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/>
  </bookViews>
  <sheets>
    <sheet name="Detail Data" sheetId="1" r:id="rId1"/>
    <sheet name="Parent-Category Outcome" sheetId="3" r:id="rId2"/>
    <sheet name="Sub-Category Outcome" sheetId="4" r:id="rId3"/>
    <sheet name="Date Created Conversion" sheetId="6" r:id="rId4"/>
    <sheet name="Bonus" sheetId="7" r:id="rId5"/>
  </sheets>
  <definedNames>
    <definedName name="_xlnm._FilterDatabase" localSheetId="0" hidden="1">'Detail Data'!$A$1:$Y$4115</definedName>
  </definedName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7" l="1"/>
  <c r="D13" i="7"/>
  <c r="D12" i="7"/>
  <c r="D11" i="7"/>
  <c r="D10" i="7"/>
  <c r="D9" i="7"/>
  <c r="D8" i="7"/>
  <c r="D7" i="7"/>
  <c r="D6" i="7"/>
  <c r="D5" i="7"/>
  <c r="D4" i="7"/>
  <c r="H3" i="7"/>
  <c r="D3" i="7"/>
  <c r="C13" i="7"/>
  <c r="C12" i="7"/>
  <c r="C11" i="7"/>
  <c r="C10" i="7"/>
  <c r="C9" i="7"/>
  <c r="C8" i="7"/>
  <c r="C7" i="7"/>
  <c r="C6" i="7"/>
  <c r="C5" i="7"/>
  <c r="C4" i="7"/>
  <c r="C14" i="7"/>
  <c r="C3" i="7"/>
  <c r="B14" i="7"/>
  <c r="B13" i="7"/>
  <c r="B12" i="7"/>
  <c r="B11" i="7"/>
  <c r="B10" i="7"/>
  <c r="B9" i="7"/>
  <c r="B8" i="7"/>
  <c r="B7" i="7"/>
  <c r="B6" i="7"/>
  <c r="B5" i="7"/>
  <c r="B4" i="7"/>
  <c r="B3" i="7"/>
  <c r="E12" i="7" l="1"/>
  <c r="E8" i="7"/>
  <c r="F8" i="7" s="1"/>
  <c r="E4" i="7"/>
  <c r="F4" i="7" s="1"/>
  <c r="E14" i="7"/>
  <c r="F14" i="7" s="1"/>
  <c r="E6" i="7"/>
  <c r="G6" i="7" s="1"/>
  <c r="E3" i="7"/>
  <c r="G3" i="7" s="1"/>
  <c r="E7" i="7"/>
  <c r="F7" i="7" s="1"/>
  <c r="E11" i="7"/>
  <c r="G11" i="7" s="1"/>
  <c r="E10" i="7"/>
  <c r="G10" i="7" s="1"/>
  <c r="E5" i="7"/>
  <c r="F5" i="7" s="1"/>
  <c r="E9" i="7"/>
  <c r="G9" i="7" s="1"/>
  <c r="E13" i="7"/>
  <c r="F13" i="7" s="1"/>
  <c r="G5" i="7"/>
  <c r="G12" i="7"/>
  <c r="G8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S5" i="1"/>
  <c r="S6" i="1"/>
  <c r="S7" i="1"/>
  <c r="S8" i="1"/>
  <c r="S9" i="1"/>
  <c r="S10" i="1"/>
  <c r="V10" i="1" s="1"/>
  <c r="S11" i="1"/>
  <c r="U11" i="1" s="1"/>
  <c r="S12" i="1"/>
  <c r="S13" i="1"/>
  <c r="S14" i="1"/>
  <c r="S15" i="1"/>
  <c r="S16" i="1"/>
  <c r="S17" i="1"/>
  <c r="S18" i="1"/>
  <c r="V18" i="1" s="1"/>
  <c r="S19" i="1"/>
  <c r="S20" i="1"/>
  <c r="S21" i="1"/>
  <c r="S22" i="1"/>
  <c r="S23" i="1"/>
  <c r="S24" i="1"/>
  <c r="S25" i="1"/>
  <c r="S26" i="1"/>
  <c r="S27" i="1"/>
  <c r="U27" i="1" s="1"/>
  <c r="S28" i="1"/>
  <c r="S29" i="1"/>
  <c r="S30" i="1"/>
  <c r="S31" i="1"/>
  <c r="S32" i="1"/>
  <c r="S33" i="1"/>
  <c r="S34" i="1"/>
  <c r="S35" i="1"/>
  <c r="U35" i="1" s="1"/>
  <c r="S36" i="1"/>
  <c r="S37" i="1"/>
  <c r="S38" i="1"/>
  <c r="S39" i="1"/>
  <c r="S40" i="1"/>
  <c r="S41" i="1"/>
  <c r="S42" i="1"/>
  <c r="V42" i="1" s="1"/>
  <c r="S43" i="1"/>
  <c r="U43" i="1" s="1"/>
  <c r="S44" i="1"/>
  <c r="S45" i="1"/>
  <c r="S46" i="1"/>
  <c r="S47" i="1"/>
  <c r="S48" i="1"/>
  <c r="S49" i="1"/>
  <c r="S50" i="1"/>
  <c r="V50" i="1" s="1"/>
  <c r="S51" i="1"/>
  <c r="S52" i="1"/>
  <c r="S53" i="1"/>
  <c r="S54" i="1"/>
  <c r="S55" i="1"/>
  <c r="S56" i="1"/>
  <c r="S57" i="1"/>
  <c r="S58" i="1"/>
  <c r="S59" i="1"/>
  <c r="U59" i="1" s="1"/>
  <c r="S60" i="1"/>
  <c r="S61" i="1"/>
  <c r="S62" i="1"/>
  <c r="S63" i="1"/>
  <c r="S64" i="1"/>
  <c r="S65" i="1"/>
  <c r="S66" i="1"/>
  <c r="S67" i="1"/>
  <c r="U67" i="1" s="1"/>
  <c r="S68" i="1"/>
  <c r="S69" i="1"/>
  <c r="S70" i="1"/>
  <c r="S71" i="1"/>
  <c r="S72" i="1"/>
  <c r="S73" i="1"/>
  <c r="S74" i="1"/>
  <c r="V74" i="1" s="1"/>
  <c r="S75" i="1"/>
  <c r="U75" i="1" s="1"/>
  <c r="S76" i="1"/>
  <c r="S77" i="1"/>
  <c r="S78" i="1"/>
  <c r="S79" i="1"/>
  <c r="S80" i="1"/>
  <c r="S81" i="1"/>
  <c r="S82" i="1"/>
  <c r="V82" i="1" s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V98" i="1" s="1"/>
  <c r="S99" i="1"/>
  <c r="U99" i="1" s="1"/>
  <c r="S100" i="1"/>
  <c r="S101" i="1"/>
  <c r="S102" i="1"/>
  <c r="S103" i="1"/>
  <c r="S104" i="1"/>
  <c r="S105" i="1"/>
  <c r="S106" i="1"/>
  <c r="V106" i="1" s="1"/>
  <c r="S107" i="1"/>
  <c r="U107" i="1" s="1"/>
  <c r="S108" i="1"/>
  <c r="S109" i="1"/>
  <c r="S110" i="1"/>
  <c r="S111" i="1"/>
  <c r="S112" i="1"/>
  <c r="S113" i="1"/>
  <c r="S114" i="1"/>
  <c r="V114" i="1" s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V130" i="1" s="1"/>
  <c r="S131" i="1"/>
  <c r="U131" i="1" s="1"/>
  <c r="S132" i="1"/>
  <c r="S133" i="1"/>
  <c r="S134" i="1"/>
  <c r="S135" i="1"/>
  <c r="S136" i="1"/>
  <c r="S137" i="1"/>
  <c r="S138" i="1"/>
  <c r="V138" i="1" s="1"/>
  <c r="S139" i="1"/>
  <c r="U139" i="1" s="1"/>
  <c r="S140" i="1"/>
  <c r="S141" i="1"/>
  <c r="S142" i="1"/>
  <c r="S143" i="1"/>
  <c r="S144" i="1"/>
  <c r="S145" i="1"/>
  <c r="S146" i="1"/>
  <c r="V146" i="1" s="1"/>
  <c r="S147" i="1"/>
  <c r="S148" i="1"/>
  <c r="S149" i="1"/>
  <c r="S150" i="1"/>
  <c r="S151" i="1"/>
  <c r="S152" i="1"/>
  <c r="S153" i="1"/>
  <c r="S154" i="1"/>
  <c r="S155" i="1"/>
  <c r="U155" i="1" s="1"/>
  <c r="S156" i="1"/>
  <c r="S157" i="1"/>
  <c r="S158" i="1"/>
  <c r="S159" i="1"/>
  <c r="S160" i="1"/>
  <c r="S161" i="1"/>
  <c r="S162" i="1"/>
  <c r="S163" i="1"/>
  <c r="U163" i="1" s="1"/>
  <c r="S164" i="1"/>
  <c r="S165" i="1"/>
  <c r="S166" i="1"/>
  <c r="S167" i="1"/>
  <c r="S168" i="1"/>
  <c r="S169" i="1"/>
  <c r="S170" i="1"/>
  <c r="V170" i="1" s="1"/>
  <c r="S171" i="1"/>
  <c r="U171" i="1" s="1"/>
  <c r="S172" i="1"/>
  <c r="S173" i="1"/>
  <c r="S174" i="1"/>
  <c r="S175" i="1"/>
  <c r="S176" i="1"/>
  <c r="S177" i="1"/>
  <c r="S178" i="1"/>
  <c r="V178" i="1" s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V202" i="1" s="1"/>
  <c r="S203" i="1"/>
  <c r="S204" i="1"/>
  <c r="S205" i="1"/>
  <c r="S206" i="1"/>
  <c r="S207" i="1"/>
  <c r="S208" i="1"/>
  <c r="S209" i="1"/>
  <c r="S210" i="1"/>
  <c r="V210" i="1" s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V226" i="1" s="1"/>
  <c r="S227" i="1"/>
  <c r="S228" i="1"/>
  <c r="S229" i="1"/>
  <c r="S230" i="1"/>
  <c r="S231" i="1"/>
  <c r="S232" i="1"/>
  <c r="S233" i="1"/>
  <c r="S234" i="1"/>
  <c r="V234" i="1" s="1"/>
  <c r="S235" i="1"/>
  <c r="S236" i="1"/>
  <c r="S237" i="1"/>
  <c r="S238" i="1"/>
  <c r="S239" i="1"/>
  <c r="S240" i="1"/>
  <c r="S241" i="1"/>
  <c r="S242" i="1"/>
  <c r="V242" i="1" s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V258" i="1" s="1"/>
  <c r="S259" i="1"/>
  <c r="S260" i="1"/>
  <c r="S261" i="1"/>
  <c r="S262" i="1"/>
  <c r="S263" i="1"/>
  <c r="S264" i="1"/>
  <c r="S265" i="1"/>
  <c r="S266" i="1"/>
  <c r="V266" i="1" s="1"/>
  <c r="S267" i="1"/>
  <c r="S268" i="1"/>
  <c r="S269" i="1"/>
  <c r="S270" i="1"/>
  <c r="S271" i="1"/>
  <c r="S272" i="1"/>
  <c r="S273" i="1"/>
  <c r="S274" i="1"/>
  <c r="V274" i="1" s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V298" i="1" s="1"/>
  <c r="S299" i="1"/>
  <c r="S300" i="1"/>
  <c r="S301" i="1"/>
  <c r="S302" i="1"/>
  <c r="S303" i="1"/>
  <c r="S304" i="1"/>
  <c r="S305" i="1"/>
  <c r="S306" i="1"/>
  <c r="V306" i="1" s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V330" i="1" s="1"/>
  <c r="S331" i="1"/>
  <c r="S332" i="1"/>
  <c r="S333" i="1"/>
  <c r="S334" i="1"/>
  <c r="S335" i="1"/>
  <c r="S336" i="1"/>
  <c r="S337" i="1"/>
  <c r="S338" i="1"/>
  <c r="S339" i="1"/>
  <c r="S340" i="1"/>
  <c r="V340" i="1" s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V362" i="1" s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V378" i="1" s="1"/>
  <c r="S379" i="1"/>
  <c r="S380" i="1"/>
  <c r="S381" i="1"/>
  <c r="S382" i="1"/>
  <c r="S383" i="1"/>
  <c r="S384" i="1"/>
  <c r="V384" i="1" s="1"/>
  <c r="S385" i="1"/>
  <c r="S386" i="1"/>
  <c r="S387" i="1"/>
  <c r="S388" i="1"/>
  <c r="V388" i="1" s="1"/>
  <c r="S389" i="1"/>
  <c r="S390" i="1"/>
  <c r="S391" i="1"/>
  <c r="S392" i="1"/>
  <c r="S393" i="1"/>
  <c r="S394" i="1"/>
  <c r="V394" i="1" s="1"/>
  <c r="S395" i="1"/>
  <c r="S396" i="1"/>
  <c r="S397" i="1"/>
  <c r="S398" i="1"/>
  <c r="S399" i="1"/>
  <c r="S400" i="1"/>
  <c r="S401" i="1"/>
  <c r="S402" i="1"/>
  <c r="S403" i="1"/>
  <c r="S404" i="1"/>
  <c r="V404" i="1" s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V432" i="1" s="1"/>
  <c r="S433" i="1"/>
  <c r="S434" i="1"/>
  <c r="S435" i="1"/>
  <c r="S436" i="1"/>
  <c r="S437" i="1"/>
  <c r="S438" i="1"/>
  <c r="S439" i="1"/>
  <c r="S440" i="1"/>
  <c r="S441" i="1"/>
  <c r="S442" i="1"/>
  <c r="V442" i="1" s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V458" i="1" s="1"/>
  <c r="S459" i="1"/>
  <c r="S460" i="1"/>
  <c r="S461" i="1"/>
  <c r="S462" i="1"/>
  <c r="S463" i="1"/>
  <c r="S464" i="1"/>
  <c r="S465" i="1"/>
  <c r="S466" i="1"/>
  <c r="S467" i="1"/>
  <c r="S468" i="1"/>
  <c r="V468" i="1" s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V490" i="1" s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V506" i="1" s="1"/>
  <c r="S507" i="1"/>
  <c r="S508" i="1"/>
  <c r="S509" i="1"/>
  <c r="S510" i="1"/>
  <c r="S511" i="1"/>
  <c r="S512" i="1"/>
  <c r="V512" i="1" s="1"/>
  <c r="S513" i="1"/>
  <c r="S514" i="1"/>
  <c r="S515" i="1"/>
  <c r="S516" i="1"/>
  <c r="V516" i="1" s="1"/>
  <c r="S517" i="1"/>
  <c r="S518" i="1"/>
  <c r="S519" i="1"/>
  <c r="S520" i="1"/>
  <c r="S521" i="1"/>
  <c r="S522" i="1"/>
  <c r="V522" i="1" s="1"/>
  <c r="S523" i="1"/>
  <c r="S524" i="1"/>
  <c r="S525" i="1"/>
  <c r="S526" i="1"/>
  <c r="S527" i="1"/>
  <c r="S528" i="1"/>
  <c r="S529" i="1"/>
  <c r="S530" i="1"/>
  <c r="S531" i="1"/>
  <c r="S532" i="1"/>
  <c r="V532" i="1" s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V560" i="1" s="1"/>
  <c r="S561" i="1"/>
  <c r="S562" i="1"/>
  <c r="S563" i="1"/>
  <c r="S564" i="1"/>
  <c r="S565" i="1"/>
  <c r="S566" i="1"/>
  <c r="S567" i="1"/>
  <c r="S568" i="1"/>
  <c r="S569" i="1"/>
  <c r="S570" i="1"/>
  <c r="V570" i="1" s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V586" i="1" s="1"/>
  <c r="S587" i="1"/>
  <c r="S588" i="1"/>
  <c r="S589" i="1"/>
  <c r="S590" i="1"/>
  <c r="S591" i="1"/>
  <c r="S592" i="1"/>
  <c r="S593" i="1"/>
  <c r="S594" i="1"/>
  <c r="S595" i="1"/>
  <c r="S596" i="1"/>
  <c r="V596" i="1" s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V618" i="1" s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V634" i="1" s="1"/>
  <c r="S635" i="1"/>
  <c r="S636" i="1"/>
  <c r="S637" i="1"/>
  <c r="S638" i="1"/>
  <c r="S639" i="1"/>
  <c r="S640" i="1"/>
  <c r="V640" i="1" s="1"/>
  <c r="S641" i="1"/>
  <c r="S642" i="1"/>
  <c r="S643" i="1"/>
  <c r="S644" i="1"/>
  <c r="V644" i="1" s="1"/>
  <c r="S645" i="1"/>
  <c r="S646" i="1"/>
  <c r="S647" i="1"/>
  <c r="S648" i="1"/>
  <c r="S649" i="1"/>
  <c r="S650" i="1"/>
  <c r="V650" i="1" s="1"/>
  <c r="S651" i="1"/>
  <c r="S652" i="1"/>
  <c r="S653" i="1"/>
  <c r="S654" i="1"/>
  <c r="S655" i="1"/>
  <c r="S656" i="1"/>
  <c r="S657" i="1"/>
  <c r="S658" i="1"/>
  <c r="S659" i="1"/>
  <c r="V659" i="1" s="1"/>
  <c r="S660" i="1"/>
  <c r="S661" i="1"/>
  <c r="S662" i="1"/>
  <c r="S663" i="1"/>
  <c r="S664" i="1"/>
  <c r="S665" i="1"/>
  <c r="S666" i="1"/>
  <c r="S667" i="1"/>
  <c r="V667" i="1" s="1"/>
  <c r="S668" i="1"/>
  <c r="S669" i="1"/>
  <c r="S670" i="1"/>
  <c r="V670" i="1" s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V695" i="1" s="1"/>
  <c r="S696" i="1"/>
  <c r="S697" i="1"/>
  <c r="S698" i="1"/>
  <c r="S699" i="1"/>
  <c r="V699" i="1" s="1"/>
  <c r="S700" i="1"/>
  <c r="S701" i="1"/>
  <c r="S702" i="1"/>
  <c r="V702" i="1" s="1"/>
  <c r="S703" i="1"/>
  <c r="S704" i="1"/>
  <c r="S705" i="1"/>
  <c r="S706" i="1"/>
  <c r="S707" i="1"/>
  <c r="S708" i="1"/>
  <c r="S709" i="1"/>
  <c r="S710" i="1"/>
  <c r="V710" i="1" s="1"/>
  <c r="S711" i="1"/>
  <c r="S712" i="1"/>
  <c r="S713" i="1"/>
  <c r="S714" i="1"/>
  <c r="S715" i="1"/>
  <c r="S716" i="1"/>
  <c r="V716" i="1" s="1"/>
  <c r="S717" i="1"/>
  <c r="S718" i="1"/>
  <c r="S719" i="1"/>
  <c r="S720" i="1"/>
  <c r="S721" i="1"/>
  <c r="S722" i="1"/>
  <c r="S723" i="1"/>
  <c r="V723" i="1" s="1"/>
  <c r="S724" i="1"/>
  <c r="S725" i="1"/>
  <c r="S726" i="1"/>
  <c r="S727" i="1"/>
  <c r="V727" i="1" s="1"/>
  <c r="S728" i="1"/>
  <c r="S729" i="1"/>
  <c r="S730" i="1"/>
  <c r="S731" i="1"/>
  <c r="S732" i="1"/>
  <c r="S733" i="1"/>
  <c r="S734" i="1"/>
  <c r="S735" i="1"/>
  <c r="S736" i="1"/>
  <c r="S737" i="1"/>
  <c r="S738" i="1"/>
  <c r="V738" i="1" s="1"/>
  <c r="S739" i="1"/>
  <c r="S740" i="1"/>
  <c r="S741" i="1"/>
  <c r="S742" i="1"/>
  <c r="V742" i="1" s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V755" i="1" s="1"/>
  <c r="S756" i="1"/>
  <c r="S757" i="1"/>
  <c r="S758" i="1"/>
  <c r="S759" i="1"/>
  <c r="V759" i="1" s="1"/>
  <c r="S760" i="1"/>
  <c r="S761" i="1"/>
  <c r="S762" i="1"/>
  <c r="S763" i="1"/>
  <c r="S764" i="1"/>
  <c r="S765" i="1"/>
  <c r="S766" i="1"/>
  <c r="V766" i="1" s="1"/>
  <c r="S767" i="1"/>
  <c r="S768" i="1"/>
  <c r="S769" i="1"/>
  <c r="S770" i="1"/>
  <c r="V770" i="1" s="1"/>
  <c r="S771" i="1"/>
  <c r="S772" i="1"/>
  <c r="S773" i="1"/>
  <c r="S774" i="1"/>
  <c r="V774" i="1" s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V795" i="1" s="1"/>
  <c r="S796" i="1"/>
  <c r="S797" i="1"/>
  <c r="S798" i="1"/>
  <c r="V798" i="1" s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V816" i="1" s="1"/>
  <c r="S817" i="1"/>
  <c r="S818" i="1"/>
  <c r="S819" i="1"/>
  <c r="V819" i="1" s="1"/>
  <c r="S820" i="1"/>
  <c r="S821" i="1"/>
  <c r="S822" i="1"/>
  <c r="S823" i="1"/>
  <c r="V823" i="1" s="1"/>
  <c r="S824" i="1"/>
  <c r="S825" i="1"/>
  <c r="S826" i="1"/>
  <c r="S827" i="1"/>
  <c r="V827" i="1" s="1"/>
  <c r="S828" i="1"/>
  <c r="S829" i="1"/>
  <c r="S830" i="1"/>
  <c r="S831" i="1"/>
  <c r="S832" i="1"/>
  <c r="S833" i="1"/>
  <c r="S834" i="1"/>
  <c r="V834" i="1" s="1"/>
  <c r="S835" i="1"/>
  <c r="S836" i="1"/>
  <c r="S837" i="1"/>
  <c r="S838" i="1"/>
  <c r="V838" i="1" s="1"/>
  <c r="S839" i="1"/>
  <c r="S840" i="1"/>
  <c r="S841" i="1"/>
  <c r="S842" i="1"/>
  <c r="S843" i="1"/>
  <c r="S844" i="1"/>
  <c r="V844" i="1" s="1"/>
  <c r="S845" i="1"/>
  <c r="S846" i="1"/>
  <c r="S847" i="1"/>
  <c r="S848" i="1"/>
  <c r="V848" i="1" s="1"/>
  <c r="S849" i="1"/>
  <c r="S850" i="1"/>
  <c r="S851" i="1"/>
  <c r="V851" i="1" s="1"/>
  <c r="S852" i="1"/>
  <c r="S853" i="1"/>
  <c r="S854" i="1"/>
  <c r="S855" i="1"/>
  <c r="V855" i="1" s="1"/>
  <c r="S856" i="1"/>
  <c r="S857" i="1"/>
  <c r="S858" i="1"/>
  <c r="S859" i="1"/>
  <c r="S860" i="1"/>
  <c r="S861" i="1"/>
  <c r="S862" i="1"/>
  <c r="S863" i="1"/>
  <c r="S864" i="1"/>
  <c r="S865" i="1"/>
  <c r="S866" i="1"/>
  <c r="V866" i="1" s="1"/>
  <c r="S867" i="1"/>
  <c r="S868" i="1"/>
  <c r="S869" i="1"/>
  <c r="S870" i="1"/>
  <c r="V870" i="1" s="1"/>
  <c r="S871" i="1"/>
  <c r="S872" i="1"/>
  <c r="V872" i="1" s="1"/>
  <c r="S873" i="1"/>
  <c r="S874" i="1"/>
  <c r="S875" i="1"/>
  <c r="S876" i="1"/>
  <c r="V876" i="1" s="1"/>
  <c r="S877" i="1"/>
  <c r="S878" i="1"/>
  <c r="S879" i="1"/>
  <c r="S880" i="1"/>
  <c r="S881" i="1"/>
  <c r="S882" i="1"/>
  <c r="S883" i="1"/>
  <c r="V883" i="1" s="1"/>
  <c r="S884" i="1"/>
  <c r="S885" i="1"/>
  <c r="S886" i="1"/>
  <c r="S887" i="1"/>
  <c r="S888" i="1"/>
  <c r="S889" i="1"/>
  <c r="S890" i="1"/>
  <c r="S891" i="1"/>
  <c r="S892" i="1"/>
  <c r="S893" i="1"/>
  <c r="S894" i="1"/>
  <c r="V894" i="1" s="1"/>
  <c r="S895" i="1"/>
  <c r="S896" i="1"/>
  <c r="S897" i="1"/>
  <c r="S898" i="1"/>
  <c r="V898" i="1" s="1"/>
  <c r="S899" i="1"/>
  <c r="S900" i="1"/>
  <c r="S901" i="1"/>
  <c r="S902" i="1"/>
  <c r="S903" i="1"/>
  <c r="S904" i="1"/>
  <c r="V904" i="1" s="1"/>
  <c r="S905" i="1"/>
  <c r="S906" i="1"/>
  <c r="S907" i="1"/>
  <c r="S908" i="1"/>
  <c r="S909" i="1"/>
  <c r="S910" i="1"/>
  <c r="S911" i="1"/>
  <c r="S912" i="1"/>
  <c r="S913" i="1"/>
  <c r="S914" i="1"/>
  <c r="S915" i="1"/>
  <c r="V915" i="1" s="1"/>
  <c r="S916" i="1"/>
  <c r="S917" i="1"/>
  <c r="S918" i="1"/>
  <c r="S919" i="1"/>
  <c r="S920" i="1"/>
  <c r="S921" i="1"/>
  <c r="S922" i="1"/>
  <c r="S923" i="1"/>
  <c r="V923" i="1" s="1"/>
  <c r="S924" i="1"/>
  <c r="S925" i="1"/>
  <c r="S926" i="1"/>
  <c r="V926" i="1" s="1"/>
  <c r="S927" i="1"/>
  <c r="S928" i="1"/>
  <c r="S929" i="1"/>
  <c r="S930" i="1"/>
  <c r="V930" i="1" s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V951" i="1" s="1"/>
  <c r="S952" i="1"/>
  <c r="S953" i="1"/>
  <c r="S954" i="1"/>
  <c r="S955" i="1"/>
  <c r="V955" i="1" s="1"/>
  <c r="S956" i="1"/>
  <c r="S957" i="1"/>
  <c r="S958" i="1"/>
  <c r="S959" i="1"/>
  <c r="S960" i="1"/>
  <c r="S961" i="1"/>
  <c r="S962" i="1"/>
  <c r="S963" i="1"/>
  <c r="S964" i="1"/>
  <c r="S965" i="1"/>
  <c r="S966" i="1"/>
  <c r="V966" i="1" s="1"/>
  <c r="S967" i="1"/>
  <c r="S968" i="1"/>
  <c r="S969" i="1"/>
  <c r="S970" i="1"/>
  <c r="S971" i="1"/>
  <c r="S972" i="1"/>
  <c r="V972" i="1" s="1"/>
  <c r="S973" i="1"/>
  <c r="S974" i="1"/>
  <c r="S975" i="1"/>
  <c r="S976" i="1"/>
  <c r="S977" i="1"/>
  <c r="S978" i="1"/>
  <c r="S979" i="1"/>
  <c r="V979" i="1" s="1"/>
  <c r="S980" i="1"/>
  <c r="S981" i="1"/>
  <c r="S982" i="1"/>
  <c r="S983" i="1"/>
  <c r="V983" i="1" s="1"/>
  <c r="S984" i="1"/>
  <c r="S985" i="1"/>
  <c r="S986" i="1"/>
  <c r="S987" i="1"/>
  <c r="V987" i="1" s="1"/>
  <c r="S988" i="1"/>
  <c r="S989" i="1"/>
  <c r="S990" i="1"/>
  <c r="S991" i="1"/>
  <c r="S992" i="1"/>
  <c r="S993" i="1"/>
  <c r="S994" i="1"/>
  <c r="V994" i="1" s="1"/>
  <c r="S995" i="1"/>
  <c r="S996" i="1"/>
  <c r="S997" i="1"/>
  <c r="S998" i="1"/>
  <c r="V998" i="1" s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V1011" i="1" s="1"/>
  <c r="S1012" i="1"/>
  <c r="S1013" i="1"/>
  <c r="S1014" i="1"/>
  <c r="S1015" i="1"/>
  <c r="S1016" i="1"/>
  <c r="S1017" i="1"/>
  <c r="S1018" i="1"/>
  <c r="S1019" i="1"/>
  <c r="S1020" i="1"/>
  <c r="S1021" i="1"/>
  <c r="S1022" i="1"/>
  <c r="V1022" i="1" s="1"/>
  <c r="S1023" i="1"/>
  <c r="S1024" i="1"/>
  <c r="S1025" i="1"/>
  <c r="S1026" i="1"/>
  <c r="V1026" i="1" s="1"/>
  <c r="S1027" i="1"/>
  <c r="S1028" i="1"/>
  <c r="S1029" i="1"/>
  <c r="S1030" i="1"/>
  <c r="V1030" i="1" s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V1043" i="1" s="1"/>
  <c r="S1044" i="1"/>
  <c r="S1045" i="1"/>
  <c r="S1046" i="1"/>
  <c r="S1047" i="1"/>
  <c r="S1048" i="1"/>
  <c r="S1049" i="1"/>
  <c r="S1050" i="1"/>
  <c r="S1051" i="1"/>
  <c r="V1051" i="1" s="1"/>
  <c r="S1052" i="1"/>
  <c r="S1053" i="1"/>
  <c r="S1054" i="1"/>
  <c r="V1054" i="1" s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V1072" i="1" s="1"/>
  <c r="S1073" i="1"/>
  <c r="S1074" i="1"/>
  <c r="U1074" i="1" s="1"/>
  <c r="S1075" i="1"/>
  <c r="S1076" i="1"/>
  <c r="S1077" i="1"/>
  <c r="S1078" i="1"/>
  <c r="S1079" i="1"/>
  <c r="V1079" i="1" s="1"/>
  <c r="S1080" i="1"/>
  <c r="S1081" i="1"/>
  <c r="S1082" i="1"/>
  <c r="S1083" i="1"/>
  <c r="V1083" i="1" s="1"/>
  <c r="S1084" i="1"/>
  <c r="S1085" i="1"/>
  <c r="S1086" i="1"/>
  <c r="S1087" i="1"/>
  <c r="S1088" i="1"/>
  <c r="S1089" i="1"/>
  <c r="S1090" i="1"/>
  <c r="V1090" i="1" s="1"/>
  <c r="S1091" i="1"/>
  <c r="S1092" i="1"/>
  <c r="S1093" i="1"/>
  <c r="S1094" i="1"/>
  <c r="V1094" i="1" s="1"/>
  <c r="S1095" i="1"/>
  <c r="S1096" i="1"/>
  <c r="S1097" i="1"/>
  <c r="S1098" i="1"/>
  <c r="S1099" i="1"/>
  <c r="S1100" i="1"/>
  <c r="V1100" i="1" s="1"/>
  <c r="S1101" i="1"/>
  <c r="S1102" i="1"/>
  <c r="S1103" i="1"/>
  <c r="S1104" i="1"/>
  <c r="V1104" i="1" s="1"/>
  <c r="S1105" i="1"/>
  <c r="S1106" i="1"/>
  <c r="S1107" i="1"/>
  <c r="V1107" i="1" s="1"/>
  <c r="S1108" i="1"/>
  <c r="S1109" i="1"/>
  <c r="S1110" i="1"/>
  <c r="S1111" i="1"/>
  <c r="V1111" i="1" s="1"/>
  <c r="S1112" i="1"/>
  <c r="S1113" i="1"/>
  <c r="S1114" i="1"/>
  <c r="S1115" i="1"/>
  <c r="S1116" i="1"/>
  <c r="S1117" i="1"/>
  <c r="S1118" i="1"/>
  <c r="V1118" i="1" s="1"/>
  <c r="S1119" i="1"/>
  <c r="S1120" i="1"/>
  <c r="S1121" i="1"/>
  <c r="S1122" i="1"/>
  <c r="V1122" i="1" s="1"/>
  <c r="S1123" i="1"/>
  <c r="S1124" i="1"/>
  <c r="S1125" i="1"/>
  <c r="S1126" i="1"/>
  <c r="V1126" i="1" s="1"/>
  <c r="S1127" i="1"/>
  <c r="S1128" i="1"/>
  <c r="V1128" i="1" s="1"/>
  <c r="S1129" i="1"/>
  <c r="S1130" i="1"/>
  <c r="S1131" i="1"/>
  <c r="S1132" i="1"/>
  <c r="V1132" i="1" s="1"/>
  <c r="S1133" i="1"/>
  <c r="S1134" i="1"/>
  <c r="S1135" i="1"/>
  <c r="S1136" i="1"/>
  <c r="S1137" i="1"/>
  <c r="S1138" i="1"/>
  <c r="S1139" i="1"/>
  <c r="V1139" i="1" s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V1151" i="1" s="1"/>
  <c r="S1152" i="1"/>
  <c r="S1153" i="1"/>
  <c r="S1154" i="1"/>
  <c r="S1155" i="1"/>
  <c r="S1156" i="1"/>
  <c r="V1156" i="1" s="1"/>
  <c r="S1157" i="1"/>
  <c r="S1158" i="1"/>
  <c r="S1159" i="1"/>
  <c r="V1159" i="1" s="1"/>
  <c r="S1160" i="1"/>
  <c r="S1161" i="1"/>
  <c r="S1162" i="1"/>
  <c r="V1162" i="1" s="1"/>
  <c r="S1163" i="1"/>
  <c r="S1164" i="1"/>
  <c r="S1165" i="1"/>
  <c r="S1166" i="1"/>
  <c r="S1167" i="1"/>
  <c r="S1168" i="1"/>
  <c r="S1169" i="1"/>
  <c r="S1170" i="1"/>
  <c r="V1170" i="1" s="1"/>
  <c r="S1171" i="1"/>
  <c r="S1172" i="1"/>
  <c r="S1173" i="1"/>
  <c r="S1174" i="1"/>
  <c r="S1175" i="1"/>
  <c r="V1175" i="1" s="1"/>
  <c r="S1176" i="1"/>
  <c r="S1177" i="1"/>
  <c r="S1178" i="1"/>
  <c r="S1179" i="1"/>
  <c r="S1180" i="1"/>
  <c r="S1181" i="1"/>
  <c r="S1182" i="1"/>
  <c r="S1183" i="1"/>
  <c r="V1183" i="1" s="1"/>
  <c r="S1184" i="1"/>
  <c r="S1185" i="1"/>
  <c r="S1186" i="1"/>
  <c r="V1186" i="1" s="1"/>
  <c r="S1187" i="1"/>
  <c r="S1188" i="1"/>
  <c r="S1189" i="1"/>
  <c r="S1190" i="1"/>
  <c r="S1191" i="1"/>
  <c r="V1191" i="1" s="1"/>
  <c r="S1192" i="1"/>
  <c r="S1193" i="1"/>
  <c r="S1194" i="1"/>
  <c r="V1194" i="1" s="1"/>
  <c r="S1195" i="1"/>
  <c r="S1196" i="1"/>
  <c r="V1196" i="1" s="1"/>
  <c r="S1197" i="1"/>
  <c r="S1198" i="1"/>
  <c r="S1199" i="1"/>
  <c r="S1200" i="1"/>
  <c r="S1201" i="1"/>
  <c r="S1202" i="1"/>
  <c r="V1202" i="1" s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V1215" i="1" s="1"/>
  <c r="S1216" i="1"/>
  <c r="S1217" i="1"/>
  <c r="S1218" i="1"/>
  <c r="S1219" i="1"/>
  <c r="S1220" i="1"/>
  <c r="V1220" i="1" s="1"/>
  <c r="S1221" i="1"/>
  <c r="S1222" i="1"/>
  <c r="S1223" i="1"/>
  <c r="V1223" i="1" s="1"/>
  <c r="S1224" i="1"/>
  <c r="U1224" i="1" s="1"/>
  <c r="S1225" i="1"/>
  <c r="S1226" i="1"/>
  <c r="V1226" i="1" s="1"/>
  <c r="S1227" i="1"/>
  <c r="S1228" i="1"/>
  <c r="V1228" i="1" s="1"/>
  <c r="S1229" i="1"/>
  <c r="S1230" i="1"/>
  <c r="S1231" i="1"/>
  <c r="S1232" i="1"/>
  <c r="S1233" i="1"/>
  <c r="S1234" i="1"/>
  <c r="V1234" i="1" s="1"/>
  <c r="S1235" i="1"/>
  <c r="S1236" i="1"/>
  <c r="S1237" i="1"/>
  <c r="S1238" i="1"/>
  <c r="S1239" i="1"/>
  <c r="V1239" i="1" s="1"/>
  <c r="S1240" i="1"/>
  <c r="S1241" i="1"/>
  <c r="S1242" i="1"/>
  <c r="S1243" i="1"/>
  <c r="S1244" i="1"/>
  <c r="S1245" i="1"/>
  <c r="S1246" i="1"/>
  <c r="S1247" i="1"/>
  <c r="V1247" i="1" s="1"/>
  <c r="S1248" i="1"/>
  <c r="S1249" i="1"/>
  <c r="S1250" i="1"/>
  <c r="S1251" i="1"/>
  <c r="S1252" i="1"/>
  <c r="S1253" i="1"/>
  <c r="S1254" i="1"/>
  <c r="S1255" i="1"/>
  <c r="V1255" i="1" s="1"/>
  <c r="S1256" i="1"/>
  <c r="S1257" i="1"/>
  <c r="S1258" i="1"/>
  <c r="V1258" i="1" s="1"/>
  <c r="S1259" i="1"/>
  <c r="S1260" i="1"/>
  <c r="V1260" i="1" s="1"/>
  <c r="S1261" i="1"/>
  <c r="S1262" i="1"/>
  <c r="S1263" i="1"/>
  <c r="S1264" i="1"/>
  <c r="S1265" i="1"/>
  <c r="S1266" i="1"/>
  <c r="V1266" i="1" s="1"/>
  <c r="S1267" i="1"/>
  <c r="S1268" i="1"/>
  <c r="S1269" i="1"/>
  <c r="S1270" i="1"/>
  <c r="S1271" i="1"/>
  <c r="S1272" i="1"/>
  <c r="S1273" i="1"/>
  <c r="S1274" i="1"/>
  <c r="V1274" i="1" s="1"/>
  <c r="S1275" i="1"/>
  <c r="S1276" i="1"/>
  <c r="S1277" i="1"/>
  <c r="S1278" i="1"/>
  <c r="S1279" i="1"/>
  <c r="V1279" i="1" s="1"/>
  <c r="S1280" i="1"/>
  <c r="S1281" i="1"/>
  <c r="S1282" i="1"/>
  <c r="S1283" i="1"/>
  <c r="S1284" i="1"/>
  <c r="V1284" i="1" s="1"/>
  <c r="S1285" i="1"/>
  <c r="S1286" i="1"/>
  <c r="S1287" i="1"/>
  <c r="V1287" i="1" s="1"/>
  <c r="S1288" i="1"/>
  <c r="S1289" i="1"/>
  <c r="S1290" i="1"/>
  <c r="V1290" i="1" s="1"/>
  <c r="S1291" i="1"/>
  <c r="S1292" i="1"/>
  <c r="V1292" i="1" s="1"/>
  <c r="S1293" i="1"/>
  <c r="S1294" i="1"/>
  <c r="S1295" i="1"/>
  <c r="S1296" i="1"/>
  <c r="S1297" i="1"/>
  <c r="S1298" i="1"/>
  <c r="V1298" i="1" s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V1311" i="1" s="1"/>
  <c r="S1312" i="1"/>
  <c r="S1313" i="1"/>
  <c r="S1314" i="1"/>
  <c r="S1315" i="1"/>
  <c r="S1316" i="1"/>
  <c r="S1317" i="1"/>
  <c r="S1318" i="1"/>
  <c r="S1319" i="1"/>
  <c r="V1319" i="1" s="1"/>
  <c r="S1320" i="1"/>
  <c r="S1321" i="1"/>
  <c r="S1322" i="1"/>
  <c r="V1322" i="1" s="1"/>
  <c r="S1323" i="1"/>
  <c r="S1324" i="1"/>
  <c r="V1324" i="1" s="1"/>
  <c r="S1325" i="1"/>
  <c r="S1326" i="1"/>
  <c r="S1327" i="1"/>
  <c r="V1327" i="1" s="1"/>
  <c r="S1328" i="1"/>
  <c r="S1329" i="1"/>
  <c r="S1330" i="1"/>
  <c r="S1331" i="1"/>
  <c r="S1332" i="1"/>
  <c r="S1333" i="1"/>
  <c r="S1334" i="1"/>
  <c r="S1335" i="1"/>
  <c r="S1336" i="1"/>
  <c r="S1337" i="1"/>
  <c r="S1338" i="1"/>
  <c r="V1338" i="1" s="1"/>
  <c r="S1339" i="1"/>
  <c r="S1340" i="1"/>
  <c r="S1341" i="1"/>
  <c r="S1342" i="1"/>
  <c r="S1343" i="1"/>
  <c r="V1343" i="1" s="1"/>
  <c r="S1344" i="1"/>
  <c r="S1345" i="1"/>
  <c r="S1346" i="1"/>
  <c r="S1347" i="1"/>
  <c r="S1348" i="1"/>
  <c r="V1348" i="1" s="1"/>
  <c r="S1349" i="1"/>
  <c r="S1350" i="1"/>
  <c r="S1351" i="1"/>
  <c r="V1351" i="1" s="1"/>
  <c r="S1352" i="1"/>
  <c r="S1353" i="1"/>
  <c r="S1354" i="1"/>
  <c r="V1354" i="1" s="1"/>
  <c r="S1355" i="1"/>
  <c r="S1356" i="1"/>
  <c r="S1357" i="1"/>
  <c r="S1358" i="1"/>
  <c r="S1359" i="1"/>
  <c r="S1360" i="1"/>
  <c r="S1361" i="1"/>
  <c r="S1362" i="1"/>
  <c r="V1362" i="1" s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V1375" i="1" s="1"/>
  <c r="S1376" i="1"/>
  <c r="S1377" i="1"/>
  <c r="S1378" i="1"/>
  <c r="V1378" i="1" s="1"/>
  <c r="S1379" i="1"/>
  <c r="S1380" i="1"/>
  <c r="S1381" i="1"/>
  <c r="S1382" i="1"/>
  <c r="S1383" i="1"/>
  <c r="V1383" i="1" s="1"/>
  <c r="S1384" i="1"/>
  <c r="S1385" i="1"/>
  <c r="S1386" i="1"/>
  <c r="V1386" i="1" s="1"/>
  <c r="S1387" i="1"/>
  <c r="S1388" i="1"/>
  <c r="V1388" i="1" s="1"/>
  <c r="S1389" i="1"/>
  <c r="S1390" i="1"/>
  <c r="V1390" i="1" s="1"/>
  <c r="S1391" i="1"/>
  <c r="S1392" i="1"/>
  <c r="S1393" i="1"/>
  <c r="S1394" i="1"/>
  <c r="V1394" i="1" s="1"/>
  <c r="S1395" i="1"/>
  <c r="S1396" i="1"/>
  <c r="S1397" i="1"/>
  <c r="S1398" i="1"/>
  <c r="S1399" i="1"/>
  <c r="S1400" i="1"/>
  <c r="S1401" i="1"/>
  <c r="S1402" i="1"/>
  <c r="V1402" i="1" s="1"/>
  <c r="S1403" i="1"/>
  <c r="S1404" i="1"/>
  <c r="V1404" i="1" s="1"/>
  <c r="S1405" i="1"/>
  <c r="S1406" i="1"/>
  <c r="S1407" i="1"/>
  <c r="S1408" i="1"/>
  <c r="S1409" i="1"/>
  <c r="S1410" i="1"/>
  <c r="V1410" i="1" s="1"/>
  <c r="S1411" i="1"/>
  <c r="S1412" i="1"/>
  <c r="S1413" i="1"/>
  <c r="S1414" i="1"/>
  <c r="S1415" i="1"/>
  <c r="U1415" i="1" s="1"/>
  <c r="S1416" i="1"/>
  <c r="S1417" i="1"/>
  <c r="S1418" i="1"/>
  <c r="V1418" i="1" s="1"/>
  <c r="S1419" i="1"/>
  <c r="S1420" i="1"/>
  <c r="V1420" i="1" s="1"/>
  <c r="S1421" i="1"/>
  <c r="S1422" i="1"/>
  <c r="V1422" i="1" s="1"/>
  <c r="S1423" i="1"/>
  <c r="S1424" i="1"/>
  <c r="S1425" i="1"/>
  <c r="S1426" i="1"/>
  <c r="V1426" i="1" s="1"/>
  <c r="S1427" i="1"/>
  <c r="S1428" i="1"/>
  <c r="S1429" i="1"/>
  <c r="S1430" i="1"/>
  <c r="V1430" i="1" s="1"/>
  <c r="S1431" i="1"/>
  <c r="S1432" i="1"/>
  <c r="S1433" i="1"/>
  <c r="S1434" i="1"/>
  <c r="V1434" i="1" s="1"/>
  <c r="S1435" i="1"/>
  <c r="S1436" i="1"/>
  <c r="V1436" i="1" s="1"/>
  <c r="S1437" i="1"/>
  <c r="S1438" i="1"/>
  <c r="S1439" i="1"/>
  <c r="S1440" i="1"/>
  <c r="S1441" i="1"/>
  <c r="S1442" i="1"/>
  <c r="V1442" i="1" s="1"/>
  <c r="S1443" i="1"/>
  <c r="S1444" i="1"/>
  <c r="S1445" i="1"/>
  <c r="S1446" i="1"/>
  <c r="S1447" i="1"/>
  <c r="S1448" i="1"/>
  <c r="S1449" i="1"/>
  <c r="S1450" i="1"/>
  <c r="V1450" i="1" s="1"/>
  <c r="S1451" i="1"/>
  <c r="S1452" i="1"/>
  <c r="V1452" i="1" s="1"/>
  <c r="S1453" i="1"/>
  <c r="S1454" i="1"/>
  <c r="S1455" i="1"/>
  <c r="S1456" i="1"/>
  <c r="S1457" i="1"/>
  <c r="S1458" i="1"/>
  <c r="V1458" i="1" s="1"/>
  <c r="S1459" i="1"/>
  <c r="S1460" i="1"/>
  <c r="S1461" i="1"/>
  <c r="S1462" i="1"/>
  <c r="V1462" i="1" s="1"/>
  <c r="S1463" i="1"/>
  <c r="S1464" i="1"/>
  <c r="S1465" i="1"/>
  <c r="S1466" i="1"/>
  <c r="V1466" i="1" s="1"/>
  <c r="S1467" i="1"/>
  <c r="S1468" i="1"/>
  <c r="V1468" i="1" s="1"/>
  <c r="S1469" i="1"/>
  <c r="S1470" i="1"/>
  <c r="S1471" i="1"/>
  <c r="S1472" i="1"/>
  <c r="S1473" i="1"/>
  <c r="S1474" i="1"/>
  <c r="V1474" i="1" s="1"/>
  <c r="S1475" i="1"/>
  <c r="S1476" i="1"/>
  <c r="V1476" i="1" s="1"/>
  <c r="S1477" i="1"/>
  <c r="S1478" i="1"/>
  <c r="S1479" i="1"/>
  <c r="S1480" i="1"/>
  <c r="S1481" i="1"/>
  <c r="S1482" i="1"/>
  <c r="V1482" i="1" s="1"/>
  <c r="S1483" i="1"/>
  <c r="S1484" i="1"/>
  <c r="V1484" i="1" s="1"/>
  <c r="S1485" i="1"/>
  <c r="S1486" i="1"/>
  <c r="S1487" i="1"/>
  <c r="S1488" i="1"/>
  <c r="S1489" i="1"/>
  <c r="S1490" i="1"/>
  <c r="V1490" i="1" s="1"/>
  <c r="S1491" i="1"/>
  <c r="S1492" i="1"/>
  <c r="S1493" i="1"/>
  <c r="S1494" i="1"/>
  <c r="S1495" i="1"/>
  <c r="S1496" i="1"/>
  <c r="S1497" i="1"/>
  <c r="S1498" i="1"/>
  <c r="V1498" i="1" s="1"/>
  <c r="S1499" i="1"/>
  <c r="S1500" i="1"/>
  <c r="V1500" i="1" s="1"/>
  <c r="S1501" i="1"/>
  <c r="S1502" i="1"/>
  <c r="S1503" i="1"/>
  <c r="S1504" i="1"/>
  <c r="S1505" i="1"/>
  <c r="S1506" i="1"/>
  <c r="V1506" i="1" s="1"/>
  <c r="S1507" i="1"/>
  <c r="S1508" i="1"/>
  <c r="V1508" i="1" s="1"/>
  <c r="S1509" i="1"/>
  <c r="S1510" i="1"/>
  <c r="S1511" i="1"/>
  <c r="S1512" i="1"/>
  <c r="S1513" i="1"/>
  <c r="S1514" i="1"/>
  <c r="V1514" i="1" s="1"/>
  <c r="S1515" i="1"/>
  <c r="S1516" i="1"/>
  <c r="V1516" i="1" s="1"/>
  <c r="S1517" i="1"/>
  <c r="S1518" i="1"/>
  <c r="V1518" i="1" s="1"/>
  <c r="S1519" i="1"/>
  <c r="S1520" i="1"/>
  <c r="S1521" i="1"/>
  <c r="S1522" i="1"/>
  <c r="V1522" i="1" s="1"/>
  <c r="S1523" i="1"/>
  <c r="S1524" i="1"/>
  <c r="S1525" i="1"/>
  <c r="S1526" i="1"/>
  <c r="S1527" i="1"/>
  <c r="S1528" i="1"/>
  <c r="S1529" i="1"/>
  <c r="S1530" i="1"/>
  <c r="V1530" i="1" s="1"/>
  <c r="S1531" i="1"/>
  <c r="S1532" i="1"/>
  <c r="V1532" i="1" s="1"/>
  <c r="S1533" i="1"/>
  <c r="S1534" i="1"/>
  <c r="S1535" i="1"/>
  <c r="S1536" i="1"/>
  <c r="S1537" i="1"/>
  <c r="S1538" i="1"/>
  <c r="V1538" i="1" s="1"/>
  <c r="S1539" i="1"/>
  <c r="S1540" i="1"/>
  <c r="S1541" i="1"/>
  <c r="S1542" i="1"/>
  <c r="S1543" i="1"/>
  <c r="S1544" i="1"/>
  <c r="S1545" i="1"/>
  <c r="S1546" i="1"/>
  <c r="V1546" i="1" s="1"/>
  <c r="S1547" i="1"/>
  <c r="S1548" i="1"/>
  <c r="V1548" i="1" s="1"/>
  <c r="S1549" i="1"/>
  <c r="S1550" i="1"/>
  <c r="V1550" i="1" s="1"/>
  <c r="S1551" i="1"/>
  <c r="S1552" i="1"/>
  <c r="S1553" i="1"/>
  <c r="S1554" i="1"/>
  <c r="V1554" i="1" s="1"/>
  <c r="S1555" i="1"/>
  <c r="S1556" i="1"/>
  <c r="S1557" i="1"/>
  <c r="S1558" i="1"/>
  <c r="V1558" i="1" s="1"/>
  <c r="S1559" i="1"/>
  <c r="S1560" i="1"/>
  <c r="S1561" i="1"/>
  <c r="S1562" i="1"/>
  <c r="V1562" i="1" s="1"/>
  <c r="S1563" i="1"/>
  <c r="S1564" i="1"/>
  <c r="V1564" i="1" s="1"/>
  <c r="S1565" i="1"/>
  <c r="S1566" i="1"/>
  <c r="S1567" i="1"/>
  <c r="S1568" i="1"/>
  <c r="S1569" i="1"/>
  <c r="S1570" i="1"/>
  <c r="V1570" i="1" s="1"/>
  <c r="S1571" i="1"/>
  <c r="S1572" i="1"/>
  <c r="S1573" i="1"/>
  <c r="S1574" i="1"/>
  <c r="S1575" i="1"/>
  <c r="S1576" i="1"/>
  <c r="S1577" i="1"/>
  <c r="S1578" i="1"/>
  <c r="V1578" i="1" s="1"/>
  <c r="S1579" i="1"/>
  <c r="S1580" i="1"/>
  <c r="V1580" i="1" s="1"/>
  <c r="S1581" i="1"/>
  <c r="S1582" i="1"/>
  <c r="S1583" i="1"/>
  <c r="S1584" i="1"/>
  <c r="S1585" i="1"/>
  <c r="S1586" i="1"/>
  <c r="V1586" i="1" s="1"/>
  <c r="S1587" i="1"/>
  <c r="S1588" i="1"/>
  <c r="S1589" i="1"/>
  <c r="S1590" i="1"/>
  <c r="V1590" i="1" s="1"/>
  <c r="S1591" i="1"/>
  <c r="S1592" i="1"/>
  <c r="S1593" i="1"/>
  <c r="S1594" i="1"/>
  <c r="V1594" i="1" s="1"/>
  <c r="S1595" i="1"/>
  <c r="S1596" i="1"/>
  <c r="V1596" i="1" s="1"/>
  <c r="S1597" i="1"/>
  <c r="S1598" i="1"/>
  <c r="S1599" i="1"/>
  <c r="S1600" i="1"/>
  <c r="S1601" i="1"/>
  <c r="S1602" i="1"/>
  <c r="V1602" i="1" s="1"/>
  <c r="S1603" i="1"/>
  <c r="S1604" i="1"/>
  <c r="V1604" i="1" s="1"/>
  <c r="S1605" i="1"/>
  <c r="S1606" i="1"/>
  <c r="S1607" i="1"/>
  <c r="S1608" i="1"/>
  <c r="S1609" i="1"/>
  <c r="S1610" i="1"/>
  <c r="V1610" i="1" s="1"/>
  <c r="S1611" i="1"/>
  <c r="S1612" i="1"/>
  <c r="V1612" i="1" s="1"/>
  <c r="S1613" i="1"/>
  <c r="S1614" i="1"/>
  <c r="S1615" i="1"/>
  <c r="S1616" i="1"/>
  <c r="S1617" i="1"/>
  <c r="S1618" i="1"/>
  <c r="V1618" i="1" s="1"/>
  <c r="S1619" i="1"/>
  <c r="S1620" i="1"/>
  <c r="S1621" i="1"/>
  <c r="S1622" i="1"/>
  <c r="S1623" i="1"/>
  <c r="S1624" i="1"/>
  <c r="S1625" i="1"/>
  <c r="S1626" i="1"/>
  <c r="V1626" i="1" s="1"/>
  <c r="S1627" i="1"/>
  <c r="S1628" i="1"/>
  <c r="V1628" i="1" s="1"/>
  <c r="S1629" i="1"/>
  <c r="S1630" i="1"/>
  <c r="S1631" i="1"/>
  <c r="S1632" i="1"/>
  <c r="S1633" i="1"/>
  <c r="S1634" i="1"/>
  <c r="V1634" i="1" s="1"/>
  <c r="S1635" i="1"/>
  <c r="S1636" i="1"/>
  <c r="V1636" i="1" s="1"/>
  <c r="S1637" i="1"/>
  <c r="S1638" i="1"/>
  <c r="S1639" i="1"/>
  <c r="S1640" i="1"/>
  <c r="S1641" i="1"/>
  <c r="S1642" i="1"/>
  <c r="V1642" i="1" s="1"/>
  <c r="S1643" i="1"/>
  <c r="S1644" i="1"/>
  <c r="V1644" i="1" s="1"/>
  <c r="S1645" i="1"/>
  <c r="S1646" i="1"/>
  <c r="V1646" i="1" s="1"/>
  <c r="S1647" i="1"/>
  <c r="S1648" i="1"/>
  <c r="S1649" i="1"/>
  <c r="S1650" i="1"/>
  <c r="V1650" i="1" s="1"/>
  <c r="S1651" i="1"/>
  <c r="S1652" i="1"/>
  <c r="S1653" i="1"/>
  <c r="S1654" i="1"/>
  <c r="S1655" i="1"/>
  <c r="S1656" i="1"/>
  <c r="S1657" i="1"/>
  <c r="S1658" i="1"/>
  <c r="V1658" i="1" s="1"/>
  <c r="S1659" i="1"/>
  <c r="S1660" i="1"/>
  <c r="V1660" i="1" s="1"/>
  <c r="S1661" i="1"/>
  <c r="S1662" i="1"/>
  <c r="S1663" i="1"/>
  <c r="S1664" i="1"/>
  <c r="S1665" i="1"/>
  <c r="S1666" i="1"/>
  <c r="V1666" i="1" s="1"/>
  <c r="S1667" i="1"/>
  <c r="S1668" i="1"/>
  <c r="S1669" i="1"/>
  <c r="S1670" i="1"/>
  <c r="S1671" i="1"/>
  <c r="S1672" i="1"/>
  <c r="S1673" i="1"/>
  <c r="S1674" i="1"/>
  <c r="V1674" i="1" s="1"/>
  <c r="S1675" i="1"/>
  <c r="S1676" i="1"/>
  <c r="V1676" i="1" s="1"/>
  <c r="S1677" i="1"/>
  <c r="S1678" i="1"/>
  <c r="V1678" i="1" s="1"/>
  <c r="S1679" i="1"/>
  <c r="S1680" i="1"/>
  <c r="S1681" i="1"/>
  <c r="S1682" i="1"/>
  <c r="V1682" i="1" s="1"/>
  <c r="S1683" i="1"/>
  <c r="S1684" i="1"/>
  <c r="S1685" i="1"/>
  <c r="S1686" i="1"/>
  <c r="V1686" i="1" s="1"/>
  <c r="S1687" i="1"/>
  <c r="S1688" i="1"/>
  <c r="S1689" i="1"/>
  <c r="S1690" i="1"/>
  <c r="V1690" i="1" s="1"/>
  <c r="S1691" i="1"/>
  <c r="S1692" i="1"/>
  <c r="V1692" i="1" s="1"/>
  <c r="S1693" i="1"/>
  <c r="S1694" i="1"/>
  <c r="S1695" i="1"/>
  <c r="S1696" i="1"/>
  <c r="S1697" i="1"/>
  <c r="S1698" i="1"/>
  <c r="V1698" i="1" s="1"/>
  <c r="S1699" i="1"/>
  <c r="S1700" i="1"/>
  <c r="S1701" i="1"/>
  <c r="S1702" i="1"/>
  <c r="S1703" i="1"/>
  <c r="S1704" i="1"/>
  <c r="S1705" i="1"/>
  <c r="S1706" i="1"/>
  <c r="V1706" i="1" s="1"/>
  <c r="S1707" i="1"/>
  <c r="U1707" i="1" s="1"/>
  <c r="S1708" i="1"/>
  <c r="V1708" i="1" s="1"/>
  <c r="S1709" i="1"/>
  <c r="S1710" i="1"/>
  <c r="S1711" i="1"/>
  <c r="S1712" i="1"/>
  <c r="S1713" i="1"/>
  <c r="S1714" i="1"/>
  <c r="V1714" i="1" s="1"/>
  <c r="S1715" i="1"/>
  <c r="S1716" i="1"/>
  <c r="S1717" i="1"/>
  <c r="S1718" i="1"/>
  <c r="V1718" i="1" s="1"/>
  <c r="S1719" i="1"/>
  <c r="S1720" i="1"/>
  <c r="S1721" i="1"/>
  <c r="S1722" i="1"/>
  <c r="S1723" i="1"/>
  <c r="S1724" i="1"/>
  <c r="V1724" i="1" s="1"/>
  <c r="S1725" i="1"/>
  <c r="S1726" i="1"/>
  <c r="V1726" i="1" s="1"/>
  <c r="S1727" i="1"/>
  <c r="S1728" i="1"/>
  <c r="S1729" i="1"/>
  <c r="S1730" i="1"/>
  <c r="S1731" i="1"/>
  <c r="S1732" i="1"/>
  <c r="S1733" i="1"/>
  <c r="S1734" i="1"/>
  <c r="V1734" i="1" s="1"/>
  <c r="S1735" i="1"/>
  <c r="S1736" i="1"/>
  <c r="S1737" i="1"/>
  <c r="S1738" i="1"/>
  <c r="S1739" i="1"/>
  <c r="S1740" i="1"/>
  <c r="V1740" i="1" s="1"/>
  <c r="S1741" i="1"/>
  <c r="S1742" i="1"/>
  <c r="V1742" i="1" s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V1756" i="1" s="1"/>
  <c r="S1757" i="1"/>
  <c r="S1758" i="1"/>
  <c r="V1758" i="1" s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U1771" i="1" s="1"/>
  <c r="S1772" i="1"/>
  <c r="V1772" i="1" s="1"/>
  <c r="S1773" i="1"/>
  <c r="S1774" i="1"/>
  <c r="V1774" i="1" s="1"/>
  <c r="S1775" i="1"/>
  <c r="S1776" i="1"/>
  <c r="S1777" i="1"/>
  <c r="S1778" i="1"/>
  <c r="S1779" i="1"/>
  <c r="S1780" i="1"/>
  <c r="S1781" i="1"/>
  <c r="S1782" i="1"/>
  <c r="V1782" i="1" s="1"/>
  <c r="S1783" i="1"/>
  <c r="S1784" i="1"/>
  <c r="S1785" i="1"/>
  <c r="S1786" i="1"/>
  <c r="S1787" i="1"/>
  <c r="S1788" i="1"/>
  <c r="V1788" i="1" s="1"/>
  <c r="S1789" i="1"/>
  <c r="S1790" i="1"/>
  <c r="V1790" i="1" s="1"/>
  <c r="S1791" i="1"/>
  <c r="S1792" i="1"/>
  <c r="S1793" i="1"/>
  <c r="S1794" i="1"/>
  <c r="S1795" i="1"/>
  <c r="S1796" i="1"/>
  <c r="S1797" i="1"/>
  <c r="S1798" i="1"/>
  <c r="V1798" i="1" s="1"/>
  <c r="S1799" i="1"/>
  <c r="S1800" i="1"/>
  <c r="S1801" i="1"/>
  <c r="S1802" i="1"/>
  <c r="S1803" i="1"/>
  <c r="S1804" i="1"/>
  <c r="V1804" i="1" s="1"/>
  <c r="S1805" i="1"/>
  <c r="S1806" i="1"/>
  <c r="V1806" i="1" s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V1820" i="1" s="1"/>
  <c r="S1821" i="1"/>
  <c r="S1822" i="1"/>
  <c r="V1822" i="1" s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V1836" i="1" s="1"/>
  <c r="S1837" i="1"/>
  <c r="S1838" i="1"/>
  <c r="V1838" i="1" s="1"/>
  <c r="S1839" i="1"/>
  <c r="S1840" i="1"/>
  <c r="S1841" i="1"/>
  <c r="S1842" i="1"/>
  <c r="S1843" i="1"/>
  <c r="S1844" i="1"/>
  <c r="S1845" i="1"/>
  <c r="S1846" i="1"/>
  <c r="V1846" i="1" s="1"/>
  <c r="S1847" i="1"/>
  <c r="S1848" i="1"/>
  <c r="S1849" i="1"/>
  <c r="S1850" i="1"/>
  <c r="S1851" i="1"/>
  <c r="S1852" i="1"/>
  <c r="V1852" i="1" s="1"/>
  <c r="S1853" i="1"/>
  <c r="S1854" i="1"/>
  <c r="V1854" i="1" s="1"/>
  <c r="S1855" i="1"/>
  <c r="S1856" i="1"/>
  <c r="S1857" i="1"/>
  <c r="S1858" i="1"/>
  <c r="S1859" i="1"/>
  <c r="S1860" i="1"/>
  <c r="S1861" i="1"/>
  <c r="S1862" i="1"/>
  <c r="V1862" i="1" s="1"/>
  <c r="S1863" i="1"/>
  <c r="S1864" i="1"/>
  <c r="S1865" i="1"/>
  <c r="S1866" i="1"/>
  <c r="S1867" i="1"/>
  <c r="S1868" i="1"/>
  <c r="V1868" i="1" s="1"/>
  <c r="S1869" i="1"/>
  <c r="S1870" i="1"/>
  <c r="V1870" i="1" s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V1884" i="1" s="1"/>
  <c r="S1885" i="1"/>
  <c r="S1886" i="1"/>
  <c r="V1886" i="1" s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V1900" i="1" s="1"/>
  <c r="S1901" i="1"/>
  <c r="S1902" i="1"/>
  <c r="V1902" i="1" s="1"/>
  <c r="S1903" i="1"/>
  <c r="S1904" i="1"/>
  <c r="S1905" i="1"/>
  <c r="S1906" i="1"/>
  <c r="S1907" i="1"/>
  <c r="S1908" i="1"/>
  <c r="S1909" i="1"/>
  <c r="S1910" i="1"/>
  <c r="V1910" i="1" s="1"/>
  <c r="S1911" i="1"/>
  <c r="S1912" i="1"/>
  <c r="S1913" i="1"/>
  <c r="S1914" i="1"/>
  <c r="S1915" i="1"/>
  <c r="S1916" i="1"/>
  <c r="V1916" i="1" s="1"/>
  <c r="S1917" i="1"/>
  <c r="S1918" i="1"/>
  <c r="V1918" i="1" s="1"/>
  <c r="S1919" i="1"/>
  <c r="S1920" i="1"/>
  <c r="S1921" i="1"/>
  <c r="S1922" i="1"/>
  <c r="S1923" i="1"/>
  <c r="S1924" i="1"/>
  <c r="S1925" i="1"/>
  <c r="S1926" i="1"/>
  <c r="V1926" i="1" s="1"/>
  <c r="S1927" i="1"/>
  <c r="S1928" i="1"/>
  <c r="S1929" i="1"/>
  <c r="S1930" i="1"/>
  <c r="S1931" i="1"/>
  <c r="S1932" i="1"/>
  <c r="V1932" i="1" s="1"/>
  <c r="S1933" i="1"/>
  <c r="S1934" i="1"/>
  <c r="V1934" i="1" s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V1948" i="1" s="1"/>
  <c r="S1949" i="1"/>
  <c r="S1950" i="1"/>
  <c r="V1950" i="1" s="1"/>
  <c r="S1951" i="1"/>
  <c r="S1952" i="1"/>
  <c r="S1953" i="1"/>
  <c r="S1954" i="1"/>
  <c r="S1955" i="1"/>
  <c r="U1955" i="1" s="1"/>
  <c r="S1956" i="1"/>
  <c r="S1957" i="1"/>
  <c r="S1958" i="1"/>
  <c r="S1959" i="1"/>
  <c r="S1960" i="1"/>
  <c r="S1961" i="1"/>
  <c r="S1962" i="1"/>
  <c r="S1963" i="1"/>
  <c r="S1964" i="1"/>
  <c r="V1964" i="1" s="1"/>
  <c r="S1965" i="1"/>
  <c r="S1966" i="1"/>
  <c r="V1966" i="1" s="1"/>
  <c r="S1967" i="1"/>
  <c r="S1968" i="1"/>
  <c r="S1969" i="1"/>
  <c r="S1970" i="1"/>
  <c r="S1971" i="1"/>
  <c r="S1972" i="1"/>
  <c r="S1973" i="1"/>
  <c r="S1974" i="1"/>
  <c r="V1974" i="1" s="1"/>
  <c r="S1975" i="1"/>
  <c r="S1976" i="1"/>
  <c r="S1977" i="1"/>
  <c r="S1978" i="1"/>
  <c r="S1979" i="1"/>
  <c r="S1980" i="1"/>
  <c r="V1980" i="1" s="1"/>
  <c r="S1981" i="1"/>
  <c r="S1982" i="1"/>
  <c r="V1982" i="1" s="1"/>
  <c r="S1983" i="1"/>
  <c r="S1984" i="1"/>
  <c r="S1985" i="1"/>
  <c r="S1986" i="1"/>
  <c r="S1987" i="1"/>
  <c r="S1988" i="1"/>
  <c r="S1989" i="1"/>
  <c r="S1990" i="1"/>
  <c r="V1990" i="1" s="1"/>
  <c r="S1991" i="1"/>
  <c r="S1992" i="1"/>
  <c r="S1993" i="1"/>
  <c r="S1994" i="1"/>
  <c r="S1995" i="1"/>
  <c r="S1996" i="1"/>
  <c r="V1996" i="1" s="1"/>
  <c r="S1997" i="1"/>
  <c r="S1998" i="1"/>
  <c r="U1998" i="1" s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V2012" i="1" s="1"/>
  <c r="S2013" i="1"/>
  <c r="S2014" i="1"/>
  <c r="V2014" i="1" s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V2028" i="1" s="1"/>
  <c r="S2029" i="1"/>
  <c r="S2030" i="1"/>
  <c r="V2030" i="1" s="1"/>
  <c r="S2031" i="1"/>
  <c r="S2032" i="1"/>
  <c r="S2033" i="1"/>
  <c r="S2034" i="1"/>
  <c r="S2035" i="1"/>
  <c r="S2036" i="1"/>
  <c r="S2037" i="1"/>
  <c r="S2038" i="1"/>
  <c r="V2038" i="1" s="1"/>
  <c r="S2039" i="1"/>
  <c r="S2040" i="1"/>
  <c r="S2041" i="1"/>
  <c r="S2042" i="1"/>
  <c r="S2043" i="1"/>
  <c r="S2044" i="1"/>
  <c r="V2044" i="1" s="1"/>
  <c r="S2045" i="1"/>
  <c r="S2046" i="1"/>
  <c r="V2046" i="1" s="1"/>
  <c r="S2047" i="1"/>
  <c r="S2048" i="1"/>
  <c r="S2049" i="1"/>
  <c r="S2050" i="1"/>
  <c r="S2051" i="1"/>
  <c r="S2052" i="1"/>
  <c r="S2053" i="1"/>
  <c r="S2054" i="1"/>
  <c r="V2054" i="1" s="1"/>
  <c r="S2055" i="1"/>
  <c r="S2056" i="1"/>
  <c r="S2057" i="1"/>
  <c r="S2058" i="1"/>
  <c r="S2059" i="1"/>
  <c r="S2060" i="1"/>
  <c r="V2060" i="1" s="1"/>
  <c r="S2061" i="1"/>
  <c r="S2062" i="1"/>
  <c r="V2062" i="1" s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V2076" i="1" s="1"/>
  <c r="S2077" i="1"/>
  <c r="S2078" i="1"/>
  <c r="V2078" i="1" s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V2092" i="1" s="1"/>
  <c r="S2093" i="1"/>
  <c r="S2094" i="1"/>
  <c r="V2094" i="1" s="1"/>
  <c r="S2095" i="1"/>
  <c r="S2096" i="1"/>
  <c r="S2097" i="1"/>
  <c r="S2098" i="1"/>
  <c r="S2099" i="1"/>
  <c r="S2100" i="1"/>
  <c r="S2101" i="1"/>
  <c r="S2102" i="1"/>
  <c r="V2102" i="1" s="1"/>
  <c r="S2103" i="1"/>
  <c r="S2104" i="1"/>
  <c r="S2105" i="1"/>
  <c r="S2106" i="1"/>
  <c r="S2107" i="1"/>
  <c r="S2108" i="1"/>
  <c r="V2108" i="1" s="1"/>
  <c r="S2109" i="1"/>
  <c r="S2110" i="1"/>
  <c r="V2110" i="1" s="1"/>
  <c r="S2111" i="1"/>
  <c r="S2112" i="1"/>
  <c r="S2113" i="1"/>
  <c r="S2114" i="1"/>
  <c r="S2115" i="1"/>
  <c r="S2116" i="1"/>
  <c r="S2117" i="1"/>
  <c r="S2118" i="1"/>
  <c r="V2118" i="1" s="1"/>
  <c r="S2119" i="1"/>
  <c r="S2120" i="1"/>
  <c r="S2121" i="1"/>
  <c r="S2122" i="1"/>
  <c r="S2123" i="1"/>
  <c r="S2124" i="1"/>
  <c r="V2124" i="1" s="1"/>
  <c r="S2125" i="1"/>
  <c r="S2126" i="1"/>
  <c r="V2126" i="1" s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V2140" i="1" s="1"/>
  <c r="S2141" i="1"/>
  <c r="S2142" i="1"/>
  <c r="V2142" i="1" s="1"/>
  <c r="S2143" i="1"/>
  <c r="S2144" i="1"/>
  <c r="S2145" i="1"/>
  <c r="S2146" i="1"/>
  <c r="S2147" i="1"/>
  <c r="S2148" i="1"/>
  <c r="S2149" i="1"/>
  <c r="S2150" i="1"/>
  <c r="V2150" i="1" s="1"/>
  <c r="S2151" i="1"/>
  <c r="S2152" i="1"/>
  <c r="S2153" i="1"/>
  <c r="S2154" i="1"/>
  <c r="S2155" i="1"/>
  <c r="S2156" i="1"/>
  <c r="V2156" i="1" s="1"/>
  <c r="S2157" i="1"/>
  <c r="S2158" i="1"/>
  <c r="V2158" i="1" s="1"/>
  <c r="S2159" i="1"/>
  <c r="S2160" i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V2172" i="1" s="1"/>
  <c r="S2173" i="1"/>
  <c r="S2174" i="1"/>
  <c r="V2174" i="1" s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V2188" i="1" s="1"/>
  <c r="S2189" i="1"/>
  <c r="S2190" i="1"/>
  <c r="V2190" i="1" s="1"/>
  <c r="S2191" i="1"/>
  <c r="S2192" i="1"/>
  <c r="S2193" i="1"/>
  <c r="S2194" i="1"/>
  <c r="S2195" i="1"/>
  <c r="S2196" i="1"/>
  <c r="S2197" i="1"/>
  <c r="S2198" i="1"/>
  <c r="V2198" i="1" s="1"/>
  <c r="S2199" i="1"/>
  <c r="S2200" i="1"/>
  <c r="S2201" i="1"/>
  <c r="S2202" i="1"/>
  <c r="S2203" i="1"/>
  <c r="S2204" i="1"/>
  <c r="V2204" i="1" s="1"/>
  <c r="S2205" i="1"/>
  <c r="S2206" i="1"/>
  <c r="V2206" i="1" s="1"/>
  <c r="S2207" i="1"/>
  <c r="S2208" i="1"/>
  <c r="U2208" i="1" s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V2220" i="1" s="1"/>
  <c r="S2221" i="1"/>
  <c r="S2222" i="1"/>
  <c r="V2222" i="1" s="1"/>
  <c r="S2223" i="1"/>
  <c r="S2224" i="1"/>
  <c r="S2225" i="1"/>
  <c r="S2226" i="1"/>
  <c r="S2227" i="1"/>
  <c r="S2228" i="1"/>
  <c r="S2229" i="1"/>
  <c r="S2230" i="1"/>
  <c r="V2230" i="1" s="1"/>
  <c r="S2231" i="1"/>
  <c r="S2232" i="1"/>
  <c r="S2233" i="1"/>
  <c r="S2234" i="1"/>
  <c r="S2235" i="1"/>
  <c r="S2236" i="1"/>
  <c r="V2236" i="1" s="1"/>
  <c r="S2237" i="1"/>
  <c r="S2238" i="1"/>
  <c r="V2238" i="1" s="1"/>
  <c r="S2239" i="1"/>
  <c r="S2240" i="1"/>
  <c r="S2241" i="1"/>
  <c r="S2242" i="1"/>
  <c r="S2243" i="1"/>
  <c r="S2244" i="1"/>
  <c r="S2245" i="1"/>
  <c r="S2246" i="1"/>
  <c r="V2246" i="1" s="1"/>
  <c r="S2247" i="1"/>
  <c r="S2248" i="1"/>
  <c r="S2249" i="1"/>
  <c r="S2250" i="1"/>
  <c r="S2251" i="1"/>
  <c r="S2252" i="1"/>
  <c r="V2252" i="1" s="1"/>
  <c r="S2253" i="1"/>
  <c r="S2254" i="1"/>
  <c r="V2254" i="1" s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V2268" i="1" s="1"/>
  <c r="S2269" i="1"/>
  <c r="S2270" i="1"/>
  <c r="V2270" i="1" s="1"/>
  <c r="S2271" i="1"/>
  <c r="S2272" i="1"/>
  <c r="S2273" i="1"/>
  <c r="S2274" i="1"/>
  <c r="S2275" i="1"/>
  <c r="S2276" i="1"/>
  <c r="S2277" i="1"/>
  <c r="S2278" i="1"/>
  <c r="V2278" i="1" s="1"/>
  <c r="S2279" i="1"/>
  <c r="S2280" i="1"/>
  <c r="S2281" i="1"/>
  <c r="S2282" i="1"/>
  <c r="S2283" i="1"/>
  <c r="S2284" i="1"/>
  <c r="V2284" i="1" s="1"/>
  <c r="S2285" i="1"/>
  <c r="S2286" i="1"/>
  <c r="V2286" i="1" s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V2300" i="1" s="1"/>
  <c r="S2301" i="1"/>
  <c r="S2302" i="1"/>
  <c r="V2302" i="1" s="1"/>
  <c r="S2303" i="1"/>
  <c r="S2304" i="1"/>
  <c r="U2304" i="1" s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V2316" i="1" s="1"/>
  <c r="S2317" i="1"/>
  <c r="S2318" i="1"/>
  <c r="V2318" i="1" s="1"/>
  <c r="S2319" i="1"/>
  <c r="S2320" i="1"/>
  <c r="S2321" i="1"/>
  <c r="S2322" i="1"/>
  <c r="S2323" i="1"/>
  <c r="S2324" i="1"/>
  <c r="S2325" i="1"/>
  <c r="S2326" i="1"/>
  <c r="V2326" i="1" s="1"/>
  <c r="S2327" i="1"/>
  <c r="S2328" i="1"/>
  <c r="S2329" i="1"/>
  <c r="S2330" i="1"/>
  <c r="S2331" i="1"/>
  <c r="S2332" i="1"/>
  <c r="V2332" i="1" s="1"/>
  <c r="S2333" i="1"/>
  <c r="S2334" i="1"/>
  <c r="V2334" i="1" s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V2348" i="1" s="1"/>
  <c r="S2349" i="1"/>
  <c r="S2350" i="1"/>
  <c r="V2350" i="1" s="1"/>
  <c r="S2351" i="1"/>
  <c r="S2352" i="1"/>
  <c r="S2353" i="1"/>
  <c r="S2354" i="1"/>
  <c r="S2355" i="1"/>
  <c r="S2356" i="1"/>
  <c r="S2357" i="1"/>
  <c r="S2358" i="1"/>
  <c r="V2358" i="1" s="1"/>
  <c r="S2359" i="1"/>
  <c r="S2360" i="1"/>
  <c r="S2361" i="1"/>
  <c r="S2362" i="1"/>
  <c r="S2363" i="1"/>
  <c r="S2364" i="1"/>
  <c r="V2364" i="1" s="1"/>
  <c r="S2365" i="1"/>
  <c r="S2366" i="1"/>
  <c r="V2366" i="1" s="1"/>
  <c r="S2367" i="1"/>
  <c r="S2368" i="1"/>
  <c r="S2369" i="1"/>
  <c r="S2370" i="1"/>
  <c r="S2371" i="1"/>
  <c r="S2372" i="1"/>
  <c r="S2373" i="1"/>
  <c r="S2374" i="1"/>
  <c r="V2374" i="1" s="1"/>
  <c r="S2375" i="1"/>
  <c r="S2376" i="1"/>
  <c r="S2377" i="1"/>
  <c r="S2378" i="1"/>
  <c r="S2379" i="1"/>
  <c r="S2380" i="1"/>
  <c r="V2380" i="1" s="1"/>
  <c r="S2381" i="1"/>
  <c r="S2382" i="1"/>
  <c r="V2382" i="1" s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V2396" i="1" s="1"/>
  <c r="S2397" i="1"/>
  <c r="S2398" i="1"/>
  <c r="V2398" i="1" s="1"/>
  <c r="S2399" i="1"/>
  <c r="S2400" i="1"/>
  <c r="S2401" i="1"/>
  <c r="S2402" i="1"/>
  <c r="S2403" i="1"/>
  <c r="S2404" i="1"/>
  <c r="S2405" i="1"/>
  <c r="S2406" i="1"/>
  <c r="V2406" i="1" s="1"/>
  <c r="S2407" i="1"/>
  <c r="S2408" i="1"/>
  <c r="S2409" i="1"/>
  <c r="S2410" i="1"/>
  <c r="S2411" i="1"/>
  <c r="S2412" i="1"/>
  <c r="V2412" i="1" s="1"/>
  <c r="S2413" i="1"/>
  <c r="S2414" i="1"/>
  <c r="V2414" i="1" s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V2428" i="1" s="1"/>
  <c r="S2429" i="1"/>
  <c r="S2430" i="1"/>
  <c r="V2430" i="1" s="1"/>
  <c r="S2431" i="1"/>
  <c r="S2432" i="1"/>
  <c r="U2432" i="1" s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V2444" i="1" s="1"/>
  <c r="S2445" i="1"/>
  <c r="S2446" i="1"/>
  <c r="V2446" i="1" s="1"/>
  <c r="S2447" i="1"/>
  <c r="S2448" i="1"/>
  <c r="S2449" i="1"/>
  <c r="S2450" i="1"/>
  <c r="S2451" i="1"/>
  <c r="S2452" i="1"/>
  <c r="S2453" i="1"/>
  <c r="S2454" i="1"/>
  <c r="V2454" i="1" s="1"/>
  <c r="S2455" i="1"/>
  <c r="S2456" i="1"/>
  <c r="S2457" i="1"/>
  <c r="S2458" i="1"/>
  <c r="S2459" i="1"/>
  <c r="S2460" i="1"/>
  <c r="V2460" i="1" s="1"/>
  <c r="S2461" i="1"/>
  <c r="S2462" i="1"/>
  <c r="V2462" i="1" s="1"/>
  <c r="S2463" i="1"/>
  <c r="S2464" i="1"/>
  <c r="U2464" i="1" s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V2476" i="1" s="1"/>
  <c r="S2477" i="1"/>
  <c r="S2478" i="1"/>
  <c r="V2478" i="1" s="1"/>
  <c r="S2479" i="1"/>
  <c r="S2480" i="1"/>
  <c r="S2481" i="1"/>
  <c r="S2482" i="1"/>
  <c r="S2483" i="1"/>
  <c r="S2484" i="1"/>
  <c r="S2485" i="1"/>
  <c r="S2486" i="1"/>
  <c r="V2486" i="1" s="1"/>
  <c r="S2487" i="1"/>
  <c r="S2488" i="1"/>
  <c r="S2489" i="1"/>
  <c r="S2490" i="1"/>
  <c r="S2491" i="1"/>
  <c r="S2492" i="1"/>
  <c r="V2492" i="1" s="1"/>
  <c r="S2493" i="1"/>
  <c r="S2494" i="1"/>
  <c r="V2494" i="1" s="1"/>
  <c r="S2495" i="1"/>
  <c r="S2496" i="1"/>
  <c r="S2497" i="1"/>
  <c r="S2498" i="1"/>
  <c r="S2499" i="1"/>
  <c r="S2500" i="1"/>
  <c r="S2501" i="1"/>
  <c r="S2502" i="1"/>
  <c r="V2502" i="1" s="1"/>
  <c r="S2503" i="1"/>
  <c r="S2504" i="1"/>
  <c r="S2505" i="1"/>
  <c r="S2506" i="1"/>
  <c r="S2507" i="1"/>
  <c r="S2508" i="1"/>
  <c r="V2508" i="1" s="1"/>
  <c r="S2509" i="1"/>
  <c r="S2510" i="1"/>
  <c r="V2510" i="1" s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V2524" i="1" s="1"/>
  <c r="S2525" i="1"/>
  <c r="S2526" i="1"/>
  <c r="V2526" i="1" s="1"/>
  <c r="S2527" i="1"/>
  <c r="S2528" i="1"/>
  <c r="S2529" i="1"/>
  <c r="S2530" i="1"/>
  <c r="S2531" i="1"/>
  <c r="S2532" i="1"/>
  <c r="S2533" i="1"/>
  <c r="S2534" i="1"/>
  <c r="V2534" i="1" s="1"/>
  <c r="S2535" i="1"/>
  <c r="S2536" i="1"/>
  <c r="S2537" i="1"/>
  <c r="S2538" i="1"/>
  <c r="S2539" i="1"/>
  <c r="S2540" i="1"/>
  <c r="U2540" i="1" s="1"/>
  <c r="S2541" i="1"/>
  <c r="S2542" i="1"/>
  <c r="V2542" i="1" s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V2556" i="1" s="1"/>
  <c r="S2557" i="1"/>
  <c r="S2558" i="1"/>
  <c r="V2558" i="1" s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V2572" i="1" s="1"/>
  <c r="S2573" i="1"/>
  <c r="S2574" i="1"/>
  <c r="V2574" i="1" s="1"/>
  <c r="S2575" i="1"/>
  <c r="S2576" i="1"/>
  <c r="S2577" i="1"/>
  <c r="S2578" i="1"/>
  <c r="S2579" i="1"/>
  <c r="S2580" i="1"/>
  <c r="S2581" i="1"/>
  <c r="S2582" i="1"/>
  <c r="V2582" i="1" s="1"/>
  <c r="S2583" i="1"/>
  <c r="S2584" i="1"/>
  <c r="S2585" i="1"/>
  <c r="S2586" i="1"/>
  <c r="S2587" i="1"/>
  <c r="S2588" i="1"/>
  <c r="V2588" i="1" s="1"/>
  <c r="S2589" i="1"/>
  <c r="S2590" i="1"/>
  <c r="V2590" i="1" s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V2604" i="1" s="1"/>
  <c r="S2605" i="1"/>
  <c r="S2606" i="1"/>
  <c r="V2606" i="1" s="1"/>
  <c r="S2607" i="1"/>
  <c r="S2608" i="1"/>
  <c r="S2609" i="1"/>
  <c r="S2610" i="1"/>
  <c r="S2611" i="1"/>
  <c r="S2612" i="1"/>
  <c r="S2613" i="1"/>
  <c r="S2614" i="1"/>
  <c r="V2614" i="1" s="1"/>
  <c r="S2615" i="1"/>
  <c r="S2616" i="1"/>
  <c r="S2617" i="1"/>
  <c r="S2618" i="1"/>
  <c r="S2619" i="1"/>
  <c r="S2620" i="1"/>
  <c r="V2620" i="1" s="1"/>
  <c r="S2621" i="1"/>
  <c r="S2622" i="1"/>
  <c r="V2622" i="1" s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S2636" i="1"/>
  <c r="V2636" i="1" s="1"/>
  <c r="S2637" i="1"/>
  <c r="S2638" i="1"/>
  <c r="V2638" i="1" s="1"/>
  <c r="S2639" i="1"/>
  <c r="S2640" i="1"/>
  <c r="S2641" i="1"/>
  <c r="S2642" i="1"/>
  <c r="S2643" i="1"/>
  <c r="S2644" i="1"/>
  <c r="S2645" i="1"/>
  <c r="S2646" i="1"/>
  <c r="V2646" i="1" s="1"/>
  <c r="S2647" i="1"/>
  <c r="S2648" i="1"/>
  <c r="S2649" i="1"/>
  <c r="S2650" i="1"/>
  <c r="S2651" i="1"/>
  <c r="S2652" i="1"/>
  <c r="V2652" i="1" s="1"/>
  <c r="S2653" i="1"/>
  <c r="S2654" i="1"/>
  <c r="V2654" i="1" s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V2668" i="1" s="1"/>
  <c r="S2669" i="1"/>
  <c r="S2670" i="1"/>
  <c r="V2670" i="1" s="1"/>
  <c r="S2671" i="1"/>
  <c r="S2672" i="1"/>
  <c r="S2673" i="1"/>
  <c r="S2674" i="1"/>
  <c r="S2675" i="1"/>
  <c r="S2676" i="1"/>
  <c r="S2677" i="1"/>
  <c r="S2678" i="1"/>
  <c r="V2678" i="1" s="1"/>
  <c r="S2679" i="1"/>
  <c r="S2680" i="1"/>
  <c r="S2681" i="1"/>
  <c r="S2682" i="1"/>
  <c r="S2683" i="1"/>
  <c r="S2684" i="1"/>
  <c r="V2684" i="1" s="1"/>
  <c r="S2685" i="1"/>
  <c r="S2686" i="1"/>
  <c r="V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V2700" i="1" s="1"/>
  <c r="S2701" i="1"/>
  <c r="S2702" i="1"/>
  <c r="V2702" i="1" s="1"/>
  <c r="S2703" i="1"/>
  <c r="S2704" i="1"/>
  <c r="S2705" i="1"/>
  <c r="S2706" i="1"/>
  <c r="S2707" i="1"/>
  <c r="S2708" i="1"/>
  <c r="S2709" i="1"/>
  <c r="S2710" i="1"/>
  <c r="V2710" i="1" s="1"/>
  <c r="S2711" i="1"/>
  <c r="S2712" i="1"/>
  <c r="S2713" i="1"/>
  <c r="S2714" i="1"/>
  <c r="S2715" i="1"/>
  <c r="S2716" i="1"/>
  <c r="V2716" i="1" s="1"/>
  <c r="S2717" i="1"/>
  <c r="S2718" i="1"/>
  <c r="V2718" i="1" s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V2734" i="1" s="1"/>
  <c r="S2735" i="1"/>
  <c r="S2736" i="1"/>
  <c r="S2737" i="1"/>
  <c r="S2738" i="1"/>
  <c r="S2739" i="1"/>
  <c r="S2740" i="1"/>
  <c r="S2741" i="1"/>
  <c r="S2742" i="1"/>
  <c r="V2742" i="1" s="1"/>
  <c r="S2743" i="1"/>
  <c r="S2744" i="1"/>
  <c r="S2745" i="1"/>
  <c r="S2746" i="1"/>
  <c r="S2747" i="1"/>
  <c r="S2748" i="1"/>
  <c r="V2748" i="1" s="1"/>
  <c r="S2749" i="1"/>
  <c r="S2750" i="1"/>
  <c r="V2750" i="1" s="1"/>
  <c r="S2751" i="1"/>
  <c r="S2752" i="1"/>
  <c r="S2753" i="1"/>
  <c r="S2754" i="1"/>
  <c r="S2755" i="1"/>
  <c r="S2756" i="1"/>
  <c r="S2757" i="1"/>
  <c r="S2758" i="1"/>
  <c r="V2758" i="1" s="1"/>
  <c r="S2759" i="1"/>
  <c r="S2760" i="1"/>
  <c r="S2761" i="1"/>
  <c r="S2762" i="1"/>
  <c r="S2763" i="1"/>
  <c r="S2764" i="1"/>
  <c r="V2764" i="1" s="1"/>
  <c r="S2765" i="1"/>
  <c r="S2766" i="1"/>
  <c r="V2766" i="1" s="1"/>
  <c r="S2767" i="1"/>
  <c r="S2768" i="1"/>
  <c r="S2769" i="1"/>
  <c r="S2770" i="1"/>
  <c r="S2771" i="1"/>
  <c r="S2772" i="1"/>
  <c r="S2773" i="1"/>
  <c r="S2774" i="1"/>
  <c r="V2774" i="1" s="1"/>
  <c r="S2775" i="1"/>
  <c r="S2776" i="1"/>
  <c r="S2777" i="1"/>
  <c r="S2778" i="1"/>
  <c r="S2779" i="1"/>
  <c r="S2780" i="1"/>
  <c r="V2780" i="1" s="1"/>
  <c r="S2781" i="1"/>
  <c r="S2782" i="1"/>
  <c r="V2782" i="1" s="1"/>
  <c r="S2783" i="1"/>
  <c r="S2784" i="1"/>
  <c r="S2785" i="1"/>
  <c r="S2786" i="1"/>
  <c r="S2787" i="1"/>
  <c r="S2788" i="1"/>
  <c r="S2789" i="1"/>
  <c r="S2790" i="1"/>
  <c r="V2790" i="1" s="1"/>
  <c r="S2791" i="1"/>
  <c r="S2792" i="1"/>
  <c r="S2793" i="1"/>
  <c r="S2794" i="1"/>
  <c r="S2795" i="1"/>
  <c r="S2796" i="1"/>
  <c r="V2796" i="1" s="1"/>
  <c r="S2797" i="1"/>
  <c r="S2798" i="1"/>
  <c r="V2798" i="1" s="1"/>
  <c r="S2799" i="1"/>
  <c r="S2800" i="1"/>
  <c r="S2801" i="1"/>
  <c r="S2802" i="1"/>
  <c r="S2803" i="1"/>
  <c r="S2804" i="1"/>
  <c r="S2805" i="1"/>
  <c r="S2806" i="1"/>
  <c r="V2806" i="1" s="1"/>
  <c r="S2807" i="1"/>
  <c r="S2808" i="1"/>
  <c r="S2809" i="1"/>
  <c r="S2810" i="1"/>
  <c r="S2811" i="1"/>
  <c r="S2812" i="1"/>
  <c r="V2812" i="1" s="1"/>
  <c r="S2813" i="1"/>
  <c r="S2814" i="1"/>
  <c r="V2814" i="1" s="1"/>
  <c r="S2815" i="1"/>
  <c r="S2816" i="1"/>
  <c r="S2817" i="1"/>
  <c r="U2817" i="1" s="1"/>
  <c r="S2818" i="1"/>
  <c r="S2819" i="1"/>
  <c r="S2820" i="1"/>
  <c r="S2821" i="1"/>
  <c r="S2822" i="1"/>
  <c r="V2822" i="1" s="1"/>
  <c r="S2823" i="1"/>
  <c r="S2824" i="1"/>
  <c r="S2825" i="1"/>
  <c r="S2826" i="1"/>
  <c r="S2827" i="1"/>
  <c r="S2828" i="1"/>
  <c r="V2828" i="1" s="1"/>
  <c r="S2829" i="1"/>
  <c r="S2830" i="1"/>
  <c r="V2830" i="1" s="1"/>
  <c r="S2831" i="1"/>
  <c r="S2832" i="1"/>
  <c r="S2833" i="1"/>
  <c r="S2834" i="1"/>
  <c r="S2835" i="1"/>
  <c r="S2836" i="1"/>
  <c r="S2837" i="1"/>
  <c r="S2838" i="1"/>
  <c r="V2838" i="1" s="1"/>
  <c r="S2839" i="1"/>
  <c r="S2840" i="1"/>
  <c r="S2841" i="1"/>
  <c r="S2842" i="1"/>
  <c r="S2843" i="1"/>
  <c r="S2844" i="1"/>
  <c r="V2844" i="1" s="1"/>
  <c r="S2845" i="1"/>
  <c r="S2846" i="1"/>
  <c r="V2846" i="1" s="1"/>
  <c r="S2847" i="1"/>
  <c r="S2848" i="1"/>
  <c r="S2849" i="1"/>
  <c r="S2850" i="1"/>
  <c r="S2851" i="1"/>
  <c r="S2852" i="1"/>
  <c r="S2853" i="1"/>
  <c r="S2854" i="1"/>
  <c r="V2854" i="1" s="1"/>
  <c r="S2855" i="1"/>
  <c r="S2856" i="1"/>
  <c r="S2857" i="1"/>
  <c r="S2858" i="1"/>
  <c r="S2859" i="1"/>
  <c r="S2860" i="1"/>
  <c r="V2860" i="1" s="1"/>
  <c r="S2861" i="1"/>
  <c r="S2862" i="1"/>
  <c r="V2862" i="1" s="1"/>
  <c r="S2863" i="1"/>
  <c r="S2864" i="1"/>
  <c r="S2865" i="1"/>
  <c r="S2866" i="1"/>
  <c r="S2867" i="1"/>
  <c r="S2868" i="1"/>
  <c r="S2869" i="1"/>
  <c r="S2870" i="1"/>
  <c r="V2870" i="1" s="1"/>
  <c r="S2871" i="1"/>
  <c r="S2872" i="1"/>
  <c r="S2873" i="1"/>
  <c r="S2874" i="1"/>
  <c r="S2875" i="1"/>
  <c r="S2876" i="1"/>
  <c r="V2876" i="1" s="1"/>
  <c r="S2877" i="1"/>
  <c r="S2878" i="1"/>
  <c r="V2878" i="1" s="1"/>
  <c r="S2879" i="1"/>
  <c r="S2880" i="1"/>
  <c r="S2881" i="1"/>
  <c r="S2882" i="1"/>
  <c r="S2883" i="1"/>
  <c r="S2884" i="1"/>
  <c r="S2885" i="1"/>
  <c r="S2886" i="1"/>
  <c r="V2886" i="1" s="1"/>
  <c r="S2887" i="1"/>
  <c r="S2888" i="1"/>
  <c r="S2889" i="1"/>
  <c r="S2890" i="1"/>
  <c r="S2891" i="1"/>
  <c r="S2892" i="1"/>
  <c r="V2892" i="1" s="1"/>
  <c r="S2893" i="1"/>
  <c r="S2894" i="1"/>
  <c r="V2894" i="1" s="1"/>
  <c r="S2895" i="1"/>
  <c r="S2896" i="1"/>
  <c r="S2897" i="1"/>
  <c r="S2898" i="1"/>
  <c r="S2899" i="1"/>
  <c r="S2900" i="1"/>
  <c r="S2901" i="1"/>
  <c r="S2902" i="1"/>
  <c r="V2902" i="1" s="1"/>
  <c r="S2903" i="1"/>
  <c r="S2904" i="1"/>
  <c r="S2905" i="1"/>
  <c r="S2906" i="1"/>
  <c r="S2907" i="1"/>
  <c r="S2908" i="1"/>
  <c r="V2908" i="1" s="1"/>
  <c r="S2909" i="1"/>
  <c r="S2910" i="1"/>
  <c r="V2910" i="1" s="1"/>
  <c r="S2911" i="1"/>
  <c r="S2912" i="1"/>
  <c r="S2913" i="1"/>
  <c r="S2914" i="1"/>
  <c r="S2915" i="1"/>
  <c r="S2916" i="1"/>
  <c r="S2917" i="1"/>
  <c r="S2918" i="1"/>
  <c r="V2918" i="1" s="1"/>
  <c r="S2919" i="1"/>
  <c r="S2920" i="1"/>
  <c r="S2921" i="1"/>
  <c r="S2922" i="1"/>
  <c r="S2923" i="1"/>
  <c r="S2924" i="1"/>
  <c r="V2924" i="1" s="1"/>
  <c r="S2925" i="1"/>
  <c r="S2926" i="1"/>
  <c r="V2926" i="1" s="1"/>
  <c r="S2927" i="1"/>
  <c r="S2928" i="1"/>
  <c r="S2929" i="1"/>
  <c r="S2930" i="1"/>
  <c r="S2931" i="1"/>
  <c r="S2932" i="1"/>
  <c r="S2933" i="1"/>
  <c r="S2934" i="1"/>
  <c r="V2934" i="1" s="1"/>
  <c r="S2935" i="1"/>
  <c r="S2936" i="1"/>
  <c r="S2937" i="1"/>
  <c r="S2938" i="1"/>
  <c r="S2939" i="1"/>
  <c r="S2940" i="1"/>
  <c r="V2940" i="1" s="1"/>
  <c r="S2941" i="1"/>
  <c r="S2942" i="1"/>
  <c r="V2942" i="1" s="1"/>
  <c r="S2943" i="1"/>
  <c r="S2944" i="1"/>
  <c r="S2945" i="1"/>
  <c r="S2946" i="1"/>
  <c r="S2947" i="1"/>
  <c r="S2948" i="1"/>
  <c r="S2949" i="1"/>
  <c r="S2950" i="1"/>
  <c r="V2950" i="1" s="1"/>
  <c r="S2951" i="1"/>
  <c r="S2952" i="1"/>
  <c r="S2953" i="1"/>
  <c r="S2954" i="1"/>
  <c r="S2955" i="1"/>
  <c r="S2956" i="1"/>
  <c r="V2956" i="1" s="1"/>
  <c r="S2957" i="1"/>
  <c r="S2958" i="1"/>
  <c r="V2958" i="1" s="1"/>
  <c r="S2959" i="1"/>
  <c r="S2960" i="1"/>
  <c r="S2961" i="1"/>
  <c r="S2962" i="1"/>
  <c r="S2963" i="1"/>
  <c r="S2964" i="1"/>
  <c r="S2965" i="1"/>
  <c r="S2966" i="1"/>
  <c r="V2966" i="1" s="1"/>
  <c r="S2967" i="1"/>
  <c r="S2968" i="1"/>
  <c r="S2969" i="1"/>
  <c r="S2970" i="1"/>
  <c r="S2971" i="1"/>
  <c r="S2972" i="1"/>
  <c r="V2972" i="1" s="1"/>
  <c r="S2973" i="1"/>
  <c r="S2974" i="1"/>
  <c r="V2974" i="1" s="1"/>
  <c r="S2975" i="1"/>
  <c r="S2976" i="1"/>
  <c r="S2977" i="1"/>
  <c r="S2978" i="1"/>
  <c r="S2979" i="1"/>
  <c r="S2980" i="1"/>
  <c r="S2981" i="1"/>
  <c r="S2982" i="1"/>
  <c r="V2982" i="1" s="1"/>
  <c r="S2983" i="1"/>
  <c r="S2984" i="1"/>
  <c r="S2985" i="1"/>
  <c r="S2986" i="1"/>
  <c r="S2987" i="1"/>
  <c r="S2988" i="1"/>
  <c r="V2988" i="1" s="1"/>
  <c r="S2989" i="1"/>
  <c r="S2990" i="1"/>
  <c r="V2990" i="1" s="1"/>
  <c r="S2991" i="1"/>
  <c r="S2992" i="1"/>
  <c r="S2993" i="1"/>
  <c r="S2994" i="1"/>
  <c r="S2995" i="1"/>
  <c r="S2996" i="1"/>
  <c r="S2997" i="1"/>
  <c r="S2998" i="1"/>
  <c r="V2998" i="1" s="1"/>
  <c r="S2999" i="1"/>
  <c r="S3000" i="1"/>
  <c r="S3001" i="1"/>
  <c r="S3002" i="1"/>
  <c r="S3003" i="1"/>
  <c r="S3004" i="1"/>
  <c r="V3004" i="1" s="1"/>
  <c r="S3005" i="1"/>
  <c r="S3006" i="1"/>
  <c r="V3006" i="1" s="1"/>
  <c r="S3007" i="1"/>
  <c r="S3008" i="1"/>
  <c r="S3009" i="1"/>
  <c r="S3010" i="1"/>
  <c r="S3011" i="1"/>
  <c r="S3012" i="1"/>
  <c r="S3013" i="1"/>
  <c r="S3014" i="1"/>
  <c r="V3014" i="1" s="1"/>
  <c r="S3015" i="1"/>
  <c r="S3016" i="1"/>
  <c r="S3017" i="1"/>
  <c r="S3018" i="1"/>
  <c r="S3019" i="1"/>
  <c r="S3020" i="1"/>
  <c r="V3020" i="1" s="1"/>
  <c r="S3021" i="1"/>
  <c r="S3022" i="1"/>
  <c r="U3022" i="1" s="1"/>
  <c r="S3023" i="1"/>
  <c r="S3024" i="1"/>
  <c r="S3025" i="1"/>
  <c r="S3026" i="1"/>
  <c r="S3027" i="1"/>
  <c r="S3028" i="1"/>
  <c r="S3029" i="1"/>
  <c r="S3030" i="1"/>
  <c r="V3030" i="1" s="1"/>
  <c r="S3031" i="1"/>
  <c r="S3032" i="1"/>
  <c r="S3033" i="1"/>
  <c r="S3034" i="1"/>
  <c r="S3035" i="1"/>
  <c r="S3036" i="1"/>
  <c r="V3036" i="1" s="1"/>
  <c r="S3037" i="1"/>
  <c r="S3038" i="1"/>
  <c r="S3039" i="1"/>
  <c r="S3040" i="1"/>
  <c r="S3041" i="1"/>
  <c r="S3042" i="1"/>
  <c r="S3043" i="1"/>
  <c r="S3044" i="1"/>
  <c r="S3045" i="1"/>
  <c r="S3046" i="1"/>
  <c r="V3046" i="1" s="1"/>
  <c r="S3047" i="1"/>
  <c r="S3048" i="1"/>
  <c r="S3049" i="1"/>
  <c r="S3050" i="1"/>
  <c r="S3051" i="1"/>
  <c r="S3052" i="1"/>
  <c r="V3052" i="1" s="1"/>
  <c r="S3053" i="1"/>
  <c r="S3054" i="1"/>
  <c r="V3054" i="1" s="1"/>
  <c r="S3055" i="1"/>
  <c r="S3056" i="1"/>
  <c r="S3057" i="1"/>
  <c r="S3058" i="1"/>
  <c r="S3059" i="1"/>
  <c r="S3060" i="1"/>
  <c r="S3061" i="1"/>
  <c r="S3062" i="1"/>
  <c r="V3062" i="1" s="1"/>
  <c r="S3063" i="1"/>
  <c r="S3064" i="1"/>
  <c r="S3065" i="1"/>
  <c r="S3066" i="1"/>
  <c r="S3067" i="1"/>
  <c r="S3068" i="1"/>
  <c r="V3068" i="1" s="1"/>
  <c r="S3069" i="1"/>
  <c r="S3070" i="1"/>
  <c r="V3070" i="1" s="1"/>
  <c r="S3071" i="1"/>
  <c r="S3072" i="1"/>
  <c r="S3073" i="1"/>
  <c r="S3074" i="1"/>
  <c r="S3075" i="1"/>
  <c r="S3076" i="1"/>
  <c r="S3077" i="1"/>
  <c r="S3078" i="1"/>
  <c r="V3078" i="1" s="1"/>
  <c r="S3079" i="1"/>
  <c r="S3080" i="1"/>
  <c r="S3081" i="1"/>
  <c r="S3082" i="1"/>
  <c r="S3083" i="1"/>
  <c r="S3084" i="1"/>
  <c r="V3084" i="1" s="1"/>
  <c r="S3085" i="1"/>
  <c r="S3086" i="1"/>
  <c r="V3086" i="1" s="1"/>
  <c r="S3087" i="1"/>
  <c r="S3088" i="1"/>
  <c r="S3089" i="1"/>
  <c r="S3090" i="1"/>
  <c r="S3091" i="1"/>
  <c r="S3092" i="1"/>
  <c r="S3093" i="1"/>
  <c r="S3094" i="1"/>
  <c r="V3094" i="1" s="1"/>
  <c r="S3095" i="1"/>
  <c r="S3096" i="1"/>
  <c r="S3097" i="1"/>
  <c r="S3098" i="1"/>
  <c r="S3099" i="1"/>
  <c r="S3100" i="1"/>
  <c r="V3100" i="1" s="1"/>
  <c r="S3101" i="1"/>
  <c r="S3102" i="1"/>
  <c r="V3102" i="1" s="1"/>
  <c r="S3103" i="1"/>
  <c r="S3104" i="1"/>
  <c r="S3105" i="1"/>
  <c r="S3106" i="1"/>
  <c r="S3107" i="1"/>
  <c r="S3108" i="1"/>
  <c r="S3109" i="1"/>
  <c r="S3110" i="1"/>
  <c r="V3110" i="1" s="1"/>
  <c r="S3111" i="1"/>
  <c r="S3112" i="1"/>
  <c r="S3113" i="1"/>
  <c r="S3114" i="1"/>
  <c r="S3115" i="1"/>
  <c r="S3116" i="1"/>
  <c r="V3116" i="1" s="1"/>
  <c r="S3117" i="1"/>
  <c r="S3118" i="1"/>
  <c r="V3118" i="1" s="1"/>
  <c r="S3119" i="1"/>
  <c r="S3120" i="1"/>
  <c r="S3121" i="1"/>
  <c r="S3122" i="1"/>
  <c r="V3122" i="1" s="1"/>
  <c r="S3123" i="1"/>
  <c r="V3123" i="1" s="1"/>
  <c r="S3124" i="1"/>
  <c r="S3125" i="1"/>
  <c r="S3126" i="1"/>
  <c r="S3127" i="1"/>
  <c r="V3127" i="1" s="1"/>
  <c r="S3128" i="1"/>
  <c r="V3128" i="1" s="1"/>
  <c r="S3129" i="1"/>
  <c r="S3130" i="1"/>
  <c r="S3131" i="1"/>
  <c r="S3132" i="1"/>
  <c r="S3133" i="1"/>
  <c r="S3134" i="1"/>
  <c r="V3134" i="1" s="1"/>
  <c r="S3135" i="1"/>
  <c r="S3136" i="1"/>
  <c r="S3137" i="1"/>
  <c r="S3138" i="1"/>
  <c r="V3138" i="1" s="1"/>
  <c r="S3139" i="1"/>
  <c r="V3139" i="1" s="1"/>
  <c r="S3140" i="1"/>
  <c r="S3141" i="1"/>
  <c r="S3142" i="1"/>
  <c r="S3143" i="1"/>
  <c r="V3143" i="1" s="1"/>
  <c r="S3144" i="1"/>
  <c r="S3145" i="1"/>
  <c r="S3146" i="1"/>
  <c r="S3147" i="1"/>
  <c r="S3148" i="1"/>
  <c r="V3148" i="1" s="1"/>
  <c r="S3149" i="1"/>
  <c r="S3150" i="1"/>
  <c r="U3150" i="1" s="1"/>
  <c r="S3151" i="1"/>
  <c r="S3152" i="1"/>
  <c r="S3153" i="1"/>
  <c r="S3154" i="1"/>
  <c r="V3154" i="1" s="1"/>
  <c r="S3155" i="1"/>
  <c r="V3155" i="1" s="1"/>
  <c r="S3156" i="1"/>
  <c r="S3157" i="1"/>
  <c r="S3158" i="1"/>
  <c r="S3159" i="1"/>
  <c r="V3159" i="1" s="1"/>
  <c r="S3160" i="1"/>
  <c r="V3160" i="1" s="1"/>
  <c r="S3161" i="1"/>
  <c r="S3162" i="1"/>
  <c r="S3163" i="1"/>
  <c r="S3164" i="1"/>
  <c r="S3165" i="1"/>
  <c r="S3166" i="1"/>
  <c r="S3167" i="1"/>
  <c r="S3168" i="1"/>
  <c r="S3169" i="1"/>
  <c r="S3170" i="1"/>
  <c r="V3170" i="1" s="1"/>
  <c r="S3171" i="1"/>
  <c r="V3171" i="1" s="1"/>
  <c r="S3172" i="1"/>
  <c r="S3173" i="1"/>
  <c r="S3174" i="1"/>
  <c r="S3175" i="1"/>
  <c r="V3175" i="1" s="1"/>
  <c r="S3176" i="1"/>
  <c r="S3177" i="1"/>
  <c r="S3178" i="1"/>
  <c r="S3179" i="1"/>
  <c r="S3180" i="1"/>
  <c r="V3180" i="1" s="1"/>
  <c r="S3181" i="1"/>
  <c r="S3182" i="1"/>
  <c r="V3182" i="1" s="1"/>
  <c r="S3183" i="1"/>
  <c r="S3184" i="1"/>
  <c r="S3185" i="1"/>
  <c r="S3186" i="1"/>
  <c r="V3186" i="1" s="1"/>
  <c r="S3187" i="1"/>
  <c r="V3187" i="1" s="1"/>
  <c r="S3188" i="1"/>
  <c r="S3189" i="1"/>
  <c r="S3190" i="1"/>
  <c r="S3191" i="1"/>
  <c r="V3191" i="1" s="1"/>
  <c r="S3192" i="1"/>
  <c r="V3192" i="1" s="1"/>
  <c r="S3193" i="1"/>
  <c r="S3194" i="1"/>
  <c r="S3195" i="1"/>
  <c r="S3196" i="1"/>
  <c r="S3197" i="1"/>
  <c r="S3198" i="1"/>
  <c r="V3198" i="1" s="1"/>
  <c r="S3199" i="1"/>
  <c r="S3200" i="1"/>
  <c r="S3201" i="1"/>
  <c r="S3202" i="1"/>
  <c r="V3202" i="1" s="1"/>
  <c r="S3203" i="1"/>
  <c r="V3203" i="1" s="1"/>
  <c r="S3204" i="1"/>
  <c r="S3205" i="1"/>
  <c r="S3206" i="1"/>
  <c r="S3207" i="1"/>
  <c r="V3207" i="1" s="1"/>
  <c r="S3208" i="1"/>
  <c r="S3209" i="1"/>
  <c r="S3210" i="1"/>
  <c r="S3211" i="1"/>
  <c r="S3212" i="1"/>
  <c r="V3212" i="1" s="1"/>
  <c r="S3213" i="1"/>
  <c r="S3214" i="1"/>
  <c r="V3214" i="1" s="1"/>
  <c r="S3215" i="1"/>
  <c r="S3216" i="1"/>
  <c r="S3217" i="1"/>
  <c r="S3218" i="1"/>
  <c r="V3218" i="1" s="1"/>
  <c r="S3219" i="1"/>
  <c r="V3219" i="1" s="1"/>
  <c r="S3220" i="1"/>
  <c r="S3221" i="1"/>
  <c r="S3222" i="1"/>
  <c r="S3223" i="1"/>
  <c r="V3223" i="1" s="1"/>
  <c r="S3224" i="1"/>
  <c r="V3224" i="1" s="1"/>
  <c r="S3225" i="1"/>
  <c r="S3226" i="1"/>
  <c r="S3227" i="1"/>
  <c r="S3228" i="1"/>
  <c r="S3229" i="1"/>
  <c r="S3230" i="1"/>
  <c r="V3230" i="1" s="1"/>
  <c r="S3231" i="1"/>
  <c r="S3232" i="1"/>
  <c r="S3233" i="1"/>
  <c r="S3234" i="1"/>
  <c r="V3234" i="1" s="1"/>
  <c r="S3235" i="1"/>
  <c r="V3235" i="1" s="1"/>
  <c r="S3236" i="1"/>
  <c r="S3237" i="1"/>
  <c r="S3238" i="1"/>
  <c r="S3239" i="1"/>
  <c r="V3239" i="1" s="1"/>
  <c r="S3240" i="1"/>
  <c r="S3241" i="1"/>
  <c r="S3242" i="1"/>
  <c r="S3243" i="1"/>
  <c r="S3244" i="1"/>
  <c r="V3244" i="1" s="1"/>
  <c r="S3245" i="1"/>
  <c r="S3246" i="1"/>
  <c r="V3246" i="1" s="1"/>
  <c r="S3247" i="1"/>
  <c r="S3248" i="1"/>
  <c r="S3249" i="1"/>
  <c r="S3250" i="1"/>
  <c r="V3250" i="1" s="1"/>
  <c r="S3251" i="1"/>
  <c r="V3251" i="1" s="1"/>
  <c r="S3252" i="1"/>
  <c r="S3253" i="1"/>
  <c r="S3254" i="1"/>
  <c r="S3255" i="1"/>
  <c r="V3255" i="1" s="1"/>
  <c r="S3256" i="1"/>
  <c r="V3256" i="1" s="1"/>
  <c r="S3257" i="1"/>
  <c r="S3258" i="1"/>
  <c r="S3259" i="1"/>
  <c r="S3260" i="1"/>
  <c r="S3261" i="1"/>
  <c r="S3262" i="1"/>
  <c r="V3262" i="1" s="1"/>
  <c r="S3263" i="1"/>
  <c r="S3264" i="1"/>
  <c r="S3265" i="1"/>
  <c r="S3266" i="1"/>
  <c r="V3266" i="1" s="1"/>
  <c r="S3267" i="1"/>
  <c r="V3267" i="1" s="1"/>
  <c r="S3268" i="1"/>
  <c r="S3269" i="1"/>
  <c r="S3270" i="1"/>
  <c r="S3271" i="1"/>
  <c r="V3271" i="1" s="1"/>
  <c r="S3272" i="1"/>
  <c r="S3273" i="1"/>
  <c r="S3274" i="1"/>
  <c r="S3275" i="1"/>
  <c r="S3276" i="1"/>
  <c r="V3276" i="1" s="1"/>
  <c r="S3277" i="1"/>
  <c r="S3278" i="1"/>
  <c r="U3278" i="1" s="1"/>
  <c r="S3279" i="1"/>
  <c r="S3280" i="1"/>
  <c r="S3281" i="1"/>
  <c r="S3282" i="1"/>
  <c r="V3282" i="1" s="1"/>
  <c r="S3283" i="1"/>
  <c r="V3283" i="1" s="1"/>
  <c r="S3284" i="1"/>
  <c r="S3285" i="1"/>
  <c r="S3286" i="1"/>
  <c r="S3287" i="1"/>
  <c r="V3287" i="1" s="1"/>
  <c r="S3288" i="1"/>
  <c r="V3288" i="1" s="1"/>
  <c r="S3289" i="1"/>
  <c r="S3290" i="1"/>
  <c r="S3291" i="1"/>
  <c r="S3292" i="1"/>
  <c r="S3293" i="1"/>
  <c r="S3294" i="1"/>
  <c r="S3295" i="1"/>
  <c r="S3296" i="1"/>
  <c r="S3297" i="1"/>
  <c r="S3298" i="1"/>
  <c r="V3298" i="1" s="1"/>
  <c r="S3299" i="1"/>
  <c r="V3299" i="1" s="1"/>
  <c r="S3300" i="1"/>
  <c r="S3301" i="1"/>
  <c r="S3302" i="1"/>
  <c r="S3303" i="1"/>
  <c r="V3303" i="1" s="1"/>
  <c r="S3304" i="1"/>
  <c r="S3305" i="1"/>
  <c r="S3306" i="1"/>
  <c r="S3307" i="1"/>
  <c r="S3308" i="1"/>
  <c r="V3308" i="1" s="1"/>
  <c r="S3309" i="1"/>
  <c r="S3310" i="1"/>
  <c r="V3310" i="1" s="1"/>
  <c r="S3311" i="1"/>
  <c r="S3312" i="1"/>
  <c r="S3313" i="1"/>
  <c r="S3314" i="1"/>
  <c r="V3314" i="1" s="1"/>
  <c r="S3315" i="1"/>
  <c r="V3315" i="1" s="1"/>
  <c r="S3316" i="1"/>
  <c r="S3317" i="1"/>
  <c r="S3318" i="1"/>
  <c r="S3319" i="1"/>
  <c r="V3319" i="1" s="1"/>
  <c r="S3320" i="1"/>
  <c r="V3320" i="1" s="1"/>
  <c r="S3321" i="1"/>
  <c r="S3322" i="1"/>
  <c r="S3323" i="1"/>
  <c r="S3324" i="1"/>
  <c r="S3325" i="1"/>
  <c r="S3326" i="1"/>
  <c r="V3326" i="1" s="1"/>
  <c r="S3327" i="1"/>
  <c r="S3328" i="1"/>
  <c r="S3329" i="1"/>
  <c r="S3330" i="1"/>
  <c r="V3330" i="1" s="1"/>
  <c r="S3331" i="1"/>
  <c r="V3331" i="1" s="1"/>
  <c r="S3332" i="1"/>
  <c r="S3333" i="1"/>
  <c r="S3334" i="1"/>
  <c r="S3335" i="1"/>
  <c r="V3335" i="1" s="1"/>
  <c r="S3336" i="1"/>
  <c r="S3337" i="1"/>
  <c r="S3338" i="1"/>
  <c r="S3339" i="1"/>
  <c r="S3340" i="1"/>
  <c r="V3340" i="1" s="1"/>
  <c r="S3341" i="1"/>
  <c r="S3342" i="1"/>
  <c r="V3342" i="1" s="1"/>
  <c r="S3343" i="1"/>
  <c r="S3344" i="1"/>
  <c r="S3345" i="1"/>
  <c r="S3346" i="1"/>
  <c r="V3346" i="1" s="1"/>
  <c r="S3347" i="1"/>
  <c r="V3347" i="1" s="1"/>
  <c r="S3348" i="1"/>
  <c r="S3349" i="1"/>
  <c r="S3350" i="1"/>
  <c r="S3351" i="1"/>
  <c r="V3351" i="1" s="1"/>
  <c r="S3352" i="1"/>
  <c r="V3352" i="1" s="1"/>
  <c r="S3353" i="1"/>
  <c r="S3354" i="1"/>
  <c r="S3355" i="1"/>
  <c r="S3356" i="1"/>
  <c r="S3357" i="1"/>
  <c r="S3358" i="1"/>
  <c r="V3358" i="1" s="1"/>
  <c r="S3359" i="1"/>
  <c r="S3360" i="1"/>
  <c r="S3361" i="1"/>
  <c r="S3362" i="1"/>
  <c r="V3362" i="1" s="1"/>
  <c r="S3363" i="1"/>
  <c r="V3363" i="1" s="1"/>
  <c r="S3364" i="1"/>
  <c r="S3365" i="1"/>
  <c r="S3366" i="1"/>
  <c r="S3367" i="1"/>
  <c r="V3367" i="1" s="1"/>
  <c r="S3368" i="1"/>
  <c r="S3369" i="1"/>
  <c r="S3370" i="1"/>
  <c r="S3371" i="1"/>
  <c r="S3372" i="1"/>
  <c r="V3372" i="1" s="1"/>
  <c r="S3373" i="1"/>
  <c r="S3374" i="1"/>
  <c r="V3374" i="1" s="1"/>
  <c r="S3375" i="1"/>
  <c r="S3376" i="1"/>
  <c r="S3377" i="1"/>
  <c r="S3378" i="1"/>
  <c r="V3378" i="1" s="1"/>
  <c r="S3379" i="1"/>
  <c r="V3379" i="1" s="1"/>
  <c r="S3380" i="1"/>
  <c r="S3381" i="1"/>
  <c r="S3382" i="1"/>
  <c r="S3383" i="1"/>
  <c r="V3383" i="1" s="1"/>
  <c r="S3384" i="1"/>
  <c r="V3384" i="1" s="1"/>
  <c r="S3385" i="1"/>
  <c r="S3386" i="1"/>
  <c r="S3387" i="1"/>
  <c r="S3388" i="1"/>
  <c r="S3389" i="1"/>
  <c r="S3390" i="1"/>
  <c r="V3390" i="1" s="1"/>
  <c r="S3391" i="1"/>
  <c r="S3392" i="1"/>
  <c r="S3393" i="1"/>
  <c r="S3394" i="1"/>
  <c r="V3394" i="1" s="1"/>
  <c r="S3395" i="1"/>
  <c r="V3395" i="1" s="1"/>
  <c r="S3396" i="1"/>
  <c r="S3397" i="1"/>
  <c r="S3398" i="1"/>
  <c r="S3399" i="1"/>
  <c r="V3399" i="1" s="1"/>
  <c r="S3400" i="1"/>
  <c r="S3401" i="1"/>
  <c r="S3402" i="1"/>
  <c r="S3403" i="1"/>
  <c r="S3404" i="1"/>
  <c r="V3404" i="1" s="1"/>
  <c r="S3405" i="1"/>
  <c r="S3406" i="1"/>
  <c r="U3406" i="1" s="1"/>
  <c r="S3407" i="1"/>
  <c r="S3408" i="1"/>
  <c r="S3409" i="1"/>
  <c r="S3410" i="1"/>
  <c r="V3410" i="1" s="1"/>
  <c r="S3411" i="1"/>
  <c r="V3411" i="1" s="1"/>
  <c r="S3412" i="1"/>
  <c r="S3413" i="1"/>
  <c r="S3414" i="1"/>
  <c r="S3415" i="1"/>
  <c r="V3415" i="1" s="1"/>
  <c r="S3416" i="1"/>
  <c r="V3416" i="1" s="1"/>
  <c r="S3417" i="1"/>
  <c r="S3418" i="1"/>
  <c r="S3419" i="1"/>
  <c r="S3420" i="1"/>
  <c r="S3421" i="1"/>
  <c r="S3422" i="1"/>
  <c r="U3422" i="1" s="1"/>
  <c r="S3423" i="1"/>
  <c r="S3424" i="1"/>
  <c r="S3425" i="1"/>
  <c r="S3426" i="1"/>
  <c r="V3426" i="1" s="1"/>
  <c r="S3427" i="1"/>
  <c r="V3427" i="1" s="1"/>
  <c r="S3428" i="1"/>
  <c r="S3429" i="1"/>
  <c r="S3430" i="1"/>
  <c r="S3431" i="1"/>
  <c r="V3431" i="1" s="1"/>
  <c r="S3432" i="1"/>
  <c r="S3433" i="1"/>
  <c r="S3434" i="1"/>
  <c r="S3435" i="1"/>
  <c r="S3436" i="1"/>
  <c r="V3436" i="1" s="1"/>
  <c r="S3437" i="1"/>
  <c r="S3438" i="1"/>
  <c r="V3438" i="1" s="1"/>
  <c r="S3439" i="1"/>
  <c r="S3440" i="1"/>
  <c r="S3441" i="1"/>
  <c r="S3442" i="1"/>
  <c r="V3442" i="1" s="1"/>
  <c r="S3443" i="1"/>
  <c r="V3443" i="1" s="1"/>
  <c r="S3444" i="1"/>
  <c r="S3445" i="1"/>
  <c r="S3446" i="1"/>
  <c r="S3447" i="1"/>
  <c r="V3447" i="1" s="1"/>
  <c r="S3448" i="1"/>
  <c r="V3448" i="1" s="1"/>
  <c r="S3449" i="1"/>
  <c r="S3450" i="1"/>
  <c r="S3451" i="1"/>
  <c r="S3452" i="1"/>
  <c r="S3453" i="1"/>
  <c r="S3454" i="1"/>
  <c r="V3454" i="1" s="1"/>
  <c r="S3455" i="1"/>
  <c r="S3456" i="1"/>
  <c r="S3457" i="1"/>
  <c r="S3458" i="1"/>
  <c r="V3458" i="1" s="1"/>
  <c r="S3459" i="1"/>
  <c r="V3459" i="1" s="1"/>
  <c r="S3460" i="1"/>
  <c r="S3461" i="1"/>
  <c r="S3462" i="1"/>
  <c r="S3463" i="1"/>
  <c r="V3463" i="1" s="1"/>
  <c r="S3464" i="1"/>
  <c r="S3465" i="1"/>
  <c r="S3466" i="1"/>
  <c r="S3467" i="1"/>
  <c r="S3468" i="1"/>
  <c r="V3468" i="1" s="1"/>
  <c r="S3469" i="1"/>
  <c r="S3470" i="1"/>
  <c r="V3470" i="1" s="1"/>
  <c r="S3471" i="1"/>
  <c r="S3472" i="1"/>
  <c r="S3473" i="1"/>
  <c r="S3474" i="1"/>
  <c r="V3474" i="1" s="1"/>
  <c r="S3475" i="1"/>
  <c r="V3475" i="1" s="1"/>
  <c r="S3476" i="1"/>
  <c r="S3477" i="1"/>
  <c r="S3478" i="1"/>
  <c r="S3479" i="1"/>
  <c r="V3479" i="1" s="1"/>
  <c r="S3480" i="1"/>
  <c r="V3480" i="1" s="1"/>
  <c r="S3481" i="1"/>
  <c r="S3482" i="1"/>
  <c r="S3483" i="1"/>
  <c r="S3484" i="1"/>
  <c r="S3485" i="1"/>
  <c r="S3486" i="1"/>
  <c r="V3486" i="1" s="1"/>
  <c r="S3487" i="1"/>
  <c r="S3488" i="1"/>
  <c r="S3489" i="1"/>
  <c r="S3490" i="1"/>
  <c r="V3490" i="1" s="1"/>
  <c r="S3491" i="1"/>
  <c r="V3491" i="1" s="1"/>
  <c r="S3492" i="1"/>
  <c r="S3493" i="1"/>
  <c r="S3494" i="1"/>
  <c r="S3495" i="1"/>
  <c r="V3495" i="1" s="1"/>
  <c r="S3496" i="1"/>
  <c r="S3497" i="1"/>
  <c r="S3498" i="1"/>
  <c r="S3499" i="1"/>
  <c r="S3500" i="1"/>
  <c r="V3500" i="1" s="1"/>
  <c r="S3501" i="1"/>
  <c r="S3502" i="1"/>
  <c r="V3502" i="1" s="1"/>
  <c r="S3503" i="1"/>
  <c r="S3504" i="1"/>
  <c r="S3505" i="1"/>
  <c r="S3506" i="1"/>
  <c r="V3506" i="1" s="1"/>
  <c r="S3507" i="1"/>
  <c r="V3507" i="1" s="1"/>
  <c r="S3508" i="1"/>
  <c r="S3509" i="1"/>
  <c r="S3510" i="1"/>
  <c r="S3511" i="1"/>
  <c r="V3511" i="1" s="1"/>
  <c r="S3512" i="1"/>
  <c r="V3512" i="1" s="1"/>
  <c r="S3513" i="1"/>
  <c r="S3514" i="1"/>
  <c r="S3515" i="1"/>
  <c r="S3516" i="1"/>
  <c r="S3517" i="1"/>
  <c r="S3518" i="1"/>
  <c r="V3518" i="1" s="1"/>
  <c r="S3519" i="1"/>
  <c r="S3520" i="1"/>
  <c r="S3521" i="1"/>
  <c r="S3522" i="1"/>
  <c r="V3522" i="1" s="1"/>
  <c r="S3523" i="1"/>
  <c r="V3523" i="1" s="1"/>
  <c r="S3524" i="1"/>
  <c r="U3524" i="1" s="1"/>
  <c r="S3525" i="1"/>
  <c r="S3526" i="1"/>
  <c r="S3527" i="1"/>
  <c r="V3527" i="1" s="1"/>
  <c r="S3528" i="1"/>
  <c r="S3529" i="1"/>
  <c r="S3530" i="1"/>
  <c r="S3531" i="1"/>
  <c r="S3532" i="1"/>
  <c r="V3532" i="1" s="1"/>
  <c r="S3533" i="1"/>
  <c r="S3534" i="1"/>
  <c r="V3534" i="1" s="1"/>
  <c r="S3535" i="1"/>
  <c r="U3535" i="1" s="1"/>
  <c r="S3536" i="1"/>
  <c r="S3537" i="1"/>
  <c r="S3538" i="1"/>
  <c r="V3538" i="1" s="1"/>
  <c r="S3539" i="1"/>
  <c r="V3539" i="1" s="1"/>
  <c r="S3540" i="1"/>
  <c r="S3541" i="1"/>
  <c r="S3542" i="1"/>
  <c r="S3543" i="1"/>
  <c r="V3543" i="1" s="1"/>
  <c r="S3544" i="1"/>
  <c r="V3544" i="1" s="1"/>
  <c r="S3545" i="1"/>
  <c r="S3546" i="1"/>
  <c r="S3547" i="1"/>
  <c r="S3548" i="1"/>
  <c r="S3549" i="1"/>
  <c r="S3550" i="1"/>
  <c r="S3551" i="1"/>
  <c r="S3552" i="1"/>
  <c r="S3553" i="1"/>
  <c r="S3554" i="1"/>
  <c r="V3554" i="1" s="1"/>
  <c r="S3555" i="1"/>
  <c r="V3555" i="1" s="1"/>
  <c r="S3556" i="1"/>
  <c r="S3557" i="1"/>
  <c r="S3558" i="1"/>
  <c r="S3559" i="1"/>
  <c r="V3559" i="1" s="1"/>
  <c r="S3560" i="1"/>
  <c r="S3561" i="1"/>
  <c r="S3562" i="1"/>
  <c r="S3563" i="1"/>
  <c r="S3564" i="1"/>
  <c r="V3564" i="1" s="1"/>
  <c r="S3565" i="1"/>
  <c r="S3566" i="1"/>
  <c r="V3566" i="1" s="1"/>
  <c r="S3567" i="1"/>
  <c r="U3567" i="1" s="1"/>
  <c r="S3568" i="1"/>
  <c r="S3569" i="1"/>
  <c r="S3570" i="1"/>
  <c r="V3570" i="1" s="1"/>
  <c r="S3571" i="1"/>
  <c r="V3571" i="1" s="1"/>
  <c r="S3572" i="1"/>
  <c r="S3573" i="1"/>
  <c r="S3574" i="1"/>
  <c r="S3575" i="1"/>
  <c r="V3575" i="1" s="1"/>
  <c r="S3576" i="1"/>
  <c r="V3576" i="1" s="1"/>
  <c r="S3577" i="1"/>
  <c r="S3578" i="1"/>
  <c r="U3578" i="1" s="1"/>
  <c r="S3579" i="1"/>
  <c r="S3580" i="1"/>
  <c r="S3581" i="1"/>
  <c r="S3582" i="1"/>
  <c r="V3582" i="1" s="1"/>
  <c r="S3583" i="1"/>
  <c r="S3584" i="1"/>
  <c r="S3585" i="1"/>
  <c r="S3586" i="1"/>
  <c r="V3586" i="1" s="1"/>
  <c r="S3587" i="1"/>
  <c r="V3587" i="1" s="1"/>
  <c r="S3588" i="1"/>
  <c r="S3589" i="1"/>
  <c r="S3590" i="1"/>
  <c r="S3591" i="1"/>
  <c r="V3591" i="1" s="1"/>
  <c r="S3592" i="1"/>
  <c r="S3593" i="1"/>
  <c r="S3594" i="1"/>
  <c r="S3595" i="1"/>
  <c r="S3596" i="1"/>
  <c r="V3596" i="1" s="1"/>
  <c r="S3597" i="1"/>
  <c r="S3598" i="1"/>
  <c r="V3598" i="1" s="1"/>
  <c r="S3599" i="1"/>
  <c r="S3600" i="1"/>
  <c r="S3601" i="1"/>
  <c r="S3602" i="1"/>
  <c r="V3602" i="1" s="1"/>
  <c r="S3603" i="1"/>
  <c r="V3603" i="1" s="1"/>
  <c r="S3604" i="1"/>
  <c r="S3605" i="1"/>
  <c r="S3606" i="1"/>
  <c r="S3607" i="1"/>
  <c r="V3607" i="1" s="1"/>
  <c r="S3608" i="1"/>
  <c r="V3608" i="1" s="1"/>
  <c r="S3609" i="1"/>
  <c r="S3610" i="1"/>
  <c r="U3610" i="1" s="1"/>
  <c r="S3611" i="1"/>
  <c r="S3612" i="1"/>
  <c r="S3613" i="1"/>
  <c r="S3614" i="1"/>
  <c r="V3614" i="1" s="1"/>
  <c r="S3615" i="1"/>
  <c r="S3616" i="1"/>
  <c r="S3617" i="1"/>
  <c r="S3618" i="1"/>
  <c r="V3618" i="1" s="1"/>
  <c r="S3619" i="1"/>
  <c r="V3619" i="1" s="1"/>
  <c r="S3620" i="1"/>
  <c r="S3621" i="1"/>
  <c r="S3622" i="1"/>
  <c r="S3623" i="1"/>
  <c r="V3623" i="1" s="1"/>
  <c r="S3624" i="1"/>
  <c r="S3625" i="1"/>
  <c r="S3626" i="1"/>
  <c r="S3627" i="1"/>
  <c r="S3628" i="1"/>
  <c r="V3628" i="1" s="1"/>
  <c r="S3629" i="1"/>
  <c r="S3630" i="1"/>
  <c r="V3630" i="1" s="1"/>
  <c r="S3631" i="1"/>
  <c r="S3632" i="1"/>
  <c r="S3633" i="1"/>
  <c r="S3634" i="1"/>
  <c r="V3634" i="1" s="1"/>
  <c r="S3635" i="1"/>
  <c r="V3635" i="1" s="1"/>
  <c r="S3636" i="1"/>
  <c r="S3637" i="1"/>
  <c r="S3638" i="1"/>
  <c r="S3639" i="1"/>
  <c r="V3639" i="1" s="1"/>
  <c r="S3640" i="1"/>
  <c r="V3640" i="1" s="1"/>
  <c r="S3641" i="1"/>
  <c r="S3642" i="1"/>
  <c r="S3643" i="1"/>
  <c r="S3644" i="1"/>
  <c r="S3645" i="1"/>
  <c r="S3646" i="1"/>
  <c r="V3646" i="1" s="1"/>
  <c r="S3647" i="1"/>
  <c r="S3648" i="1"/>
  <c r="S3649" i="1"/>
  <c r="S3650" i="1"/>
  <c r="V3650" i="1" s="1"/>
  <c r="S3651" i="1"/>
  <c r="V3651" i="1" s="1"/>
  <c r="S3652" i="1"/>
  <c r="U3652" i="1" s="1"/>
  <c r="S3653" i="1"/>
  <c r="S3654" i="1"/>
  <c r="S3655" i="1"/>
  <c r="V3655" i="1" s="1"/>
  <c r="S3656" i="1"/>
  <c r="S3657" i="1"/>
  <c r="S3658" i="1"/>
  <c r="S3659" i="1"/>
  <c r="S3660" i="1"/>
  <c r="V3660" i="1" s="1"/>
  <c r="S3661" i="1"/>
  <c r="S3662" i="1"/>
  <c r="V3662" i="1" s="1"/>
  <c r="S3663" i="1"/>
  <c r="U3663" i="1" s="1"/>
  <c r="S3664" i="1"/>
  <c r="S3665" i="1"/>
  <c r="S3666" i="1"/>
  <c r="V3666" i="1" s="1"/>
  <c r="S3667" i="1"/>
  <c r="V3667" i="1" s="1"/>
  <c r="S3668" i="1"/>
  <c r="S3669" i="1"/>
  <c r="S3670" i="1"/>
  <c r="S3671" i="1"/>
  <c r="V3671" i="1" s="1"/>
  <c r="S3672" i="1"/>
  <c r="V3672" i="1" s="1"/>
  <c r="S3673" i="1"/>
  <c r="S3674" i="1"/>
  <c r="S3675" i="1"/>
  <c r="S3676" i="1"/>
  <c r="S3677" i="1"/>
  <c r="S3678" i="1"/>
  <c r="S3679" i="1"/>
  <c r="S3680" i="1"/>
  <c r="S3681" i="1"/>
  <c r="S3682" i="1"/>
  <c r="V3682" i="1" s="1"/>
  <c r="S3683" i="1"/>
  <c r="V3683" i="1" s="1"/>
  <c r="S3684" i="1"/>
  <c r="S3685" i="1"/>
  <c r="S3686" i="1"/>
  <c r="S3687" i="1"/>
  <c r="V3687" i="1" s="1"/>
  <c r="S3688" i="1"/>
  <c r="S3689" i="1"/>
  <c r="S3690" i="1"/>
  <c r="S3691" i="1"/>
  <c r="S3692" i="1"/>
  <c r="V3692" i="1" s="1"/>
  <c r="S3693" i="1"/>
  <c r="S3694" i="1"/>
  <c r="V3694" i="1" s="1"/>
  <c r="S3695" i="1"/>
  <c r="U3695" i="1" s="1"/>
  <c r="S3696" i="1"/>
  <c r="S3697" i="1"/>
  <c r="S3698" i="1"/>
  <c r="V3698" i="1" s="1"/>
  <c r="S3699" i="1"/>
  <c r="V3699" i="1" s="1"/>
  <c r="S3700" i="1"/>
  <c r="S3701" i="1"/>
  <c r="S3702" i="1"/>
  <c r="S3703" i="1"/>
  <c r="V3703" i="1" s="1"/>
  <c r="S3704" i="1"/>
  <c r="V3704" i="1" s="1"/>
  <c r="S3705" i="1"/>
  <c r="S3706" i="1"/>
  <c r="U3706" i="1" s="1"/>
  <c r="S3707" i="1"/>
  <c r="S3708" i="1"/>
  <c r="S3709" i="1"/>
  <c r="S3710" i="1"/>
  <c r="V3710" i="1" s="1"/>
  <c r="S3711" i="1"/>
  <c r="S3712" i="1"/>
  <c r="S3713" i="1"/>
  <c r="S3714" i="1"/>
  <c r="V3714" i="1" s="1"/>
  <c r="S3715" i="1"/>
  <c r="V3715" i="1" s="1"/>
  <c r="S3716" i="1"/>
  <c r="S3717" i="1"/>
  <c r="S3718" i="1"/>
  <c r="S3719" i="1"/>
  <c r="V3719" i="1" s="1"/>
  <c r="S3720" i="1"/>
  <c r="S3721" i="1"/>
  <c r="S3722" i="1"/>
  <c r="S3723" i="1"/>
  <c r="S3724" i="1"/>
  <c r="V3724" i="1" s="1"/>
  <c r="S3725" i="1"/>
  <c r="S3726" i="1"/>
  <c r="V3726" i="1" s="1"/>
  <c r="S3727" i="1"/>
  <c r="S3728" i="1"/>
  <c r="S3729" i="1"/>
  <c r="S3730" i="1"/>
  <c r="V3730" i="1" s="1"/>
  <c r="S3731" i="1"/>
  <c r="V3731" i="1" s="1"/>
  <c r="S3732" i="1"/>
  <c r="S3733" i="1"/>
  <c r="S3734" i="1"/>
  <c r="S3735" i="1"/>
  <c r="V3735" i="1" s="1"/>
  <c r="S3736" i="1"/>
  <c r="V3736" i="1" s="1"/>
  <c r="S3737" i="1"/>
  <c r="S3738" i="1"/>
  <c r="U3738" i="1" s="1"/>
  <c r="S3739" i="1"/>
  <c r="S3740" i="1"/>
  <c r="S3741" i="1"/>
  <c r="S3742" i="1"/>
  <c r="V3742" i="1" s="1"/>
  <c r="S3743" i="1"/>
  <c r="S3744" i="1"/>
  <c r="S3745" i="1"/>
  <c r="S3746" i="1"/>
  <c r="V3746" i="1" s="1"/>
  <c r="S3747" i="1"/>
  <c r="V3747" i="1" s="1"/>
  <c r="S3748" i="1"/>
  <c r="U3748" i="1" s="1"/>
  <c r="S3749" i="1"/>
  <c r="S3750" i="1"/>
  <c r="S3751" i="1"/>
  <c r="V3751" i="1" s="1"/>
  <c r="S3752" i="1"/>
  <c r="S3753" i="1"/>
  <c r="S3754" i="1"/>
  <c r="S3755" i="1"/>
  <c r="S3756" i="1"/>
  <c r="V3756" i="1" s="1"/>
  <c r="S3757" i="1"/>
  <c r="S3758" i="1"/>
  <c r="V3758" i="1" s="1"/>
  <c r="S3759" i="1"/>
  <c r="S3760" i="1"/>
  <c r="S3761" i="1"/>
  <c r="S3762" i="1"/>
  <c r="V3762" i="1" s="1"/>
  <c r="S3763" i="1"/>
  <c r="V3763" i="1" s="1"/>
  <c r="S3764" i="1"/>
  <c r="S3765" i="1"/>
  <c r="S3766" i="1"/>
  <c r="S3767" i="1"/>
  <c r="V3767" i="1" s="1"/>
  <c r="S3768" i="1"/>
  <c r="V3768" i="1" s="1"/>
  <c r="S3769" i="1"/>
  <c r="S3770" i="1"/>
  <c r="S3771" i="1"/>
  <c r="S3772" i="1"/>
  <c r="V3772" i="1" s="1"/>
  <c r="S3773" i="1"/>
  <c r="S3774" i="1"/>
  <c r="S3775" i="1"/>
  <c r="S3776" i="1"/>
  <c r="S3777" i="1"/>
  <c r="S3778" i="1"/>
  <c r="V3778" i="1" s="1"/>
  <c r="S3779" i="1"/>
  <c r="V3779" i="1" s="1"/>
  <c r="S3780" i="1"/>
  <c r="U3780" i="1" s="1"/>
  <c r="S3781" i="1"/>
  <c r="S3782" i="1"/>
  <c r="S3783" i="1"/>
  <c r="V3783" i="1" s="1"/>
  <c r="S3784" i="1"/>
  <c r="S3785" i="1"/>
  <c r="S3786" i="1"/>
  <c r="S3787" i="1"/>
  <c r="S3788" i="1"/>
  <c r="V3788" i="1" s="1"/>
  <c r="S3789" i="1"/>
  <c r="V3789" i="1" s="1"/>
  <c r="S3790" i="1"/>
  <c r="S3791" i="1"/>
  <c r="U3791" i="1" s="1"/>
  <c r="S3792" i="1"/>
  <c r="V3792" i="1" s="1"/>
  <c r="S3793" i="1"/>
  <c r="V3793" i="1" s="1"/>
  <c r="S3794" i="1"/>
  <c r="S3795" i="1"/>
  <c r="S3796" i="1"/>
  <c r="V3796" i="1" s="1"/>
  <c r="S3797" i="1"/>
  <c r="V3797" i="1" s="1"/>
  <c r="S3798" i="1"/>
  <c r="S3799" i="1"/>
  <c r="S3800" i="1"/>
  <c r="V3800" i="1" s="1"/>
  <c r="S3801" i="1"/>
  <c r="V3801" i="1" s="1"/>
  <c r="S3802" i="1"/>
  <c r="S3803" i="1"/>
  <c r="S3804" i="1"/>
  <c r="V3804" i="1" s="1"/>
  <c r="S3805" i="1"/>
  <c r="V3805" i="1" s="1"/>
  <c r="S3806" i="1"/>
  <c r="S3807" i="1"/>
  <c r="S3808" i="1"/>
  <c r="V3808" i="1" s="1"/>
  <c r="S3809" i="1"/>
  <c r="S3810" i="1"/>
  <c r="S3811" i="1"/>
  <c r="S3812" i="1"/>
  <c r="V3812" i="1" s="1"/>
  <c r="S3813" i="1"/>
  <c r="V3813" i="1" s="1"/>
  <c r="S3814" i="1"/>
  <c r="S3815" i="1"/>
  <c r="S3816" i="1"/>
  <c r="V3816" i="1" s="1"/>
  <c r="S3817" i="1"/>
  <c r="V3817" i="1" s="1"/>
  <c r="S3818" i="1"/>
  <c r="S3819" i="1"/>
  <c r="S3820" i="1"/>
  <c r="V3820" i="1" s="1"/>
  <c r="S3821" i="1"/>
  <c r="V3821" i="1" s="1"/>
  <c r="S3822" i="1"/>
  <c r="S3823" i="1"/>
  <c r="U3823" i="1" s="1"/>
  <c r="S3824" i="1"/>
  <c r="V3824" i="1" s="1"/>
  <c r="S3825" i="1"/>
  <c r="V3825" i="1" s="1"/>
  <c r="S3826" i="1"/>
  <c r="S3827" i="1"/>
  <c r="S3828" i="1"/>
  <c r="V3828" i="1" s="1"/>
  <c r="S3829" i="1"/>
  <c r="V3829" i="1" s="1"/>
  <c r="S3830" i="1"/>
  <c r="S3831" i="1"/>
  <c r="S3832" i="1"/>
  <c r="V3832" i="1" s="1"/>
  <c r="S3833" i="1"/>
  <c r="V3833" i="1" s="1"/>
  <c r="S3834" i="1"/>
  <c r="U3834" i="1" s="1"/>
  <c r="S3835" i="1"/>
  <c r="S3836" i="1"/>
  <c r="V3836" i="1" s="1"/>
  <c r="S3837" i="1"/>
  <c r="V3837" i="1" s="1"/>
  <c r="S3838" i="1"/>
  <c r="S3839" i="1"/>
  <c r="S3840" i="1"/>
  <c r="V3840" i="1" s="1"/>
  <c r="S3841" i="1"/>
  <c r="S3842" i="1"/>
  <c r="S3843" i="1"/>
  <c r="S3844" i="1"/>
  <c r="V3844" i="1" s="1"/>
  <c r="S3845" i="1"/>
  <c r="V3845" i="1" s="1"/>
  <c r="S3846" i="1"/>
  <c r="S3847" i="1"/>
  <c r="S3848" i="1"/>
  <c r="V3848" i="1" s="1"/>
  <c r="S3849" i="1"/>
  <c r="V3849" i="1" s="1"/>
  <c r="S3850" i="1"/>
  <c r="S3851" i="1"/>
  <c r="S3852" i="1"/>
  <c r="V3852" i="1" s="1"/>
  <c r="S3853" i="1"/>
  <c r="V3853" i="1" s="1"/>
  <c r="S3854" i="1"/>
  <c r="S3855" i="1"/>
  <c r="S3856" i="1"/>
  <c r="V3856" i="1" s="1"/>
  <c r="S3857" i="1"/>
  <c r="V3857" i="1" s="1"/>
  <c r="S3858" i="1"/>
  <c r="S3859" i="1"/>
  <c r="S3860" i="1"/>
  <c r="V3860" i="1" s="1"/>
  <c r="S3861" i="1"/>
  <c r="V3861" i="1" s="1"/>
  <c r="S3862" i="1"/>
  <c r="S3863" i="1"/>
  <c r="S3864" i="1"/>
  <c r="V3864" i="1" s="1"/>
  <c r="S3865" i="1"/>
  <c r="V3865" i="1" s="1"/>
  <c r="S3866" i="1"/>
  <c r="U3866" i="1" s="1"/>
  <c r="S3867" i="1"/>
  <c r="S3868" i="1"/>
  <c r="V3868" i="1" s="1"/>
  <c r="S3869" i="1"/>
  <c r="V3869" i="1" s="1"/>
  <c r="S3870" i="1"/>
  <c r="S3871" i="1"/>
  <c r="S3872" i="1"/>
  <c r="V3872" i="1" s="1"/>
  <c r="S3873" i="1"/>
  <c r="S3874" i="1"/>
  <c r="S3875" i="1"/>
  <c r="S3876" i="1"/>
  <c r="S3877" i="1"/>
  <c r="V3877" i="1" s="1"/>
  <c r="S3878" i="1"/>
  <c r="S3879" i="1"/>
  <c r="S3880" i="1"/>
  <c r="V3880" i="1" s="1"/>
  <c r="S3881" i="1"/>
  <c r="V3881" i="1" s="1"/>
  <c r="S3882" i="1"/>
  <c r="S3883" i="1"/>
  <c r="S3884" i="1"/>
  <c r="V3884" i="1" s="1"/>
  <c r="S3885" i="1"/>
  <c r="V3885" i="1" s="1"/>
  <c r="S3886" i="1"/>
  <c r="S3887" i="1"/>
  <c r="S3888" i="1"/>
  <c r="V3888" i="1" s="1"/>
  <c r="S3889" i="1"/>
  <c r="V3889" i="1" s="1"/>
  <c r="S3890" i="1"/>
  <c r="S3891" i="1"/>
  <c r="S3892" i="1"/>
  <c r="V3892" i="1" s="1"/>
  <c r="S3893" i="1"/>
  <c r="V3893" i="1" s="1"/>
  <c r="S3894" i="1"/>
  <c r="S3895" i="1"/>
  <c r="S3896" i="1"/>
  <c r="V3896" i="1" s="1"/>
  <c r="S3897" i="1"/>
  <c r="V3897" i="1" s="1"/>
  <c r="S3898" i="1"/>
  <c r="S3899" i="1"/>
  <c r="S3900" i="1"/>
  <c r="V3900" i="1" s="1"/>
  <c r="S3901" i="1"/>
  <c r="V3901" i="1" s="1"/>
  <c r="S3902" i="1"/>
  <c r="S3903" i="1"/>
  <c r="S3904" i="1"/>
  <c r="V3904" i="1" s="1"/>
  <c r="S3905" i="1"/>
  <c r="S3906" i="1"/>
  <c r="S3907" i="1"/>
  <c r="S3908" i="1"/>
  <c r="V3908" i="1" s="1"/>
  <c r="S3909" i="1"/>
  <c r="V3909" i="1" s="1"/>
  <c r="S3910" i="1"/>
  <c r="S3911" i="1"/>
  <c r="S3912" i="1"/>
  <c r="V3912" i="1" s="1"/>
  <c r="S3913" i="1"/>
  <c r="V3913" i="1" s="1"/>
  <c r="S3914" i="1"/>
  <c r="S3915" i="1"/>
  <c r="S3916" i="1"/>
  <c r="V3916" i="1" s="1"/>
  <c r="S3917" i="1"/>
  <c r="V3917" i="1" s="1"/>
  <c r="S3918" i="1"/>
  <c r="S3919" i="1"/>
  <c r="U3919" i="1" s="1"/>
  <c r="S3920" i="1"/>
  <c r="V3920" i="1" s="1"/>
  <c r="S3921" i="1"/>
  <c r="V3921" i="1" s="1"/>
  <c r="S3922" i="1"/>
  <c r="S3923" i="1"/>
  <c r="S3924" i="1"/>
  <c r="V3924" i="1" s="1"/>
  <c r="S3925" i="1"/>
  <c r="V3925" i="1" s="1"/>
  <c r="S3926" i="1"/>
  <c r="S3927" i="1"/>
  <c r="S3928" i="1"/>
  <c r="V3928" i="1" s="1"/>
  <c r="S3929" i="1"/>
  <c r="V3929" i="1" s="1"/>
  <c r="S3930" i="1"/>
  <c r="S3931" i="1"/>
  <c r="S3932" i="1"/>
  <c r="V3932" i="1" s="1"/>
  <c r="S3933" i="1"/>
  <c r="V3933" i="1" s="1"/>
  <c r="S3934" i="1"/>
  <c r="S3935" i="1"/>
  <c r="S3936" i="1"/>
  <c r="V3936" i="1" s="1"/>
  <c r="S3937" i="1"/>
  <c r="S3938" i="1"/>
  <c r="S3939" i="1"/>
  <c r="S3940" i="1"/>
  <c r="V3940" i="1" s="1"/>
  <c r="S3941" i="1"/>
  <c r="V3941" i="1" s="1"/>
  <c r="S3942" i="1"/>
  <c r="S3943" i="1"/>
  <c r="S3944" i="1"/>
  <c r="V3944" i="1" s="1"/>
  <c r="S3945" i="1"/>
  <c r="V3945" i="1" s="1"/>
  <c r="S3946" i="1"/>
  <c r="S3947" i="1"/>
  <c r="S3948" i="1"/>
  <c r="V3948" i="1" s="1"/>
  <c r="S3949" i="1"/>
  <c r="V3949" i="1" s="1"/>
  <c r="S3950" i="1"/>
  <c r="S3951" i="1"/>
  <c r="U3951" i="1" s="1"/>
  <c r="S3952" i="1"/>
  <c r="V3952" i="1" s="1"/>
  <c r="S3953" i="1"/>
  <c r="V3953" i="1" s="1"/>
  <c r="S3954" i="1"/>
  <c r="S3955" i="1"/>
  <c r="S3956" i="1"/>
  <c r="V3956" i="1" s="1"/>
  <c r="S3957" i="1"/>
  <c r="V3957" i="1" s="1"/>
  <c r="S3958" i="1"/>
  <c r="S3959" i="1"/>
  <c r="S3960" i="1"/>
  <c r="V3960" i="1" s="1"/>
  <c r="S3961" i="1"/>
  <c r="V3961" i="1" s="1"/>
  <c r="S3962" i="1"/>
  <c r="S3963" i="1"/>
  <c r="S3964" i="1"/>
  <c r="V3964" i="1" s="1"/>
  <c r="S3965" i="1"/>
  <c r="V3965" i="1" s="1"/>
  <c r="S3966" i="1"/>
  <c r="S3967" i="1"/>
  <c r="S3968" i="1"/>
  <c r="V3968" i="1" s="1"/>
  <c r="S3969" i="1"/>
  <c r="S3970" i="1"/>
  <c r="S3971" i="1"/>
  <c r="S3972" i="1"/>
  <c r="V3972" i="1" s="1"/>
  <c r="S3973" i="1"/>
  <c r="V3973" i="1" s="1"/>
  <c r="S3974" i="1"/>
  <c r="S3975" i="1"/>
  <c r="S3976" i="1"/>
  <c r="V3976" i="1" s="1"/>
  <c r="S3977" i="1"/>
  <c r="V3977" i="1" s="1"/>
  <c r="S3978" i="1"/>
  <c r="S3979" i="1"/>
  <c r="S3980" i="1"/>
  <c r="V3980" i="1" s="1"/>
  <c r="S3981" i="1"/>
  <c r="V3981" i="1" s="1"/>
  <c r="S3982" i="1"/>
  <c r="S3983" i="1"/>
  <c r="S3984" i="1"/>
  <c r="V3984" i="1" s="1"/>
  <c r="S3985" i="1"/>
  <c r="V3985" i="1" s="1"/>
  <c r="S3986" i="1"/>
  <c r="S3987" i="1"/>
  <c r="S3988" i="1"/>
  <c r="V3988" i="1" s="1"/>
  <c r="S3989" i="1"/>
  <c r="V3989" i="1" s="1"/>
  <c r="S3990" i="1"/>
  <c r="S3991" i="1"/>
  <c r="S3992" i="1"/>
  <c r="V3992" i="1" s="1"/>
  <c r="S3993" i="1"/>
  <c r="V3993" i="1" s="1"/>
  <c r="S3994" i="1"/>
  <c r="U3994" i="1" s="1"/>
  <c r="S3995" i="1"/>
  <c r="S3996" i="1"/>
  <c r="V3996" i="1" s="1"/>
  <c r="S3997" i="1"/>
  <c r="V3997" i="1" s="1"/>
  <c r="S3998" i="1"/>
  <c r="S3999" i="1"/>
  <c r="S4000" i="1"/>
  <c r="V4000" i="1" s="1"/>
  <c r="S4001" i="1"/>
  <c r="S4002" i="1"/>
  <c r="S4003" i="1"/>
  <c r="S4004" i="1"/>
  <c r="U4004" i="1" s="1"/>
  <c r="S4005" i="1"/>
  <c r="V4005" i="1" s="1"/>
  <c r="S4006" i="1"/>
  <c r="S4007" i="1"/>
  <c r="S4008" i="1"/>
  <c r="V4008" i="1" s="1"/>
  <c r="S4009" i="1"/>
  <c r="V4009" i="1" s="1"/>
  <c r="S4010" i="1"/>
  <c r="S4011" i="1"/>
  <c r="S4012" i="1"/>
  <c r="V4012" i="1" s="1"/>
  <c r="S4013" i="1"/>
  <c r="V4013" i="1" s="1"/>
  <c r="S4014" i="1"/>
  <c r="S4015" i="1"/>
  <c r="S4016" i="1"/>
  <c r="V4016" i="1" s="1"/>
  <c r="S4017" i="1"/>
  <c r="V4017" i="1" s="1"/>
  <c r="S4018" i="1"/>
  <c r="S4019" i="1"/>
  <c r="S4020" i="1"/>
  <c r="V4020" i="1" s="1"/>
  <c r="S4021" i="1"/>
  <c r="V4021" i="1" s="1"/>
  <c r="S4022" i="1"/>
  <c r="S4023" i="1"/>
  <c r="S4024" i="1"/>
  <c r="V4024" i="1" s="1"/>
  <c r="S4025" i="1"/>
  <c r="V4025" i="1" s="1"/>
  <c r="S4026" i="1"/>
  <c r="S4027" i="1"/>
  <c r="S4028" i="1"/>
  <c r="V4028" i="1" s="1"/>
  <c r="S4029" i="1"/>
  <c r="V4029" i="1" s="1"/>
  <c r="S4030" i="1"/>
  <c r="S4031" i="1"/>
  <c r="S4032" i="1"/>
  <c r="V4032" i="1" s="1"/>
  <c r="S4033" i="1"/>
  <c r="V4033" i="1" s="1"/>
  <c r="S4034" i="1"/>
  <c r="S4035" i="1"/>
  <c r="S4036" i="1"/>
  <c r="U4036" i="1" s="1"/>
  <c r="S4037" i="1"/>
  <c r="V4037" i="1" s="1"/>
  <c r="S4038" i="1"/>
  <c r="S4039" i="1"/>
  <c r="S4040" i="1"/>
  <c r="V4040" i="1" s="1"/>
  <c r="S4041" i="1"/>
  <c r="V4041" i="1" s="1"/>
  <c r="S4042" i="1"/>
  <c r="S4043" i="1"/>
  <c r="S4044" i="1"/>
  <c r="S4045" i="1"/>
  <c r="V4045" i="1" s="1"/>
  <c r="S4046" i="1"/>
  <c r="S4047" i="1"/>
  <c r="S4048" i="1"/>
  <c r="V4048" i="1" s="1"/>
  <c r="S4049" i="1"/>
  <c r="V4049" i="1" s="1"/>
  <c r="S4050" i="1"/>
  <c r="S4051" i="1"/>
  <c r="S4052" i="1"/>
  <c r="V4052" i="1" s="1"/>
  <c r="S4053" i="1"/>
  <c r="V4053" i="1" s="1"/>
  <c r="S4054" i="1"/>
  <c r="S4055" i="1"/>
  <c r="S4056" i="1"/>
  <c r="V4056" i="1" s="1"/>
  <c r="S4057" i="1"/>
  <c r="V4057" i="1" s="1"/>
  <c r="S4058" i="1"/>
  <c r="S4059" i="1"/>
  <c r="S4060" i="1"/>
  <c r="V4060" i="1" s="1"/>
  <c r="S4061" i="1"/>
  <c r="V4061" i="1" s="1"/>
  <c r="S4062" i="1"/>
  <c r="S4063" i="1"/>
  <c r="S4064" i="1"/>
  <c r="V4064" i="1" s="1"/>
  <c r="S4065" i="1"/>
  <c r="V4065" i="1" s="1"/>
  <c r="S4066" i="1"/>
  <c r="S4067" i="1"/>
  <c r="S4068" i="1"/>
  <c r="V4068" i="1" s="1"/>
  <c r="S4069" i="1"/>
  <c r="V4069" i="1" s="1"/>
  <c r="S4070" i="1"/>
  <c r="S4071" i="1"/>
  <c r="S4072" i="1"/>
  <c r="V4072" i="1" s="1"/>
  <c r="S4073" i="1"/>
  <c r="V4073" i="1" s="1"/>
  <c r="S4074" i="1"/>
  <c r="S4075" i="1"/>
  <c r="S4076" i="1"/>
  <c r="U4076" i="1" s="1"/>
  <c r="S4077" i="1"/>
  <c r="V4077" i="1" s="1"/>
  <c r="S4078" i="1"/>
  <c r="S4079" i="1"/>
  <c r="S4080" i="1"/>
  <c r="V4080" i="1" s="1"/>
  <c r="S4081" i="1"/>
  <c r="V4081" i="1" s="1"/>
  <c r="S4082" i="1"/>
  <c r="S4083" i="1"/>
  <c r="S4084" i="1"/>
  <c r="V4084" i="1" s="1"/>
  <c r="S4085" i="1"/>
  <c r="V4085" i="1" s="1"/>
  <c r="S4086" i="1"/>
  <c r="S4087" i="1"/>
  <c r="S4088" i="1"/>
  <c r="V4088" i="1" s="1"/>
  <c r="S4089" i="1"/>
  <c r="V4089" i="1" s="1"/>
  <c r="S4090" i="1"/>
  <c r="S4091" i="1"/>
  <c r="S4092" i="1"/>
  <c r="V4092" i="1" s="1"/>
  <c r="S4093" i="1"/>
  <c r="V4093" i="1" s="1"/>
  <c r="S4094" i="1"/>
  <c r="S4095" i="1"/>
  <c r="S4096" i="1"/>
  <c r="V4096" i="1" s="1"/>
  <c r="S4097" i="1"/>
  <c r="V4097" i="1" s="1"/>
  <c r="S4098" i="1"/>
  <c r="S4099" i="1"/>
  <c r="S4100" i="1"/>
  <c r="U4100" i="1" s="1"/>
  <c r="S4101" i="1"/>
  <c r="V4101" i="1" s="1"/>
  <c r="S4102" i="1"/>
  <c r="S4103" i="1"/>
  <c r="S4104" i="1"/>
  <c r="V4104" i="1" s="1"/>
  <c r="S4105" i="1"/>
  <c r="V4105" i="1" s="1"/>
  <c r="S4106" i="1"/>
  <c r="S4107" i="1"/>
  <c r="S4108" i="1"/>
  <c r="S4109" i="1"/>
  <c r="V4109" i="1" s="1"/>
  <c r="S4110" i="1"/>
  <c r="S4111" i="1"/>
  <c r="S4112" i="1"/>
  <c r="V4112" i="1" s="1"/>
  <c r="S4113" i="1"/>
  <c r="V4113" i="1" s="1"/>
  <c r="S4114" i="1"/>
  <c r="S4115" i="1"/>
  <c r="S2" i="1"/>
  <c r="H14" i="7" l="1"/>
  <c r="H13" i="7"/>
  <c r="F12" i="7"/>
  <c r="H12" i="7"/>
  <c r="H11" i="7"/>
  <c r="H10" i="7"/>
  <c r="H9" i="7"/>
  <c r="H8" i="7"/>
  <c r="G7" i="7"/>
  <c r="H7" i="7"/>
  <c r="H6" i="7"/>
  <c r="H5" i="7"/>
  <c r="G4" i="7"/>
  <c r="H4" i="7"/>
  <c r="G13" i="7"/>
  <c r="F11" i="7"/>
  <c r="F10" i="7"/>
  <c r="F9" i="7"/>
  <c r="F3" i="7"/>
  <c r="F6" i="7"/>
  <c r="G14" i="7"/>
  <c r="U2710" i="1"/>
  <c r="U2230" i="1"/>
  <c r="U3454" i="1"/>
  <c r="U1686" i="1"/>
  <c r="U2982" i="1"/>
  <c r="U1118" i="1"/>
  <c r="U3326" i="1"/>
  <c r="U2902" i="1"/>
  <c r="U2582" i="1"/>
  <c r="U2054" i="1"/>
  <c r="U1590" i="1"/>
  <c r="U702" i="1"/>
  <c r="U3110" i="1"/>
  <c r="U2854" i="1"/>
  <c r="U2486" i="1"/>
  <c r="U1926" i="1"/>
  <c r="U1430" i="1"/>
  <c r="U258" i="1"/>
  <c r="U3030" i="1"/>
  <c r="U2774" i="1"/>
  <c r="U2326" i="1"/>
  <c r="U1798" i="1"/>
  <c r="U1338" i="1"/>
  <c r="V3706" i="1"/>
  <c r="U4073" i="1"/>
  <c r="U4009" i="1"/>
  <c r="U3921" i="1"/>
  <c r="U3833" i="1"/>
  <c r="U3614" i="1"/>
  <c r="U987" i="1"/>
  <c r="U4113" i="1"/>
  <c r="U4049" i="1"/>
  <c r="U3977" i="1"/>
  <c r="U3889" i="1"/>
  <c r="U3801" i="1"/>
  <c r="U3518" i="1"/>
  <c r="U3230" i="1"/>
  <c r="U3014" i="1"/>
  <c r="U2886" i="1"/>
  <c r="U2758" i="1"/>
  <c r="U2502" i="1"/>
  <c r="U2246" i="1"/>
  <c r="U2038" i="1"/>
  <c r="U1782" i="1"/>
  <c r="U1518" i="1"/>
  <c r="U1239" i="1"/>
  <c r="U834" i="1"/>
  <c r="U226" i="1"/>
  <c r="U4105" i="1"/>
  <c r="U4041" i="1"/>
  <c r="U3961" i="1"/>
  <c r="U3881" i="1"/>
  <c r="U3793" i="1"/>
  <c r="U4081" i="1"/>
  <c r="U4017" i="1"/>
  <c r="U3929" i="1"/>
  <c r="U3849" i="1"/>
  <c r="U3742" i="1"/>
  <c r="U3390" i="1"/>
  <c r="U3062" i="1"/>
  <c r="U2934" i="1"/>
  <c r="U2806" i="1"/>
  <c r="U2646" i="1"/>
  <c r="U2406" i="1"/>
  <c r="U2150" i="1"/>
  <c r="U1910" i="1"/>
  <c r="U1678" i="1"/>
  <c r="U1422" i="1"/>
  <c r="U1090" i="1"/>
  <c r="U490" i="1"/>
  <c r="V3422" i="1"/>
  <c r="U2" i="1"/>
  <c r="V2" i="1"/>
  <c r="U4108" i="1"/>
  <c r="V4108" i="1"/>
  <c r="V3784" i="1"/>
  <c r="U3784" i="1"/>
  <c r="V3752" i="1"/>
  <c r="U3752" i="1"/>
  <c r="V3740" i="1"/>
  <c r="U3740" i="1"/>
  <c r="V3720" i="1"/>
  <c r="U3720" i="1"/>
  <c r="V3708" i="1"/>
  <c r="U3708" i="1"/>
  <c r="V3688" i="1"/>
  <c r="U3688" i="1"/>
  <c r="V3676" i="1"/>
  <c r="U3676" i="1"/>
  <c r="V3656" i="1"/>
  <c r="U3656" i="1"/>
  <c r="V3644" i="1"/>
  <c r="U3644" i="1"/>
  <c r="V3624" i="1"/>
  <c r="U3624" i="1"/>
  <c r="V3612" i="1"/>
  <c r="U3612" i="1"/>
  <c r="V3580" i="1"/>
  <c r="U3580" i="1"/>
  <c r="V3560" i="1"/>
  <c r="U3560" i="1"/>
  <c r="V3548" i="1"/>
  <c r="U3548" i="1"/>
  <c r="V3528" i="1"/>
  <c r="U3528" i="1"/>
  <c r="V3516" i="1"/>
  <c r="U3516" i="1"/>
  <c r="V3496" i="1"/>
  <c r="U3496" i="1"/>
  <c r="V3484" i="1"/>
  <c r="U3484" i="1"/>
  <c r="V3464" i="1"/>
  <c r="U3464" i="1"/>
  <c r="V3452" i="1"/>
  <c r="U3452" i="1"/>
  <c r="V3432" i="1"/>
  <c r="U3432" i="1"/>
  <c r="V3420" i="1"/>
  <c r="U3420" i="1"/>
  <c r="V3400" i="1"/>
  <c r="U3400" i="1"/>
  <c r="V3388" i="1"/>
  <c r="U3388" i="1"/>
  <c r="V3368" i="1"/>
  <c r="U3368" i="1"/>
  <c r="V3356" i="1"/>
  <c r="U3356" i="1"/>
  <c r="V3324" i="1"/>
  <c r="U3324" i="1"/>
  <c r="V3304" i="1"/>
  <c r="U3304" i="1"/>
  <c r="V3292" i="1"/>
  <c r="U3292" i="1"/>
  <c r="V3272" i="1"/>
  <c r="U3272" i="1"/>
  <c r="V3260" i="1"/>
  <c r="U3260" i="1"/>
  <c r="V3240" i="1"/>
  <c r="U3240" i="1"/>
  <c r="V3228" i="1"/>
  <c r="U3228" i="1"/>
  <c r="V3196" i="1"/>
  <c r="U3196" i="1"/>
  <c r="V3164" i="1"/>
  <c r="U3164" i="1"/>
  <c r="V3132" i="1"/>
  <c r="U3132" i="1"/>
  <c r="V3108" i="1"/>
  <c r="U3108" i="1"/>
  <c r="V3076" i="1"/>
  <c r="U3076" i="1"/>
  <c r="V3044" i="1"/>
  <c r="U3044" i="1"/>
  <c r="V3012" i="1"/>
  <c r="U3012" i="1"/>
  <c r="V2980" i="1"/>
  <c r="U2980" i="1"/>
  <c r="V2948" i="1"/>
  <c r="U2948" i="1"/>
  <c r="V2916" i="1"/>
  <c r="U2916" i="1"/>
  <c r="V2884" i="1"/>
  <c r="U2884" i="1"/>
  <c r="V2852" i="1"/>
  <c r="U2852" i="1"/>
  <c r="V2820" i="1"/>
  <c r="U2820" i="1"/>
  <c r="V2788" i="1"/>
  <c r="U2788" i="1"/>
  <c r="V2772" i="1"/>
  <c r="U2772" i="1"/>
  <c r="V2756" i="1"/>
  <c r="U2756" i="1"/>
  <c r="V2708" i="1"/>
  <c r="U2708" i="1"/>
  <c r="V2692" i="1"/>
  <c r="U2692" i="1"/>
  <c r="V2676" i="1"/>
  <c r="U2676" i="1"/>
  <c r="V2644" i="1"/>
  <c r="U2644" i="1"/>
  <c r="V2612" i="1"/>
  <c r="U2612" i="1"/>
  <c r="V2596" i="1"/>
  <c r="U2596" i="1"/>
  <c r="V2564" i="1"/>
  <c r="U2564" i="1"/>
  <c r="V2548" i="1"/>
  <c r="U2548" i="1"/>
  <c r="V2532" i="1"/>
  <c r="U2532" i="1"/>
  <c r="V2516" i="1"/>
  <c r="U2516" i="1"/>
  <c r="V2500" i="1"/>
  <c r="U2500" i="1"/>
  <c r="V2484" i="1"/>
  <c r="U2484" i="1"/>
  <c r="V2468" i="1"/>
  <c r="U2468" i="1"/>
  <c r="V2452" i="1"/>
  <c r="U2452" i="1"/>
  <c r="V2436" i="1"/>
  <c r="U2436" i="1"/>
  <c r="V2420" i="1"/>
  <c r="U2420" i="1"/>
  <c r="V2404" i="1"/>
  <c r="U2404" i="1"/>
  <c r="V2388" i="1"/>
  <c r="U2388" i="1"/>
  <c r="V2372" i="1"/>
  <c r="U2372" i="1"/>
  <c r="V2356" i="1"/>
  <c r="U2356" i="1"/>
  <c r="V2340" i="1"/>
  <c r="U2340" i="1"/>
  <c r="U2336" i="1"/>
  <c r="V2336" i="1"/>
  <c r="V2324" i="1"/>
  <c r="U2324" i="1"/>
  <c r="V2308" i="1"/>
  <c r="U2308" i="1"/>
  <c r="V2292" i="1"/>
  <c r="U2292" i="1"/>
  <c r="V2276" i="1"/>
  <c r="U2276" i="1"/>
  <c r="V2260" i="1"/>
  <c r="U2260" i="1"/>
  <c r="V2244" i="1"/>
  <c r="U2244" i="1"/>
  <c r="V2228" i="1"/>
  <c r="U2228" i="1"/>
  <c r="V2212" i="1"/>
  <c r="U2212" i="1"/>
  <c r="V2196" i="1"/>
  <c r="U2196" i="1"/>
  <c r="V2180" i="1"/>
  <c r="U2180" i="1"/>
  <c r="V2164" i="1"/>
  <c r="U2164" i="1"/>
  <c r="V2148" i="1"/>
  <c r="U2148" i="1"/>
  <c r="V2132" i="1"/>
  <c r="U2132" i="1"/>
  <c r="V2116" i="1"/>
  <c r="U2116" i="1"/>
  <c r="V2100" i="1"/>
  <c r="U2100" i="1"/>
  <c r="V2084" i="1"/>
  <c r="U2084" i="1"/>
  <c r="V2068" i="1"/>
  <c r="U2068" i="1"/>
  <c r="V2052" i="1"/>
  <c r="U2052" i="1"/>
  <c r="U2040" i="1"/>
  <c r="V2040" i="1"/>
  <c r="V2036" i="1"/>
  <c r="U2036" i="1"/>
  <c r="V2020" i="1"/>
  <c r="U2020" i="1"/>
  <c r="V2004" i="1"/>
  <c r="U2004" i="1"/>
  <c r="V1988" i="1"/>
  <c r="U1988" i="1"/>
  <c r="V1972" i="1"/>
  <c r="U1972" i="1"/>
  <c r="V1956" i="1"/>
  <c r="U1956" i="1"/>
  <c r="V1940" i="1"/>
  <c r="U1940" i="1"/>
  <c r="V1924" i="1"/>
  <c r="U1924" i="1"/>
  <c r="V1908" i="1"/>
  <c r="U1908" i="1"/>
  <c r="V1892" i="1"/>
  <c r="U1892" i="1"/>
  <c r="U4044" i="1"/>
  <c r="V4044" i="1"/>
  <c r="U3876" i="1"/>
  <c r="V3876" i="1"/>
  <c r="U3620" i="1"/>
  <c r="V3620" i="1"/>
  <c r="V3592" i="1"/>
  <c r="U3592" i="1"/>
  <c r="V3336" i="1"/>
  <c r="U3336" i="1"/>
  <c r="V3208" i="1"/>
  <c r="U3208" i="1"/>
  <c r="V3176" i="1"/>
  <c r="U3176" i="1"/>
  <c r="V3144" i="1"/>
  <c r="U3144" i="1"/>
  <c r="V3092" i="1"/>
  <c r="U3092" i="1"/>
  <c r="V3060" i="1"/>
  <c r="U3060" i="1"/>
  <c r="V3028" i="1"/>
  <c r="U3028" i="1"/>
  <c r="V2996" i="1"/>
  <c r="U2996" i="1"/>
  <c r="V2964" i="1"/>
  <c r="U2964" i="1"/>
  <c r="V2932" i="1"/>
  <c r="U2932" i="1"/>
  <c r="V2900" i="1"/>
  <c r="U2900" i="1"/>
  <c r="V2868" i="1"/>
  <c r="U2868" i="1"/>
  <c r="V2836" i="1"/>
  <c r="U2836" i="1"/>
  <c r="V2804" i="1"/>
  <c r="U2804" i="1"/>
  <c r="V2740" i="1"/>
  <c r="U2740" i="1"/>
  <c r="U2732" i="1"/>
  <c r="V2732" i="1"/>
  <c r="V2724" i="1"/>
  <c r="U2724" i="1"/>
  <c r="V2660" i="1"/>
  <c r="U2660" i="1"/>
  <c r="V2628" i="1"/>
  <c r="U2628" i="1"/>
  <c r="V2580" i="1"/>
  <c r="U2580" i="1"/>
  <c r="V1780" i="1"/>
  <c r="U1780" i="1"/>
  <c r="V1492" i="1"/>
  <c r="U1492" i="1"/>
  <c r="V1412" i="1"/>
  <c r="U1412" i="1"/>
  <c r="V1396" i="1"/>
  <c r="U1396" i="1"/>
  <c r="V1380" i="1"/>
  <c r="U1380" i="1"/>
  <c r="V1164" i="1"/>
  <c r="U1164" i="1"/>
  <c r="V1004" i="1"/>
  <c r="U1004" i="1"/>
  <c r="V976" i="1"/>
  <c r="U976" i="1"/>
  <c r="V944" i="1"/>
  <c r="U944" i="1"/>
  <c r="V776" i="1"/>
  <c r="U776" i="1"/>
  <c r="V744" i="1"/>
  <c r="U744" i="1"/>
  <c r="V580" i="1"/>
  <c r="U580" i="1"/>
  <c r="V448" i="1"/>
  <c r="U448" i="1"/>
  <c r="U1604" i="1"/>
  <c r="U716" i="1"/>
  <c r="U532" i="1"/>
  <c r="U1643" i="1"/>
  <c r="V1643" i="1"/>
  <c r="U1579" i="1"/>
  <c r="V1579" i="1"/>
  <c r="V1335" i="1"/>
  <c r="U1335" i="1"/>
  <c r="V1303" i="1"/>
  <c r="U1303" i="1"/>
  <c r="V1295" i="1"/>
  <c r="U1295" i="1"/>
  <c r="V1231" i="1"/>
  <c r="U1231" i="1"/>
  <c r="V1167" i="1"/>
  <c r="U1167" i="1"/>
  <c r="V1047" i="1"/>
  <c r="U1047" i="1"/>
  <c r="V1015" i="1"/>
  <c r="U1015" i="1"/>
  <c r="V947" i="1"/>
  <c r="U947" i="1"/>
  <c r="V919" i="1"/>
  <c r="U919" i="1"/>
  <c r="V887" i="1"/>
  <c r="U887" i="1"/>
  <c r="V791" i="1"/>
  <c r="U791" i="1"/>
  <c r="V763" i="1"/>
  <c r="U763" i="1"/>
  <c r="V731" i="1"/>
  <c r="U731" i="1"/>
  <c r="V663" i="1"/>
  <c r="U663" i="1"/>
  <c r="U147" i="1"/>
  <c r="V147" i="1"/>
  <c r="U123" i="1"/>
  <c r="V123" i="1"/>
  <c r="U91" i="1"/>
  <c r="V91" i="1"/>
  <c r="U19" i="1"/>
  <c r="V19" i="1"/>
  <c r="U1508" i="1"/>
  <c r="U1327" i="1"/>
  <c r="U1228" i="1"/>
  <c r="U972" i="1"/>
  <c r="U819" i="1"/>
  <c r="U3962" i="1"/>
  <c r="V3962" i="1"/>
  <c r="V3774" i="1"/>
  <c r="U3774" i="1"/>
  <c r="V3678" i="1"/>
  <c r="U3678" i="1"/>
  <c r="V3550" i="1"/>
  <c r="U3550" i="1"/>
  <c r="V3294" i="1"/>
  <c r="U3294" i="1"/>
  <c r="V3166" i="1"/>
  <c r="U3166" i="1"/>
  <c r="U3038" i="1"/>
  <c r="V3038" i="1"/>
  <c r="V2726" i="1"/>
  <c r="U2726" i="1"/>
  <c r="V2694" i="1"/>
  <c r="U2694" i="1"/>
  <c r="V2662" i="1"/>
  <c r="U2662" i="1"/>
  <c r="V2630" i="1"/>
  <c r="U2630" i="1"/>
  <c r="V2598" i="1"/>
  <c r="U2598" i="1"/>
  <c r="V2566" i="1"/>
  <c r="U2566" i="1"/>
  <c r="V2550" i="1"/>
  <c r="U2550" i="1"/>
  <c r="V2518" i="1"/>
  <c r="U2518" i="1"/>
  <c r="V2470" i="1"/>
  <c r="U2470" i="1"/>
  <c r="V2438" i="1"/>
  <c r="U2438" i="1"/>
  <c r="V2422" i="1"/>
  <c r="U2422" i="1"/>
  <c r="V2390" i="1"/>
  <c r="U2390" i="1"/>
  <c r="V2342" i="1"/>
  <c r="U2342" i="1"/>
  <c r="V2310" i="1"/>
  <c r="U2310" i="1"/>
  <c r="V2294" i="1"/>
  <c r="U2294" i="1"/>
  <c r="V2262" i="1"/>
  <c r="U2262" i="1"/>
  <c r="V2214" i="1"/>
  <c r="U2214" i="1"/>
  <c r="V2182" i="1"/>
  <c r="U2182" i="1"/>
  <c r="V2166" i="1"/>
  <c r="U2166" i="1"/>
  <c r="V2134" i="1"/>
  <c r="U2134" i="1"/>
  <c r="V2086" i="1"/>
  <c r="U2086" i="1"/>
  <c r="V2070" i="1"/>
  <c r="U2070" i="1"/>
  <c r="V2022" i="1"/>
  <c r="U2022" i="1"/>
  <c r="V2006" i="1"/>
  <c r="U2006" i="1"/>
  <c r="V1958" i="1"/>
  <c r="U1958" i="1"/>
  <c r="V1942" i="1"/>
  <c r="U1942" i="1"/>
  <c r="V1894" i="1"/>
  <c r="U1894" i="1"/>
  <c r="V1878" i="1"/>
  <c r="U1878" i="1"/>
  <c r="V1830" i="1"/>
  <c r="U1830" i="1"/>
  <c r="V1814" i="1"/>
  <c r="U1814" i="1"/>
  <c r="V1766" i="1"/>
  <c r="U1766" i="1"/>
  <c r="V1750" i="1"/>
  <c r="U1750" i="1"/>
  <c r="V1710" i="1"/>
  <c r="U1710" i="1"/>
  <c r="V1702" i="1"/>
  <c r="U1702" i="1"/>
  <c r="V1694" i="1"/>
  <c r="U1694" i="1"/>
  <c r="V1670" i="1"/>
  <c r="U1670" i="1"/>
  <c r="V1662" i="1"/>
  <c r="U1662" i="1"/>
  <c r="V1654" i="1"/>
  <c r="U1654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82" i="1"/>
  <c r="U1582" i="1"/>
  <c r="V1574" i="1"/>
  <c r="U1574" i="1"/>
  <c r="V1566" i="1"/>
  <c r="U1566" i="1"/>
  <c r="V1542" i="1"/>
  <c r="U1542" i="1"/>
  <c r="V1534" i="1"/>
  <c r="U1534" i="1"/>
  <c r="V1526" i="1"/>
  <c r="U1526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54" i="1"/>
  <c r="U1454" i="1"/>
  <c r="V1446" i="1"/>
  <c r="U1446" i="1"/>
  <c r="V1438" i="1"/>
  <c r="U1438" i="1"/>
  <c r="V1414" i="1"/>
  <c r="U1414" i="1"/>
  <c r="V1406" i="1"/>
  <c r="U1406" i="1"/>
  <c r="V1398" i="1"/>
  <c r="U1398" i="1"/>
  <c r="V1370" i="1"/>
  <c r="U1370" i="1"/>
  <c r="V1346" i="1"/>
  <c r="U1346" i="1"/>
  <c r="U1330" i="1"/>
  <c r="V1330" i="1"/>
  <c r="V1314" i="1"/>
  <c r="U1314" i="1"/>
  <c r="V1306" i="1"/>
  <c r="U1306" i="1"/>
  <c r="V1282" i="1"/>
  <c r="U1282" i="1"/>
  <c r="V1250" i="1"/>
  <c r="U1250" i="1"/>
  <c r="V1242" i="1"/>
  <c r="U1242" i="1"/>
  <c r="V1218" i="1"/>
  <c r="U1218" i="1"/>
  <c r="V1210" i="1"/>
  <c r="U1210" i="1"/>
  <c r="V1178" i="1"/>
  <c r="U1178" i="1"/>
  <c r="V1154" i="1"/>
  <c r="U1154" i="1"/>
  <c r="V1146" i="1"/>
  <c r="U1146" i="1"/>
  <c r="V1086" i="1"/>
  <c r="U1086" i="1"/>
  <c r="V1062" i="1"/>
  <c r="U1062" i="1"/>
  <c r="V1058" i="1"/>
  <c r="U1058" i="1"/>
  <c r="V990" i="1"/>
  <c r="U990" i="1"/>
  <c r="V962" i="1"/>
  <c r="U962" i="1"/>
  <c r="V958" i="1"/>
  <c r="U958" i="1"/>
  <c r="V934" i="1"/>
  <c r="U934" i="1"/>
  <c r="V902" i="1"/>
  <c r="U902" i="1"/>
  <c r="V862" i="1"/>
  <c r="U862" i="1"/>
  <c r="V830" i="1"/>
  <c r="U830" i="1"/>
  <c r="V806" i="1"/>
  <c r="U806" i="1"/>
  <c r="V802" i="1"/>
  <c r="U802" i="1"/>
  <c r="V734" i="1"/>
  <c r="U734" i="1"/>
  <c r="V706" i="1"/>
  <c r="U706" i="1"/>
  <c r="V678" i="1"/>
  <c r="U678" i="1"/>
  <c r="V674" i="1"/>
  <c r="U674" i="1"/>
  <c r="V602" i="1"/>
  <c r="U602" i="1"/>
  <c r="V554" i="1"/>
  <c r="U554" i="1"/>
  <c r="V538" i="1"/>
  <c r="U538" i="1"/>
  <c r="V474" i="1"/>
  <c r="U474" i="1"/>
  <c r="V426" i="1"/>
  <c r="U426" i="1"/>
  <c r="V410" i="1"/>
  <c r="U410" i="1"/>
  <c r="V346" i="1"/>
  <c r="U346" i="1"/>
  <c r="V322" i="1"/>
  <c r="U322" i="1"/>
  <c r="V314" i="1"/>
  <c r="U314" i="1"/>
  <c r="V290" i="1"/>
  <c r="U290" i="1"/>
  <c r="V282" i="1"/>
  <c r="U282" i="1"/>
  <c r="V250" i="1"/>
  <c r="U250" i="1"/>
  <c r="V218" i="1"/>
  <c r="U218" i="1"/>
  <c r="V194" i="1"/>
  <c r="U194" i="1"/>
  <c r="V186" i="1"/>
  <c r="U186" i="1"/>
  <c r="V162" i="1"/>
  <c r="U162" i="1"/>
  <c r="V154" i="1"/>
  <c r="U154" i="1"/>
  <c r="V122" i="1"/>
  <c r="U122" i="1"/>
  <c r="V90" i="1"/>
  <c r="U90" i="1"/>
  <c r="V66" i="1"/>
  <c r="U66" i="1"/>
  <c r="V58" i="1"/>
  <c r="U58" i="1"/>
  <c r="V34" i="1"/>
  <c r="U34" i="1"/>
  <c r="V26" i="1"/>
  <c r="U26" i="1"/>
  <c r="U4097" i="1"/>
  <c r="U4065" i="1"/>
  <c r="U4033" i="1"/>
  <c r="U3993" i="1"/>
  <c r="U3953" i="1"/>
  <c r="U3913" i="1"/>
  <c r="U3865" i="1"/>
  <c r="U3825" i="1"/>
  <c r="U3710" i="1"/>
  <c r="U3486" i="1"/>
  <c r="U3262" i="1"/>
  <c r="U3198" i="1"/>
  <c r="U3094" i="1"/>
  <c r="U3046" i="1"/>
  <c r="U2966" i="1"/>
  <c r="U2918" i="1"/>
  <c r="U2838" i="1"/>
  <c r="U2790" i="1"/>
  <c r="U2454" i="1"/>
  <c r="U2374" i="1"/>
  <c r="U2198" i="1"/>
  <c r="U2118" i="1"/>
  <c r="U1990" i="1"/>
  <c r="U1862" i="1"/>
  <c r="U1734" i="1"/>
  <c r="U1646" i="1"/>
  <c r="U1558" i="1"/>
  <c r="U1476" i="1"/>
  <c r="U1390" i="1"/>
  <c r="U1292" i="1"/>
  <c r="U1186" i="1"/>
  <c r="U1043" i="1"/>
  <c r="U930" i="1"/>
  <c r="U774" i="1"/>
  <c r="U659" i="1"/>
  <c r="U404" i="1"/>
  <c r="U130" i="1"/>
  <c r="V59" i="1"/>
  <c r="V1876" i="1"/>
  <c r="U1876" i="1"/>
  <c r="V1860" i="1"/>
  <c r="U1860" i="1"/>
  <c r="V1844" i="1"/>
  <c r="U1844" i="1"/>
  <c r="V1828" i="1"/>
  <c r="U1828" i="1"/>
  <c r="V1812" i="1"/>
  <c r="U1812" i="1"/>
  <c r="V1796" i="1"/>
  <c r="U1796" i="1"/>
  <c r="V1764" i="1"/>
  <c r="U1764" i="1"/>
  <c r="V1748" i="1"/>
  <c r="U1748" i="1"/>
  <c r="V1732" i="1"/>
  <c r="U1732" i="1"/>
  <c r="V1716" i="1"/>
  <c r="U1716" i="1"/>
  <c r="V1700" i="1"/>
  <c r="U1700" i="1"/>
  <c r="V1684" i="1"/>
  <c r="U1684" i="1"/>
  <c r="V1668" i="1"/>
  <c r="U1668" i="1"/>
  <c r="V1652" i="1"/>
  <c r="U1652" i="1"/>
  <c r="V1620" i="1"/>
  <c r="U1620" i="1"/>
  <c r="V1588" i="1"/>
  <c r="U1588" i="1"/>
  <c r="V1572" i="1"/>
  <c r="U1572" i="1"/>
  <c r="V1556" i="1"/>
  <c r="U1556" i="1"/>
  <c r="V1540" i="1"/>
  <c r="U1540" i="1"/>
  <c r="V1524" i="1"/>
  <c r="U1524" i="1"/>
  <c r="V1460" i="1"/>
  <c r="U1460" i="1"/>
  <c r="V1444" i="1"/>
  <c r="U1444" i="1"/>
  <c r="V1428" i="1"/>
  <c r="U1428" i="1"/>
  <c r="V1356" i="1"/>
  <c r="U1356" i="1"/>
  <c r="V1316" i="1"/>
  <c r="U1316" i="1"/>
  <c r="V1252" i="1"/>
  <c r="U1252" i="1"/>
  <c r="V1188" i="1"/>
  <c r="U1188" i="1"/>
  <c r="V1032" i="1"/>
  <c r="U1032" i="1"/>
  <c r="V1000" i="1"/>
  <c r="U1000" i="1"/>
  <c r="V748" i="1"/>
  <c r="U748" i="1"/>
  <c r="V720" i="1"/>
  <c r="U720" i="1"/>
  <c r="V688" i="1"/>
  <c r="U688" i="1"/>
  <c r="V624" i="1"/>
  <c r="U624" i="1"/>
  <c r="V576" i="1"/>
  <c r="U576" i="1"/>
  <c r="V496" i="1"/>
  <c r="U496" i="1"/>
  <c r="V452" i="1"/>
  <c r="U452" i="1"/>
  <c r="V368" i="1"/>
  <c r="U368" i="1"/>
  <c r="U1827" i="1"/>
  <c r="V1827" i="1"/>
  <c r="V1367" i="1"/>
  <c r="U1367" i="1"/>
  <c r="V1359" i="1"/>
  <c r="U1359" i="1"/>
  <c r="V1271" i="1"/>
  <c r="U1271" i="1"/>
  <c r="V1263" i="1"/>
  <c r="U1263" i="1"/>
  <c r="V1207" i="1"/>
  <c r="U1207" i="1"/>
  <c r="V1199" i="1"/>
  <c r="U1199" i="1"/>
  <c r="V1143" i="1"/>
  <c r="U1143" i="1"/>
  <c r="V1115" i="1"/>
  <c r="U1115" i="1"/>
  <c r="V1075" i="1"/>
  <c r="U1075" i="1"/>
  <c r="V1019" i="1"/>
  <c r="U1019" i="1"/>
  <c r="V891" i="1"/>
  <c r="U891" i="1"/>
  <c r="V859" i="1"/>
  <c r="U859" i="1"/>
  <c r="V787" i="1"/>
  <c r="U787" i="1"/>
  <c r="V691" i="1"/>
  <c r="U691" i="1"/>
  <c r="U179" i="1"/>
  <c r="V179" i="1"/>
  <c r="U115" i="1"/>
  <c r="V115" i="1"/>
  <c r="U83" i="1"/>
  <c r="V83" i="1"/>
  <c r="U51" i="1"/>
  <c r="V51" i="1"/>
  <c r="V155" i="1"/>
  <c r="V4001" i="1"/>
  <c r="U4001" i="1"/>
  <c r="V3969" i="1"/>
  <c r="U3969" i="1"/>
  <c r="V3937" i="1"/>
  <c r="U3937" i="1"/>
  <c r="V3905" i="1"/>
  <c r="U3905" i="1"/>
  <c r="V3873" i="1"/>
  <c r="U3873" i="1"/>
  <c r="V3841" i="1"/>
  <c r="U3841" i="1"/>
  <c r="V3809" i="1"/>
  <c r="U3809" i="1"/>
  <c r="U2881" i="1"/>
  <c r="V2881" i="1"/>
  <c r="U2561" i="1"/>
  <c r="V2561" i="1"/>
  <c r="U4089" i="1"/>
  <c r="U4057" i="1"/>
  <c r="U4025" i="1"/>
  <c r="U3985" i="1"/>
  <c r="U3945" i="1"/>
  <c r="U3897" i="1"/>
  <c r="U3857" i="1"/>
  <c r="U3817" i="1"/>
  <c r="U3646" i="1"/>
  <c r="U3582" i="1"/>
  <c r="U3358" i="1"/>
  <c r="U3134" i="1"/>
  <c r="U3078" i="1"/>
  <c r="U2998" i="1"/>
  <c r="U2950" i="1"/>
  <c r="U2870" i="1"/>
  <c r="U2822" i="1"/>
  <c r="U2742" i="1"/>
  <c r="U2678" i="1"/>
  <c r="U2614" i="1"/>
  <c r="U2534" i="1"/>
  <c r="U2358" i="1"/>
  <c r="U2278" i="1"/>
  <c r="U2102" i="1"/>
  <c r="U1974" i="1"/>
  <c r="U1846" i="1"/>
  <c r="U1718" i="1"/>
  <c r="U1636" i="1"/>
  <c r="U1550" i="1"/>
  <c r="U1462" i="1"/>
  <c r="U1378" i="1"/>
  <c r="U1274" i="1"/>
  <c r="U1175" i="1"/>
  <c r="U1030" i="1"/>
  <c r="U915" i="1"/>
  <c r="U759" i="1"/>
  <c r="U618" i="1"/>
  <c r="U362" i="1"/>
  <c r="U98" i="1"/>
  <c r="V27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63" i="1"/>
  <c r="U3963" i="1"/>
  <c r="V3959" i="1"/>
  <c r="U3959" i="1"/>
  <c r="V3955" i="1"/>
  <c r="U3955" i="1"/>
  <c r="V3947" i="1"/>
  <c r="U3947" i="1"/>
  <c r="V3939" i="1"/>
  <c r="U393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5" i="1"/>
  <c r="U3835" i="1"/>
  <c r="V3831" i="1"/>
  <c r="U3831" i="1"/>
  <c r="V3827" i="1"/>
  <c r="U3827" i="1"/>
  <c r="V3819" i="1"/>
  <c r="U3819" i="1"/>
  <c r="V3815" i="1"/>
  <c r="U3815" i="1"/>
  <c r="V3807" i="1"/>
  <c r="U3807" i="1"/>
  <c r="V3803" i="1"/>
  <c r="U3803" i="1"/>
  <c r="V3799" i="1"/>
  <c r="U3799" i="1"/>
  <c r="V3795" i="1"/>
  <c r="U3795" i="1"/>
  <c r="V3787" i="1"/>
  <c r="U3787" i="1"/>
  <c r="V3771" i="1"/>
  <c r="U3771" i="1"/>
  <c r="V3755" i="1"/>
  <c r="U3755" i="1"/>
  <c r="V3739" i="1"/>
  <c r="U3739" i="1"/>
  <c r="V3723" i="1"/>
  <c r="U3723" i="1"/>
  <c r="V3707" i="1"/>
  <c r="U3707" i="1"/>
  <c r="V3691" i="1"/>
  <c r="U3691" i="1"/>
  <c r="V3675" i="1"/>
  <c r="U3675" i="1"/>
  <c r="V3647" i="1"/>
  <c r="U3647" i="1"/>
  <c r="V3631" i="1"/>
  <c r="U3631" i="1"/>
  <c r="V3615" i="1"/>
  <c r="U3615" i="1"/>
  <c r="U3599" i="1"/>
  <c r="V3599" i="1"/>
  <c r="V3563" i="1"/>
  <c r="U3563" i="1"/>
  <c r="V3551" i="1"/>
  <c r="U3551" i="1"/>
  <c r="V3547" i="1"/>
  <c r="U3547" i="1"/>
  <c r="V3531" i="1"/>
  <c r="U3531" i="1"/>
  <c r="V3515" i="1"/>
  <c r="U3515" i="1"/>
  <c r="V3499" i="1"/>
  <c r="U3499" i="1"/>
  <c r="V3483" i="1"/>
  <c r="U3483" i="1"/>
  <c r="V3467" i="1"/>
  <c r="U3467" i="1"/>
  <c r="V3451" i="1"/>
  <c r="U3451" i="1"/>
  <c r="V3435" i="1"/>
  <c r="U3435" i="1"/>
  <c r="V3419" i="1"/>
  <c r="U3419" i="1"/>
  <c r="V3403" i="1"/>
  <c r="U3403" i="1"/>
  <c r="V3387" i="1"/>
  <c r="U3387" i="1"/>
  <c r="V3371" i="1"/>
  <c r="U3371" i="1"/>
  <c r="V3355" i="1"/>
  <c r="U3355" i="1"/>
  <c r="V3339" i="1"/>
  <c r="U3339" i="1"/>
  <c r="V3323" i="1"/>
  <c r="U3323" i="1"/>
  <c r="V3307" i="1"/>
  <c r="U3307" i="1"/>
  <c r="V3291" i="1"/>
  <c r="U3291" i="1"/>
  <c r="V3275" i="1"/>
  <c r="U3275" i="1"/>
  <c r="V3259" i="1"/>
  <c r="U3259" i="1"/>
  <c r="V3231" i="1"/>
  <c r="U3231" i="1"/>
  <c r="V3227" i="1"/>
  <c r="U3227" i="1"/>
  <c r="V3211" i="1"/>
  <c r="U3211" i="1"/>
  <c r="V3195" i="1"/>
  <c r="U3195" i="1"/>
  <c r="V3179" i="1"/>
  <c r="U3179" i="1"/>
  <c r="V3163" i="1"/>
  <c r="U3163" i="1"/>
  <c r="V3147" i="1"/>
  <c r="U3147" i="1"/>
  <c r="V3131" i="1"/>
  <c r="U3131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83" i="1"/>
  <c r="U2783" i="1"/>
  <c r="V2775" i="1"/>
  <c r="U2775" i="1"/>
  <c r="V2767" i="1"/>
  <c r="U2767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5" i="1"/>
  <c r="U2695" i="1"/>
  <c r="V2687" i="1"/>
  <c r="U2687" i="1"/>
  <c r="V2679" i="1"/>
  <c r="U2679" i="1"/>
  <c r="V2671" i="1"/>
  <c r="U2671" i="1"/>
  <c r="V2663" i="1"/>
  <c r="U2663" i="1"/>
  <c r="V2651" i="1"/>
  <c r="U2651" i="1"/>
  <c r="V2647" i="1"/>
  <c r="U2647" i="1"/>
  <c r="V2639" i="1"/>
  <c r="U2639" i="1"/>
  <c r="V2631" i="1"/>
  <c r="U2631" i="1"/>
  <c r="V2623" i="1"/>
  <c r="U2623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7" i="1"/>
  <c r="U2287" i="1"/>
  <c r="V2279" i="1"/>
  <c r="U2279" i="1"/>
  <c r="V2271" i="1"/>
  <c r="U2271" i="1"/>
  <c r="V2263" i="1"/>
  <c r="U2263" i="1"/>
  <c r="V2255" i="1"/>
  <c r="U2255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U2115" i="1"/>
  <c r="V2115" i="1"/>
  <c r="V2107" i="1"/>
  <c r="U2107" i="1"/>
  <c r="V2099" i="1"/>
  <c r="U2099" i="1"/>
  <c r="V2091" i="1"/>
  <c r="U2091" i="1"/>
  <c r="U2083" i="1"/>
  <c r="V2083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5" i="1"/>
  <c r="U2035" i="1"/>
  <c r="V2027" i="1"/>
  <c r="U2027" i="1"/>
  <c r="U3763" i="1"/>
  <c r="U3699" i="1"/>
  <c r="U3667" i="1"/>
  <c r="U3603" i="1"/>
  <c r="U3571" i="1"/>
  <c r="U3475" i="1"/>
  <c r="V3791" i="1"/>
  <c r="V3535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0" i="1"/>
  <c r="U401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54" i="1"/>
  <c r="U385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U3770" i="1"/>
  <c r="V3770" i="1"/>
  <c r="V3754" i="1"/>
  <c r="U3754" i="1"/>
  <c r="V3734" i="1"/>
  <c r="U3734" i="1"/>
  <c r="V3718" i="1"/>
  <c r="U3718" i="1"/>
  <c r="V3690" i="1"/>
  <c r="U3690" i="1"/>
  <c r="V3674" i="1"/>
  <c r="U3674" i="1"/>
  <c r="V3658" i="1"/>
  <c r="U3658" i="1"/>
  <c r="U3642" i="1"/>
  <c r="V3642" i="1"/>
  <c r="V3622" i="1"/>
  <c r="U3622" i="1"/>
  <c r="V3594" i="1"/>
  <c r="U3594" i="1"/>
  <c r="V3562" i="1"/>
  <c r="U3562" i="1"/>
  <c r="V3558" i="1"/>
  <c r="U3558" i="1"/>
  <c r="V3530" i="1"/>
  <c r="U3530" i="1"/>
  <c r="V3526" i="1"/>
  <c r="U3526" i="1"/>
  <c r="V3510" i="1"/>
  <c r="U3510" i="1"/>
  <c r="V3482" i="1"/>
  <c r="U3482" i="1"/>
  <c r="V3478" i="1"/>
  <c r="U3478" i="1"/>
  <c r="V3462" i="1"/>
  <c r="U3462" i="1"/>
  <c r="V3446" i="1"/>
  <c r="U3446" i="1"/>
  <c r="V3418" i="1"/>
  <c r="U3418" i="1"/>
  <c r="V3414" i="1"/>
  <c r="U3414" i="1"/>
  <c r="V3398" i="1"/>
  <c r="U3398" i="1"/>
  <c r="V3382" i="1"/>
  <c r="U3382" i="1"/>
  <c r="V3354" i="1"/>
  <c r="U3354" i="1"/>
  <c r="V3350" i="1"/>
  <c r="U3350" i="1"/>
  <c r="V3334" i="1"/>
  <c r="U3334" i="1"/>
  <c r="V3318" i="1"/>
  <c r="U3318" i="1"/>
  <c r="V3290" i="1"/>
  <c r="U3290" i="1"/>
  <c r="V3286" i="1"/>
  <c r="U3286" i="1"/>
  <c r="V3270" i="1"/>
  <c r="U3270" i="1"/>
  <c r="V3254" i="1"/>
  <c r="U3254" i="1"/>
  <c r="V3222" i="1"/>
  <c r="U3222" i="1"/>
  <c r="V3206" i="1"/>
  <c r="U3206" i="1"/>
  <c r="V3190" i="1"/>
  <c r="U3190" i="1"/>
  <c r="V3158" i="1"/>
  <c r="U3158" i="1"/>
  <c r="V3142" i="1"/>
  <c r="U3142" i="1"/>
  <c r="V3126" i="1"/>
  <c r="U3126" i="1"/>
  <c r="V3114" i="1"/>
  <c r="U3114" i="1"/>
  <c r="V3106" i="1"/>
  <c r="U3106" i="1"/>
  <c r="V3082" i="1"/>
  <c r="U3082" i="1"/>
  <c r="V3066" i="1"/>
  <c r="U3066" i="1"/>
  <c r="V3050" i="1"/>
  <c r="U3050" i="1"/>
  <c r="V3042" i="1"/>
  <c r="U3042" i="1"/>
  <c r="V3018" i="1"/>
  <c r="U3018" i="1"/>
  <c r="V3002" i="1"/>
  <c r="U3002" i="1"/>
  <c r="V2994" i="1"/>
  <c r="U2994" i="1"/>
  <c r="V2954" i="1"/>
  <c r="U2954" i="1"/>
  <c r="V2938" i="1"/>
  <c r="U2938" i="1"/>
  <c r="V2922" i="1"/>
  <c r="U2922" i="1"/>
  <c r="V2898" i="1"/>
  <c r="U2898" i="1"/>
  <c r="V2882" i="1"/>
  <c r="U2882" i="1"/>
  <c r="V2866" i="1"/>
  <c r="U2866" i="1"/>
  <c r="V2850" i="1"/>
  <c r="U2850" i="1"/>
  <c r="V2834" i="1"/>
  <c r="U2834" i="1"/>
  <c r="V2818" i="1"/>
  <c r="U2818" i="1"/>
  <c r="V2802" i="1"/>
  <c r="U2802" i="1"/>
  <c r="V2778" i="1"/>
  <c r="U2778" i="1"/>
  <c r="V2770" i="1"/>
  <c r="U2770" i="1"/>
  <c r="V2746" i="1"/>
  <c r="U2746" i="1"/>
  <c r="V2738" i="1"/>
  <c r="U2738" i="1"/>
  <c r="V2706" i="1"/>
  <c r="U2706" i="1"/>
  <c r="V2690" i="1"/>
  <c r="U2690" i="1"/>
  <c r="V2682" i="1"/>
  <c r="U2682" i="1"/>
  <c r="V2666" i="1"/>
  <c r="U2666" i="1"/>
  <c r="V2634" i="1"/>
  <c r="U2634" i="1"/>
  <c r="V2626" i="1"/>
  <c r="U2626" i="1"/>
  <c r="V2602" i="1"/>
  <c r="U2602" i="1"/>
  <c r="V2594" i="1"/>
  <c r="U2594" i="1"/>
  <c r="V2570" i="1"/>
  <c r="U2570" i="1"/>
  <c r="V2562" i="1"/>
  <c r="U2562" i="1"/>
  <c r="V2546" i="1"/>
  <c r="U2546" i="1"/>
  <c r="V2530" i="1"/>
  <c r="U2530" i="1"/>
  <c r="V2514" i="1"/>
  <c r="U2514" i="1"/>
  <c r="V2498" i="1"/>
  <c r="U2498" i="1"/>
  <c r="V2482" i="1"/>
  <c r="U2482" i="1"/>
  <c r="V2458" i="1"/>
  <c r="U2458" i="1"/>
  <c r="V2442" i="1"/>
  <c r="U2442" i="1"/>
  <c r="V2426" i="1"/>
  <c r="U2426" i="1"/>
  <c r="V2402" i="1"/>
  <c r="U2402" i="1"/>
  <c r="V2394" i="1"/>
  <c r="U2394" i="1"/>
  <c r="V2370" i="1"/>
  <c r="U2370" i="1"/>
  <c r="V2362" i="1"/>
  <c r="U2362" i="1"/>
  <c r="V2346" i="1"/>
  <c r="U2346" i="1"/>
  <c r="V2330" i="1"/>
  <c r="U2330" i="1"/>
  <c r="V2314" i="1"/>
  <c r="U2314" i="1"/>
  <c r="V2298" i="1"/>
  <c r="U2298" i="1"/>
  <c r="V2282" i="1"/>
  <c r="U2282" i="1"/>
  <c r="V2266" i="1"/>
  <c r="U2266" i="1"/>
  <c r="V2250" i="1"/>
  <c r="U2250" i="1"/>
  <c r="V2242" i="1"/>
  <c r="U2242" i="1"/>
  <c r="V2218" i="1"/>
  <c r="U2218" i="1"/>
  <c r="V2202" i="1"/>
  <c r="U2202" i="1"/>
  <c r="V2194" i="1"/>
  <c r="U2194" i="1"/>
  <c r="V2178" i="1"/>
  <c r="U2178" i="1"/>
  <c r="V2154" i="1"/>
  <c r="U2154" i="1"/>
  <c r="V2138" i="1"/>
  <c r="U2138" i="1"/>
  <c r="V2122" i="1"/>
  <c r="U2122" i="1"/>
  <c r="V2106" i="1"/>
  <c r="U2106" i="1"/>
  <c r="V2090" i="1"/>
  <c r="U2090" i="1"/>
  <c r="V2074" i="1"/>
  <c r="U2074" i="1"/>
  <c r="V2058" i="1"/>
  <c r="U2058" i="1"/>
  <c r="V2042" i="1"/>
  <c r="U2042" i="1"/>
  <c r="V2026" i="1"/>
  <c r="U2026" i="1"/>
  <c r="V2010" i="1"/>
  <c r="U2010" i="1"/>
  <c r="V2002" i="1"/>
  <c r="U2002" i="1"/>
  <c r="V1978" i="1"/>
  <c r="U1978" i="1"/>
  <c r="V1970" i="1"/>
  <c r="U1970" i="1"/>
  <c r="V1946" i="1"/>
  <c r="U1946" i="1"/>
  <c r="V1938" i="1"/>
  <c r="U1938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3" i="1"/>
  <c r="U3772" i="1"/>
  <c r="U3762" i="1"/>
  <c r="U3751" i="1"/>
  <c r="U3730" i="1"/>
  <c r="U3719" i="1"/>
  <c r="U3698" i="1"/>
  <c r="U3687" i="1"/>
  <c r="U3666" i="1"/>
  <c r="U3655" i="1"/>
  <c r="U3634" i="1"/>
  <c r="U3623" i="1"/>
  <c r="U3602" i="1"/>
  <c r="U3591" i="1"/>
  <c r="U3570" i="1"/>
  <c r="U3559" i="1"/>
  <c r="U3538" i="1"/>
  <c r="U3527" i="1"/>
  <c r="U3506" i="1"/>
  <c r="U3495" i="1"/>
  <c r="U3474" i="1"/>
  <c r="U3463" i="1"/>
  <c r="U3442" i="1"/>
  <c r="U3431" i="1"/>
  <c r="U3410" i="1"/>
  <c r="U3399" i="1"/>
  <c r="U3378" i="1"/>
  <c r="U3367" i="1"/>
  <c r="U3346" i="1"/>
  <c r="U3335" i="1"/>
  <c r="U3314" i="1"/>
  <c r="U3303" i="1"/>
  <c r="U3282" i="1"/>
  <c r="U3271" i="1"/>
  <c r="U3250" i="1"/>
  <c r="U3239" i="1"/>
  <c r="U3218" i="1"/>
  <c r="U3207" i="1"/>
  <c r="U3186" i="1"/>
  <c r="U3175" i="1"/>
  <c r="U3154" i="1"/>
  <c r="U3143" i="1"/>
  <c r="U3122" i="1"/>
  <c r="V4100" i="1"/>
  <c r="V4036" i="1"/>
  <c r="V3951" i="1"/>
  <c r="V3866" i="1"/>
  <c r="V3780" i="1"/>
  <c r="V3695" i="1"/>
  <c r="V3610" i="1"/>
  <c r="V3524" i="1"/>
  <c r="V3406" i="1"/>
  <c r="V3278" i="1"/>
  <c r="V3150" i="1"/>
  <c r="V3022" i="1"/>
  <c r="V2540" i="1"/>
  <c r="V2304" i="1"/>
  <c r="V1998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U2753" i="1"/>
  <c r="V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U2689" i="1"/>
  <c r="V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U1501" i="1"/>
  <c r="V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U1373" i="1"/>
  <c r="V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U1309" i="1"/>
  <c r="V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U1117" i="1"/>
  <c r="V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U989" i="1"/>
  <c r="V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U865" i="1"/>
  <c r="V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79" i="1"/>
  <c r="U3768" i="1"/>
  <c r="U3758" i="1"/>
  <c r="U3747" i="1"/>
  <c r="U3736" i="1"/>
  <c r="U3726" i="1"/>
  <c r="U3715" i="1"/>
  <c r="U3704" i="1"/>
  <c r="U3694" i="1"/>
  <c r="U3683" i="1"/>
  <c r="U3672" i="1"/>
  <c r="U3662" i="1"/>
  <c r="U3651" i="1"/>
  <c r="U3640" i="1"/>
  <c r="U3630" i="1"/>
  <c r="U3619" i="1"/>
  <c r="U3608" i="1"/>
  <c r="U3598" i="1"/>
  <c r="U3587" i="1"/>
  <c r="U3576" i="1"/>
  <c r="U3566" i="1"/>
  <c r="U3555" i="1"/>
  <c r="U3544" i="1"/>
  <c r="U3534" i="1"/>
  <c r="U3523" i="1"/>
  <c r="U3512" i="1"/>
  <c r="U3502" i="1"/>
  <c r="U3491" i="1"/>
  <c r="U3480" i="1"/>
  <c r="U3470" i="1"/>
  <c r="U3459" i="1"/>
  <c r="U3448" i="1"/>
  <c r="U3438" i="1"/>
  <c r="U3427" i="1"/>
  <c r="U3416" i="1"/>
  <c r="U3395" i="1"/>
  <c r="U3384" i="1"/>
  <c r="U3374" i="1"/>
  <c r="U3363" i="1"/>
  <c r="U3352" i="1"/>
  <c r="U3342" i="1"/>
  <c r="U3331" i="1"/>
  <c r="U3320" i="1"/>
  <c r="U3310" i="1"/>
  <c r="U3299" i="1"/>
  <c r="U3288" i="1"/>
  <c r="U3267" i="1"/>
  <c r="U3256" i="1"/>
  <c r="U3246" i="1"/>
  <c r="U3235" i="1"/>
  <c r="U3224" i="1"/>
  <c r="U3214" i="1"/>
  <c r="U3203" i="1"/>
  <c r="U3192" i="1"/>
  <c r="U3182" i="1"/>
  <c r="U3171" i="1"/>
  <c r="U3160" i="1"/>
  <c r="U3139" i="1"/>
  <c r="U3128" i="1"/>
  <c r="U3118" i="1"/>
  <c r="U3102" i="1"/>
  <c r="U3086" i="1"/>
  <c r="U3070" i="1"/>
  <c r="U3054" i="1"/>
  <c r="U3006" i="1"/>
  <c r="U2990" i="1"/>
  <c r="U2974" i="1"/>
  <c r="U2958" i="1"/>
  <c r="U2942" i="1"/>
  <c r="U2926" i="1"/>
  <c r="U2910" i="1"/>
  <c r="U2894" i="1"/>
  <c r="U2878" i="1"/>
  <c r="U2862" i="1"/>
  <c r="U2846" i="1"/>
  <c r="U2830" i="1"/>
  <c r="U2814" i="1"/>
  <c r="U2798" i="1"/>
  <c r="U2782" i="1"/>
  <c r="U2766" i="1"/>
  <c r="U2750" i="1"/>
  <c r="U2734" i="1"/>
  <c r="U2718" i="1"/>
  <c r="U2702" i="1"/>
  <c r="U2686" i="1"/>
  <c r="U2670" i="1"/>
  <c r="U2654" i="1"/>
  <c r="U2638" i="1"/>
  <c r="U2622" i="1"/>
  <c r="U2606" i="1"/>
  <c r="U2590" i="1"/>
  <c r="U2574" i="1"/>
  <c r="U2558" i="1"/>
  <c r="U2542" i="1"/>
  <c r="U2526" i="1"/>
  <c r="U2510" i="1"/>
  <c r="U2494" i="1"/>
  <c r="U2478" i="1"/>
  <c r="U2462" i="1"/>
  <c r="U2446" i="1"/>
  <c r="U2430" i="1"/>
  <c r="U2414" i="1"/>
  <c r="U2398" i="1"/>
  <c r="U2382" i="1"/>
  <c r="U2366" i="1"/>
  <c r="U2350" i="1"/>
  <c r="U2334" i="1"/>
  <c r="U2318" i="1"/>
  <c r="U2302" i="1"/>
  <c r="U2286" i="1"/>
  <c r="U2270" i="1"/>
  <c r="U2254" i="1"/>
  <c r="U2238" i="1"/>
  <c r="U2222" i="1"/>
  <c r="U2206" i="1"/>
  <c r="U2190" i="1"/>
  <c r="U2174" i="1"/>
  <c r="U2158" i="1"/>
  <c r="U2142" i="1"/>
  <c r="U2126" i="1"/>
  <c r="U2110" i="1"/>
  <c r="U2094" i="1"/>
  <c r="U2078" i="1"/>
  <c r="U2062" i="1"/>
  <c r="U2046" i="1"/>
  <c r="U2030" i="1"/>
  <c r="U2014" i="1"/>
  <c r="U1982" i="1"/>
  <c r="U1966" i="1"/>
  <c r="U1950" i="1"/>
  <c r="U1934" i="1"/>
  <c r="U1918" i="1"/>
  <c r="U1902" i="1"/>
  <c r="U1886" i="1"/>
  <c r="U1870" i="1"/>
  <c r="U1854" i="1"/>
  <c r="U1838" i="1"/>
  <c r="U1822" i="1"/>
  <c r="U1806" i="1"/>
  <c r="U1790" i="1"/>
  <c r="U1774" i="1"/>
  <c r="U1758" i="1"/>
  <c r="U1742" i="1"/>
  <c r="U1726" i="1"/>
  <c r="U1348" i="1"/>
  <c r="U1284" i="1"/>
  <c r="U1220" i="1"/>
  <c r="U1156" i="1"/>
  <c r="U1132" i="1"/>
  <c r="U1104" i="1"/>
  <c r="U904" i="1"/>
  <c r="U876" i="1"/>
  <c r="U848" i="1"/>
  <c r="U644" i="1"/>
  <c r="U560" i="1"/>
  <c r="U516" i="1"/>
  <c r="U432" i="1"/>
  <c r="U388" i="1"/>
  <c r="V4076" i="1"/>
  <c r="V4004" i="1"/>
  <c r="V3919" i="1"/>
  <c r="V3834" i="1"/>
  <c r="V3748" i="1"/>
  <c r="V3663" i="1"/>
  <c r="V3578" i="1"/>
  <c r="V2817" i="1"/>
  <c r="V2464" i="1"/>
  <c r="V2208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43" i="1"/>
  <c r="U3943" i="1"/>
  <c r="V3935" i="1"/>
  <c r="U3935" i="1"/>
  <c r="V3931" i="1"/>
  <c r="U3931" i="1"/>
  <c r="V3927" i="1"/>
  <c r="U3927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11" i="1"/>
  <c r="U3811" i="1"/>
  <c r="V3775" i="1"/>
  <c r="U3775" i="1"/>
  <c r="V3759" i="1"/>
  <c r="U3759" i="1"/>
  <c r="V3743" i="1"/>
  <c r="U3743" i="1"/>
  <c r="U3727" i="1"/>
  <c r="V3727" i="1"/>
  <c r="V3711" i="1"/>
  <c r="U3711" i="1"/>
  <c r="V3679" i="1"/>
  <c r="U3679" i="1"/>
  <c r="V3659" i="1"/>
  <c r="U3659" i="1"/>
  <c r="V3643" i="1"/>
  <c r="U3643" i="1"/>
  <c r="V3627" i="1"/>
  <c r="U3627" i="1"/>
  <c r="V3611" i="1"/>
  <c r="U3611" i="1"/>
  <c r="V3595" i="1"/>
  <c r="U3595" i="1"/>
  <c r="V3583" i="1"/>
  <c r="U3583" i="1"/>
  <c r="V3579" i="1"/>
  <c r="U3579" i="1"/>
  <c r="V3519" i="1"/>
  <c r="U3519" i="1"/>
  <c r="V3503" i="1"/>
  <c r="U3503" i="1"/>
  <c r="V3487" i="1"/>
  <c r="U3487" i="1"/>
  <c r="V3471" i="1"/>
  <c r="U3471" i="1"/>
  <c r="V3455" i="1"/>
  <c r="U3455" i="1"/>
  <c r="V3439" i="1"/>
  <c r="U3439" i="1"/>
  <c r="V3423" i="1"/>
  <c r="U3423" i="1"/>
  <c r="V3407" i="1"/>
  <c r="U3407" i="1"/>
  <c r="V3391" i="1"/>
  <c r="U3391" i="1"/>
  <c r="V3375" i="1"/>
  <c r="U3375" i="1"/>
  <c r="V3359" i="1"/>
  <c r="U3359" i="1"/>
  <c r="V3343" i="1"/>
  <c r="U3343" i="1"/>
  <c r="V3327" i="1"/>
  <c r="U3327" i="1"/>
  <c r="V3311" i="1"/>
  <c r="U3311" i="1"/>
  <c r="V3295" i="1"/>
  <c r="U3295" i="1"/>
  <c r="V3279" i="1"/>
  <c r="U3279" i="1"/>
  <c r="V3263" i="1"/>
  <c r="U3263" i="1"/>
  <c r="V3247" i="1"/>
  <c r="U3247" i="1"/>
  <c r="V3243" i="1"/>
  <c r="U3243" i="1"/>
  <c r="V3215" i="1"/>
  <c r="U3215" i="1"/>
  <c r="V3199" i="1"/>
  <c r="U3199" i="1"/>
  <c r="V3183" i="1"/>
  <c r="U3183" i="1"/>
  <c r="V3167" i="1"/>
  <c r="U3167" i="1"/>
  <c r="V3151" i="1"/>
  <c r="U3151" i="1"/>
  <c r="V3135" i="1"/>
  <c r="U3135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79" i="1"/>
  <c r="U2779" i="1"/>
  <c r="V2771" i="1"/>
  <c r="U2771" i="1"/>
  <c r="V2763" i="1"/>
  <c r="U2763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1" i="1"/>
  <c r="U2691" i="1"/>
  <c r="V2683" i="1"/>
  <c r="U2683" i="1"/>
  <c r="V2675" i="1"/>
  <c r="U2675" i="1"/>
  <c r="V2667" i="1"/>
  <c r="U2667" i="1"/>
  <c r="V2659" i="1"/>
  <c r="U2659" i="1"/>
  <c r="V2655" i="1"/>
  <c r="U2655" i="1"/>
  <c r="V2643" i="1"/>
  <c r="U2643" i="1"/>
  <c r="V2635" i="1"/>
  <c r="U2635" i="1"/>
  <c r="V2627" i="1"/>
  <c r="U2627" i="1"/>
  <c r="V2619" i="1"/>
  <c r="U2619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3" i="1"/>
  <c r="U2283" i="1"/>
  <c r="V2275" i="1"/>
  <c r="U2275" i="1"/>
  <c r="V2267" i="1"/>
  <c r="U2267" i="1"/>
  <c r="V2259" i="1"/>
  <c r="U2259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5" i="1"/>
  <c r="U2075" i="1"/>
  <c r="V2067" i="1"/>
  <c r="U2067" i="1"/>
  <c r="V2059" i="1"/>
  <c r="U2059" i="1"/>
  <c r="V2051" i="1"/>
  <c r="U2051" i="1"/>
  <c r="V2043" i="1"/>
  <c r="U2043" i="1"/>
  <c r="V2031" i="1"/>
  <c r="U2031" i="1"/>
  <c r="U3731" i="1"/>
  <c r="U3635" i="1"/>
  <c r="U3539" i="1"/>
  <c r="U3507" i="1"/>
  <c r="U3443" i="1"/>
  <c r="U3411" i="1"/>
  <c r="U3379" i="1"/>
  <c r="U3347" i="1"/>
  <c r="U3315" i="1"/>
  <c r="U3283" i="1"/>
  <c r="U3251" i="1"/>
  <c r="U3219" i="1"/>
  <c r="U3187" i="1"/>
  <c r="U3155" i="1"/>
  <c r="U3123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U4026" i="1"/>
  <c r="V4026" i="1"/>
  <c r="V4018" i="1"/>
  <c r="U4018" i="1"/>
  <c r="V4014" i="1"/>
  <c r="U4014" i="1"/>
  <c r="V4006" i="1"/>
  <c r="U4006" i="1"/>
  <c r="V4002" i="1"/>
  <c r="U4002" i="1"/>
  <c r="V3998" i="1"/>
  <c r="U3998" i="1"/>
  <c r="V3990" i="1"/>
  <c r="U3990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U3898" i="1"/>
  <c r="V3898" i="1"/>
  <c r="V3890" i="1"/>
  <c r="U3890" i="1"/>
  <c r="V3882" i="1"/>
  <c r="U3882" i="1"/>
  <c r="V3878" i="1"/>
  <c r="U3878" i="1"/>
  <c r="V3874" i="1"/>
  <c r="U3874" i="1"/>
  <c r="V3870" i="1"/>
  <c r="U3870" i="1"/>
  <c r="V3862" i="1"/>
  <c r="U3862" i="1"/>
  <c r="V3858" i="1"/>
  <c r="U3858" i="1"/>
  <c r="V3850" i="1"/>
  <c r="U3850" i="1"/>
  <c r="V3846" i="1"/>
  <c r="U3846" i="1"/>
  <c r="V3842" i="1"/>
  <c r="U3842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66" i="1"/>
  <c r="U3766" i="1"/>
  <c r="V3750" i="1"/>
  <c r="U3750" i="1"/>
  <c r="V3722" i="1"/>
  <c r="U3722" i="1"/>
  <c r="V3702" i="1"/>
  <c r="U3702" i="1"/>
  <c r="V3686" i="1"/>
  <c r="U3686" i="1"/>
  <c r="V3670" i="1"/>
  <c r="U3670" i="1"/>
  <c r="V3654" i="1"/>
  <c r="U3654" i="1"/>
  <c r="V3638" i="1"/>
  <c r="U3638" i="1"/>
  <c r="V3626" i="1"/>
  <c r="U3626" i="1"/>
  <c r="V3606" i="1"/>
  <c r="U3606" i="1"/>
  <c r="V3590" i="1"/>
  <c r="U3590" i="1"/>
  <c r="V3574" i="1"/>
  <c r="U3574" i="1"/>
  <c r="V3546" i="1"/>
  <c r="U3546" i="1"/>
  <c r="V3542" i="1"/>
  <c r="U3542" i="1"/>
  <c r="U3514" i="1"/>
  <c r="V3514" i="1"/>
  <c r="V3498" i="1"/>
  <c r="U3498" i="1"/>
  <c r="V3494" i="1"/>
  <c r="U3494" i="1"/>
  <c r="V3466" i="1"/>
  <c r="U3466" i="1"/>
  <c r="V3450" i="1"/>
  <c r="U3450" i="1"/>
  <c r="V3434" i="1"/>
  <c r="U3434" i="1"/>
  <c r="V3430" i="1"/>
  <c r="U3430" i="1"/>
  <c r="V3402" i="1"/>
  <c r="U3402" i="1"/>
  <c r="V3386" i="1"/>
  <c r="U3386" i="1"/>
  <c r="V3370" i="1"/>
  <c r="U3370" i="1"/>
  <c r="V3366" i="1"/>
  <c r="U3366" i="1"/>
  <c r="V3338" i="1"/>
  <c r="U3338" i="1"/>
  <c r="V3322" i="1"/>
  <c r="U3322" i="1"/>
  <c r="V3306" i="1"/>
  <c r="U3306" i="1"/>
  <c r="V3302" i="1"/>
  <c r="U3302" i="1"/>
  <c r="V3274" i="1"/>
  <c r="U3274" i="1"/>
  <c r="V3258" i="1"/>
  <c r="U3258" i="1"/>
  <c r="V3242" i="1"/>
  <c r="U3242" i="1"/>
  <c r="V3238" i="1"/>
  <c r="U3238" i="1"/>
  <c r="V3226" i="1"/>
  <c r="U3226" i="1"/>
  <c r="V3210" i="1"/>
  <c r="U3210" i="1"/>
  <c r="V3194" i="1"/>
  <c r="U3194" i="1"/>
  <c r="V3178" i="1"/>
  <c r="U3178" i="1"/>
  <c r="V3174" i="1"/>
  <c r="U3174" i="1"/>
  <c r="V3162" i="1"/>
  <c r="U3162" i="1"/>
  <c r="V3146" i="1"/>
  <c r="U3146" i="1"/>
  <c r="V3130" i="1"/>
  <c r="U3130" i="1"/>
  <c r="V3098" i="1"/>
  <c r="U3098" i="1"/>
  <c r="V3090" i="1"/>
  <c r="U3090" i="1"/>
  <c r="V3074" i="1"/>
  <c r="U3074" i="1"/>
  <c r="V3058" i="1"/>
  <c r="U3058" i="1"/>
  <c r="V3034" i="1"/>
  <c r="U3034" i="1"/>
  <c r="V3026" i="1"/>
  <c r="U3026" i="1"/>
  <c r="V3010" i="1"/>
  <c r="U3010" i="1"/>
  <c r="V2986" i="1"/>
  <c r="U2986" i="1"/>
  <c r="V2978" i="1"/>
  <c r="U2978" i="1"/>
  <c r="V2970" i="1"/>
  <c r="U2970" i="1"/>
  <c r="V2962" i="1"/>
  <c r="U2962" i="1"/>
  <c r="V2946" i="1"/>
  <c r="U2946" i="1"/>
  <c r="V2930" i="1"/>
  <c r="U2930" i="1"/>
  <c r="V2914" i="1"/>
  <c r="U2914" i="1"/>
  <c r="V2906" i="1"/>
  <c r="U2906" i="1"/>
  <c r="V2890" i="1"/>
  <c r="U2890" i="1"/>
  <c r="V2874" i="1"/>
  <c r="U2874" i="1"/>
  <c r="V2858" i="1"/>
  <c r="U2858" i="1"/>
  <c r="V2842" i="1"/>
  <c r="U2842" i="1"/>
  <c r="V2826" i="1"/>
  <c r="U2826" i="1"/>
  <c r="V2810" i="1"/>
  <c r="U2810" i="1"/>
  <c r="V2794" i="1"/>
  <c r="U2794" i="1"/>
  <c r="V2786" i="1"/>
  <c r="U2786" i="1"/>
  <c r="V2762" i="1"/>
  <c r="U2762" i="1"/>
  <c r="V2754" i="1"/>
  <c r="U2754" i="1"/>
  <c r="V2730" i="1"/>
  <c r="U2730" i="1"/>
  <c r="V2722" i="1"/>
  <c r="U2722" i="1"/>
  <c r="V2714" i="1"/>
  <c r="U2714" i="1"/>
  <c r="V2698" i="1"/>
  <c r="U2698" i="1"/>
  <c r="V2674" i="1"/>
  <c r="U2674" i="1"/>
  <c r="V2658" i="1"/>
  <c r="U2658" i="1"/>
  <c r="V2650" i="1"/>
  <c r="U2650" i="1"/>
  <c r="V2642" i="1"/>
  <c r="U2642" i="1"/>
  <c r="V2618" i="1"/>
  <c r="U2618" i="1"/>
  <c r="V2610" i="1"/>
  <c r="U2610" i="1"/>
  <c r="V2586" i="1"/>
  <c r="U2586" i="1"/>
  <c r="V2578" i="1"/>
  <c r="U2578" i="1"/>
  <c r="V2554" i="1"/>
  <c r="U2554" i="1"/>
  <c r="V2538" i="1"/>
  <c r="U2538" i="1"/>
  <c r="V2522" i="1"/>
  <c r="U2522" i="1"/>
  <c r="V2506" i="1"/>
  <c r="U2506" i="1"/>
  <c r="V2490" i="1"/>
  <c r="U2490" i="1"/>
  <c r="V2474" i="1"/>
  <c r="U2474" i="1"/>
  <c r="V2466" i="1"/>
  <c r="U2466" i="1"/>
  <c r="V2450" i="1"/>
  <c r="U2450" i="1"/>
  <c r="V2434" i="1"/>
  <c r="U2434" i="1"/>
  <c r="V2418" i="1"/>
  <c r="U2418" i="1"/>
  <c r="V2410" i="1"/>
  <c r="U2410" i="1"/>
  <c r="V2386" i="1"/>
  <c r="U2386" i="1"/>
  <c r="V2378" i="1"/>
  <c r="U2378" i="1"/>
  <c r="V2354" i="1"/>
  <c r="U2354" i="1"/>
  <c r="V2338" i="1"/>
  <c r="U2338" i="1"/>
  <c r="V2322" i="1"/>
  <c r="U2322" i="1"/>
  <c r="V2306" i="1"/>
  <c r="U2306" i="1"/>
  <c r="V2290" i="1"/>
  <c r="U2290" i="1"/>
  <c r="V2274" i="1"/>
  <c r="U2274" i="1"/>
  <c r="V2258" i="1"/>
  <c r="U2258" i="1"/>
  <c r="V2234" i="1"/>
  <c r="U2234" i="1"/>
  <c r="V2226" i="1"/>
  <c r="U2226" i="1"/>
  <c r="V2210" i="1"/>
  <c r="U2210" i="1"/>
  <c r="V2186" i="1"/>
  <c r="U2186" i="1"/>
  <c r="V2170" i="1"/>
  <c r="U2170" i="1"/>
  <c r="V2162" i="1"/>
  <c r="U2162" i="1"/>
  <c r="V2146" i="1"/>
  <c r="U2146" i="1"/>
  <c r="V2130" i="1"/>
  <c r="U2130" i="1"/>
  <c r="V2114" i="1"/>
  <c r="U2114" i="1"/>
  <c r="V2098" i="1"/>
  <c r="U2098" i="1"/>
  <c r="V2082" i="1"/>
  <c r="U2082" i="1"/>
  <c r="V2066" i="1"/>
  <c r="U2066" i="1"/>
  <c r="V2050" i="1"/>
  <c r="U2050" i="1"/>
  <c r="V2034" i="1"/>
  <c r="U2034" i="1"/>
  <c r="V2018" i="1"/>
  <c r="U2018" i="1"/>
  <c r="V1994" i="1"/>
  <c r="U1994" i="1"/>
  <c r="V1986" i="1"/>
  <c r="U1986" i="1"/>
  <c r="V1962" i="1"/>
  <c r="U1962" i="1"/>
  <c r="V1954" i="1"/>
  <c r="U1954" i="1"/>
  <c r="V1930" i="1"/>
  <c r="U1930" i="1"/>
  <c r="V1922" i="1"/>
  <c r="U1922" i="1"/>
  <c r="V3776" i="1"/>
  <c r="U3776" i="1"/>
  <c r="V3764" i="1"/>
  <c r="U3764" i="1"/>
  <c r="V3760" i="1"/>
  <c r="U3760" i="1"/>
  <c r="V3744" i="1"/>
  <c r="U3744" i="1"/>
  <c r="V3732" i="1"/>
  <c r="U3732" i="1"/>
  <c r="V3728" i="1"/>
  <c r="U3728" i="1"/>
  <c r="V3716" i="1"/>
  <c r="U3716" i="1"/>
  <c r="V3712" i="1"/>
  <c r="U3712" i="1"/>
  <c r="V3700" i="1"/>
  <c r="U3700" i="1"/>
  <c r="V3696" i="1"/>
  <c r="U3696" i="1"/>
  <c r="U3684" i="1"/>
  <c r="V3684" i="1"/>
  <c r="V3680" i="1"/>
  <c r="U3680" i="1"/>
  <c r="V3668" i="1"/>
  <c r="U3668" i="1"/>
  <c r="V3664" i="1"/>
  <c r="U3664" i="1"/>
  <c r="V3648" i="1"/>
  <c r="U3648" i="1"/>
  <c r="V3636" i="1"/>
  <c r="U3636" i="1"/>
  <c r="V3632" i="1"/>
  <c r="U3632" i="1"/>
  <c r="V3616" i="1"/>
  <c r="U3616" i="1"/>
  <c r="V3604" i="1"/>
  <c r="U3604" i="1"/>
  <c r="V3600" i="1"/>
  <c r="U3600" i="1"/>
  <c r="V3588" i="1"/>
  <c r="U3588" i="1"/>
  <c r="V3584" i="1"/>
  <c r="U3584" i="1"/>
  <c r="V3572" i="1"/>
  <c r="U3572" i="1"/>
  <c r="V3568" i="1"/>
  <c r="U3568" i="1"/>
  <c r="U3556" i="1"/>
  <c r="V3556" i="1"/>
  <c r="V3552" i="1"/>
  <c r="U3552" i="1"/>
  <c r="V3540" i="1"/>
  <c r="U3540" i="1"/>
  <c r="V3536" i="1"/>
  <c r="U3536" i="1"/>
  <c r="V3520" i="1"/>
  <c r="U3520" i="1"/>
  <c r="V3508" i="1"/>
  <c r="U3508" i="1"/>
  <c r="V3504" i="1"/>
  <c r="U3504" i="1"/>
  <c r="V3492" i="1"/>
  <c r="U3492" i="1"/>
  <c r="V3488" i="1"/>
  <c r="U3488" i="1"/>
  <c r="V3476" i="1"/>
  <c r="U3476" i="1"/>
  <c r="V3472" i="1"/>
  <c r="U3472" i="1"/>
  <c r="V3460" i="1"/>
  <c r="U3460" i="1"/>
  <c r="V3456" i="1"/>
  <c r="U3456" i="1"/>
  <c r="V3444" i="1"/>
  <c r="U3444" i="1"/>
  <c r="V3440" i="1"/>
  <c r="U3440" i="1"/>
  <c r="V3428" i="1"/>
  <c r="U3428" i="1"/>
  <c r="V3424" i="1"/>
  <c r="U3424" i="1"/>
  <c r="V3412" i="1"/>
  <c r="U3412" i="1"/>
  <c r="V3408" i="1"/>
  <c r="U3408" i="1"/>
  <c r="V3396" i="1"/>
  <c r="U3396" i="1"/>
  <c r="V3392" i="1"/>
  <c r="U3392" i="1"/>
  <c r="V3380" i="1"/>
  <c r="U3380" i="1"/>
  <c r="V3376" i="1"/>
  <c r="U3376" i="1"/>
  <c r="V3364" i="1"/>
  <c r="U3364" i="1"/>
  <c r="V3360" i="1"/>
  <c r="U3360" i="1"/>
  <c r="V3348" i="1"/>
  <c r="U3348" i="1"/>
  <c r="V3344" i="1"/>
  <c r="U3344" i="1"/>
  <c r="V3332" i="1"/>
  <c r="U3332" i="1"/>
  <c r="V3328" i="1"/>
  <c r="U3328" i="1"/>
  <c r="V3316" i="1"/>
  <c r="U3316" i="1"/>
  <c r="V3312" i="1"/>
  <c r="U3312" i="1"/>
  <c r="V3300" i="1"/>
  <c r="U3300" i="1"/>
  <c r="V3296" i="1"/>
  <c r="U3296" i="1"/>
  <c r="V3284" i="1"/>
  <c r="U3284" i="1"/>
  <c r="V3280" i="1"/>
  <c r="U3280" i="1"/>
  <c r="V3268" i="1"/>
  <c r="U3268" i="1"/>
  <c r="V3264" i="1"/>
  <c r="U3264" i="1"/>
  <c r="V3252" i="1"/>
  <c r="U3252" i="1"/>
  <c r="V3248" i="1"/>
  <c r="U3248" i="1"/>
  <c r="V3236" i="1"/>
  <c r="U3236" i="1"/>
  <c r="V3232" i="1"/>
  <c r="U3232" i="1"/>
  <c r="V3220" i="1"/>
  <c r="U3220" i="1"/>
  <c r="V3216" i="1"/>
  <c r="U3216" i="1"/>
  <c r="V3204" i="1"/>
  <c r="U3204" i="1"/>
  <c r="V3200" i="1"/>
  <c r="U3200" i="1"/>
  <c r="V3188" i="1"/>
  <c r="U3188" i="1"/>
  <c r="V3184" i="1"/>
  <c r="U3184" i="1"/>
  <c r="V3172" i="1"/>
  <c r="U3172" i="1"/>
  <c r="V3168" i="1"/>
  <c r="U3168" i="1"/>
  <c r="V3156" i="1"/>
  <c r="U3156" i="1"/>
  <c r="V3152" i="1"/>
  <c r="U3152" i="1"/>
  <c r="V3140" i="1"/>
  <c r="U3140" i="1"/>
  <c r="V3136" i="1"/>
  <c r="U3136" i="1"/>
  <c r="V3124" i="1"/>
  <c r="U3124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56" i="1"/>
  <c r="U2456" i="1"/>
  <c r="V2448" i="1"/>
  <c r="U2448" i="1"/>
  <c r="V2440" i="1"/>
  <c r="U2440" i="1"/>
  <c r="V2424" i="1"/>
  <c r="U2424" i="1"/>
  <c r="V2416" i="1"/>
  <c r="U2416" i="1"/>
  <c r="V2408" i="1"/>
  <c r="U2408" i="1"/>
  <c r="U2400" i="1"/>
  <c r="V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28" i="1"/>
  <c r="U2328" i="1"/>
  <c r="V2320" i="1"/>
  <c r="U2320" i="1"/>
  <c r="V2312" i="1"/>
  <c r="U2312" i="1"/>
  <c r="V2296" i="1"/>
  <c r="U2296" i="1"/>
  <c r="V2288" i="1"/>
  <c r="U2288" i="1"/>
  <c r="V2280" i="1"/>
  <c r="U2280" i="1"/>
  <c r="U2272" i="1"/>
  <c r="V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0" i="1"/>
  <c r="U2200" i="1"/>
  <c r="V2192" i="1"/>
  <c r="U2192" i="1"/>
  <c r="V2184" i="1"/>
  <c r="U2184" i="1"/>
  <c r="V2176" i="1"/>
  <c r="U2176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72" i="1"/>
  <c r="U1372" i="1"/>
  <c r="V1368" i="1"/>
  <c r="U1368" i="1"/>
  <c r="V1364" i="1"/>
  <c r="U1364" i="1"/>
  <c r="V1360" i="1"/>
  <c r="U1360" i="1"/>
  <c r="V1352" i="1"/>
  <c r="U1352" i="1"/>
  <c r="V1344" i="1"/>
  <c r="U1344" i="1"/>
  <c r="V1340" i="1"/>
  <c r="U1340" i="1"/>
  <c r="V1336" i="1"/>
  <c r="U1336" i="1"/>
  <c r="V1332" i="1"/>
  <c r="U1332" i="1"/>
  <c r="V1328" i="1"/>
  <c r="U1328" i="1"/>
  <c r="V1320" i="1"/>
  <c r="U1320" i="1"/>
  <c r="V1312" i="1"/>
  <c r="U1312" i="1"/>
  <c r="V1308" i="1"/>
  <c r="U1308" i="1"/>
  <c r="V1304" i="1"/>
  <c r="U1304" i="1"/>
  <c r="V1300" i="1"/>
  <c r="U1300" i="1"/>
  <c r="V1296" i="1"/>
  <c r="U1296" i="1"/>
  <c r="V1288" i="1"/>
  <c r="U1288" i="1"/>
  <c r="V1280" i="1"/>
  <c r="U1280" i="1"/>
  <c r="V1276" i="1"/>
  <c r="U1276" i="1"/>
  <c r="V1272" i="1"/>
  <c r="U1272" i="1"/>
  <c r="V1268" i="1"/>
  <c r="U1268" i="1"/>
  <c r="V1264" i="1"/>
  <c r="U1264" i="1"/>
  <c r="V1256" i="1"/>
  <c r="U1256" i="1"/>
  <c r="V1248" i="1"/>
  <c r="U1248" i="1"/>
  <c r="V1244" i="1"/>
  <c r="U1244" i="1"/>
  <c r="V1240" i="1"/>
  <c r="U1240" i="1"/>
  <c r="V1236" i="1"/>
  <c r="U1236" i="1"/>
  <c r="V1232" i="1"/>
  <c r="U1232" i="1"/>
  <c r="V1216" i="1"/>
  <c r="U1216" i="1"/>
  <c r="V1212" i="1"/>
  <c r="U1212" i="1"/>
  <c r="V1208" i="1"/>
  <c r="U1208" i="1"/>
  <c r="V1204" i="1"/>
  <c r="U1204" i="1"/>
  <c r="V1200" i="1"/>
  <c r="U1200" i="1"/>
  <c r="V1192" i="1"/>
  <c r="U1192" i="1"/>
  <c r="V1184" i="1"/>
  <c r="U1184" i="1"/>
  <c r="V1180" i="1"/>
  <c r="U1180" i="1"/>
  <c r="V1176" i="1"/>
  <c r="U1176" i="1"/>
  <c r="V1172" i="1"/>
  <c r="U1172" i="1"/>
  <c r="V1168" i="1"/>
  <c r="U1168" i="1"/>
  <c r="V1160" i="1"/>
  <c r="U1160" i="1"/>
  <c r="V1152" i="1"/>
  <c r="U1152" i="1"/>
  <c r="V1148" i="1"/>
  <c r="U1148" i="1"/>
  <c r="V1144" i="1"/>
  <c r="U1144" i="1"/>
  <c r="V1140" i="1"/>
  <c r="U1140" i="1"/>
  <c r="V1136" i="1"/>
  <c r="U1136" i="1"/>
  <c r="V1124" i="1"/>
  <c r="U1124" i="1"/>
  <c r="V1120" i="1"/>
  <c r="U1120" i="1"/>
  <c r="V1116" i="1"/>
  <c r="U1116" i="1"/>
  <c r="V1112" i="1"/>
  <c r="U1112" i="1"/>
  <c r="V1108" i="1"/>
  <c r="U1108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996" i="1"/>
  <c r="U996" i="1"/>
  <c r="V992" i="1"/>
  <c r="U992" i="1"/>
  <c r="V988" i="1"/>
  <c r="U988" i="1"/>
  <c r="V984" i="1"/>
  <c r="U984" i="1"/>
  <c r="V980" i="1"/>
  <c r="U980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68" i="1"/>
  <c r="U868" i="1"/>
  <c r="V864" i="1"/>
  <c r="U864" i="1"/>
  <c r="V860" i="1"/>
  <c r="U860" i="1"/>
  <c r="V856" i="1"/>
  <c r="U856" i="1"/>
  <c r="V852" i="1"/>
  <c r="U852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0" i="1"/>
  <c r="U740" i="1"/>
  <c r="V736" i="1"/>
  <c r="U736" i="1"/>
  <c r="V732" i="1"/>
  <c r="U732" i="1"/>
  <c r="V728" i="1"/>
  <c r="U728" i="1"/>
  <c r="V724" i="1"/>
  <c r="U724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36" i="1"/>
  <c r="U636" i="1"/>
  <c r="V632" i="1"/>
  <c r="U632" i="1"/>
  <c r="V628" i="1"/>
  <c r="U628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2" i="1"/>
  <c r="U592" i="1"/>
  <c r="V588" i="1"/>
  <c r="U588" i="1"/>
  <c r="V584" i="1"/>
  <c r="U584" i="1"/>
  <c r="V572" i="1"/>
  <c r="U572" i="1"/>
  <c r="V568" i="1"/>
  <c r="U568" i="1"/>
  <c r="V564" i="1"/>
  <c r="U564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28" i="1"/>
  <c r="U528" i="1"/>
  <c r="V524" i="1"/>
  <c r="U524" i="1"/>
  <c r="V520" i="1"/>
  <c r="U520" i="1"/>
  <c r="V508" i="1"/>
  <c r="U508" i="1"/>
  <c r="V504" i="1"/>
  <c r="U504" i="1"/>
  <c r="V500" i="1"/>
  <c r="U500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4" i="1"/>
  <c r="U464" i="1"/>
  <c r="V460" i="1"/>
  <c r="U460" i="1"/>
  <c r="V456" i="1"/>
  <c r="U456" i="1"/>
  <c r="V444" i="1"/>
  <c r="U444" i="1"/>
  <c r="V440" i="1"/>
  <c r="U440" i="1"/>
  <c r="V436" i="1"/>
  <c r="U436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0" i="1"/>
  <c r="U400" i="1"/>
  <c r="V396" i="1"/>
  <c r="U396" i="1"/>
  <c r="V392" i="1"/>
  <c r="U392" i="1"/>
  <c r="V380" i="1"/>
  <c r="U380" i="1"/>
  <c r="V376" i="1"/>
  <c r="U376" i="1"/>
  <c r="V372" i="1"/>
  <c r="U372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092" i="1"/>
  <c r="U4084" i="1"/>
  <c r="U4068" i="1"/>
  <c r="U4060" i="1"/>
  <c r="U4052" i="1"/>
  <c r="U4028" i="1"/>
  <c r="U4020" i="1"/>
  <c r="U4012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68" i="1"/>
  <c r="U3860" i="1"/>
  <c r="U3852" i="1"/>
  <c r="U3844" i="1"/>
  <c r="U3836" i="1"/>
  <c r="U3828" i="1"/>
  <c r="U3820" i="1"/>
  <c r="U3812" i="1"/>
  <c r="U3804" i="1"/>
  <c r="U3796" i="1"/>
  <c r="U3788" i="1"/>
  <c r="U3778" i="1"/>
  <c r="U3767" i="1"/>
  <c r="U3756" i="1"/>
  <c r="U3746" i="1"/>
  <c r="U3735" i="1"/>
  <c r="U3724" i="1"/>
  <c r="U3714" i="1"/>
  <c r="U3703" i="1"/>
  <c r="U3692" i="1"/>
  <c r="U3682" i="1"/>
  <c r="U3671" i="1"/>
  <c r="U3660" i="1"/>
  <c r="U3650" i="1"/>
  <c r="U3639" i="1"/>
  <c r="U3628" i="1"/>
  <c r="U3618" i="1"/>
  <c r="U3607" i="1"/>
  <c r="U3596" i="1"/>
  <c r="U3586" i="1"/>
  <c r="U3575" i="1"/>
  <c r="U3564" i="1"/>
  <c r="U3554" i="1"/>
  <c r="U3543" i="1"/>
  <c r="U3532" i="1"/>
  <c r="U3522" i="1"/>
  <c r="U3511" i="1"/>
  <c r="U3500" i="1"/>
  <c r="U3490" i="1"/>
  <c r="U3479" i="1"/>
  <c r="U3468" i="1"/>
  <c r="U3458" i="1"/>
  <c r="U3447" i="1"/>
  <c r="U3436" i="1"/>
  <c r="U3426" i="1"/>
  <c r="U3415" i="1"/>
  <c r="U3404" i="1"/>
  <c r="U3394" i="1"/>
  <c r="U3383" i="1"/>
  <c r="U3372" i="1"/>
  <c r="U3362" i="1"/>
  <c r="U3351" i="1"/>
  <c r="U3340" i="1"/>
  <c r="U3330" i="1"/>
  <c r="U3319" i="1"/>
  <c r="U3308" i="1"/>
  <c r="U3298" i="1"/>
  <c r="U3287" i="1"/>
  <c r="U3276" i="1"/>
  <c r="U3266" i="1"/>
  <c r="U3255" i="1"/>
  <c r="U3244" i="1"/>
  <c r="U3234" i="1"/>
  <c r="U3223" i="1"/>
  <c r="U3212" i="1"/>
  <c r="U3202" i="1"/>
  <c r="U3191" i="1"/>
  <c r="U3180" i="1"/>
  <c r="U3170" i="1"/>
  <c r="U3159" i="1"/>
  <c r="U3148" i="1"/>
  <c r="U3138" i="1"/>
  <c r="U3127" i="1"/>
  <c r="U3116" i="1"/>
  <c r="U3100" i="1"/>
  <c r="U3084" i="1"/>
  <c r="U3068" i="1"/>
  <c r="U3052" i="1"/>
  <c r="U3036" i="1"/>
  <c r="U3020" i="1"/>
  <c r="U3004" i="1"/>
  <c r="U2988" i="1"/>
  <c r="U2972" i="1"/>
  <c r="U2956" i="1"/>
  <c r="U2940" i="1"/>
  <c r="U2924" i="1"/>
  <c r="U2908" i="1"/>
  <c r="U2892" i="1"/>
  <c r="U2876" i="1"/>
  <c r="U2860" i="1"/>
  <c r="U2844" i="1"/>
  <c r="U2828" i="1"/>
  <c r="U2812" i="1"/>
  <c r="U2796" i="1"/>
  <c r="U2780" i="1"/>
  <c r="U2764" i="1"/>
  <c r="U2748" i="1"/>
  <c r="U2716" i="1"/>
  <c r="U2700" i="1"/>
  <c r="U2684" i="1"/>
  <c r="U2668" i="1"/>
  <c r="U2652" i="1"/>
  <c r="U2636" i="1"/>
  <c r="U2620" i="1"/>
  <c r="U2604" i="1"/>
  <c r="U2588" i="1"/>
  <c r="U2572" i="1"/>
  <c r="U2556" i="1"/>
  <c r="U2524" i="1"/>
  <c r="U2508" i="1"/>
  <c r="U2492" i="1"/>
  <c r="U2476" i="1"/>
  <c r="U2460" i="1"/>
  <c r="U2444" i="1"/>
  <c r="U2428" i="1"/>
  <c r="U2412" i="1"/>
  <c r="U2396" i="1"/>
  <c r="U2380" i="1"/>
  <c r="U2364" i="1"/>
  <c r="U2348" i="1"/>
  <c r="U2332" i="1"/>
  <c r="U2316" i="1"/>
  <c r="U2300" i="1"/>
  <c r="U2284" i="1"/>
  <c r="U2268" i="1"/>
  <c r="U2252" i="1"/>
  <c r="U2236" i="1"/>
  <c r="U2220" i="1"/>
  <c r="U2204" i="1"/>
  <c r="U2188" i="1"/>
  <c r="U2172" i="1"/>
  <c r="U2156" i="1"/>
  <c r="U2140" i="1"/>
  <c r="U2124" i="1"/>
  <c r="U2108" i="1"/>
  <c r="U2092" i="1"/>
  <c r="U2076" i="1"/>
  <c r="U2060" i="1"/>
  <c r="U2044" i="1"/>
  <c r="U2028" i="1"/>
  <c r="U2012" i="1"/>
  <c r="U1996" i="1"/>
  <c r="U1980" i="1"/>
  <c r="U1964" i="1"/>
  <c r="U1948" i="1"/>
  <c r="U1932" i="1"/>
  <c r="U1916" i="1"/>
  <c r="U1900" i="1"/>
  <c r="U1884" i="1"/>
  <c r="U1868" i="1"/>
  <c r="U1852" i="1"/>
  <c r="U1836" i="1"/>
  <c r="U1820" i="1"/>
  <c r="U1804" i="1"/>
  <c r="U1788" i="1"/>
  <c r="U1772" i="1"/>
  <c r="U1756" i="1"/>
  <c r="U1740" i="1"/>
  <c r="U1724" i="1"/>
  <c r="U1708" i="1"/>
  <c r="U1692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U1420" i="1"/>
  <c r="U1404" i="1"/>
  <c r="U1388" i="1"/>
  <c r="U1324" i="1"/>
  <c r="U1260" i="1"/>
  <c r="U1196" i="1"/>
  <c r="U1128" i="1"/>
  <c r="U1100" i="1"/>
  <c r="U1072" i="1"/>
  <c r="U872" i="1"/>
  <c r="U844" i="1"/>
  <c r="U816" i="1"/>
  <c r="U640" i="1"/>
  <c r="U596" i="1"/>
  <c r="U512" i="1"/>
  <c r="U468" i="1"/>
  <c r="U384" i="1"/>
  <c r="U340" i="1"/>
  <c r="V3994" i="1"/>
  <c r="V3823" i="1"/>
  <c r="V3738" i="1"/>
  <c r="V3652" i="1"/>
  <c r="V3567" i="1"/>
  <c r="V2625" i="1"/>
  <c r="V2432" i="1"/>
  <c r="V2168" i="1"/>
  <c r="V1224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U1859" i="1"/>
  <c r="V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67" i="1"/>
  <c r="U1767" i="1"/>
  <c r="V1763" i="1"/>
  <c r="U1763" i="1"/>
  <c r="V1759" i="1"/>
  <c r="U1759" i="1"/>
  <c r="U1755" i="1"/>
  <c r="V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39" i="1"/>
  <c r="U1639" i="1"/>
  <c r="V1635" i="1"/>
  <c r="U1635" i="1"/>
  <c r="V1631" i="1"/>
  <c r="U1631" i="1"/>
  <c r="U1627" i="1"/>
  <c r="V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U1479" i="1"/>
  <c r="V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5" i="1"/>
  <c r="U1135" i="1"/>
  <c r="V1131" i="1"/>
  <c r="U1131" i="1"/>
  <c r="V1127" i="1"/>
  <c r="U1127" i="1"/>
  <c r="V1123" i="1"/>
  <c r="U1123" i="1"/>
  <c r="V1119" i="1"/>
  <c r="U1119" i="1"/>
  <c r="V1103" i="1"/>
  <c r="U1103" i="1"/>
  <c r="V1099" i="1"/>
  <c r="U1099" i="1"/>
  <c r="V1095" i="1"/>
  <c r="U1095" i="1"/>
  <c r="V1091" i="1"/>
  <c r="U1091" i="1"/>
  <c r="V1087" i="1"/>
  <c r="U1087" i="1"/>
  <c r="V1071" i="1"/>
  <c r="U1071" i="1"/>
  <c r="V1067" i="1"/>
  <c r="U1067" i="1"/>
  <c r="V1063" i="1"/>
  <c r="U1063" i="1"/>
  <c r="V1059" i="1"/>
  <c r="U1059" i="1"/>
  <c r="V1055" i="1"/>
  <c r="U1055" i="1"/>
  <c r="V1039" i="1"/>
  <c r="U1039" i="1"/>
  <c r="V1035" i="1"/>
  <c r="U1035" i="1"/>
  <c r="V1031" i="1"/>
  <c r="U1031" i="1"/>
  <c r="V1027" i="1"/>
  <c r="U1027" i="1"/>
  <c r="V1023" i="1"/>
  <c r="U1023" i="1"/>
  <c r="V1007" i="1"/>
  <c r="U1007" i="1"/>
  <c r="V1003" i="1"/>
  <c r="U1003" i="1"/>
  <c r="V999" i="1"/>
  <c r="U999" i="1"/>
  <c r="V995" i="1"/>
  <c r="U995" i="1"/>
  <c r="V991" i="1"/>
  <c r="U991" i="1"/>
  <c r="V975" i="1"/>
  <c r="U975" i="1"/>
  <c r="V971" i="1"/>
  <c r="U971" i="1"/>
  <c r="V967" i="1"/>
  <c r="U967" i="1"/>
  <c r="V963" i="1"/>
  <c r="U963" i="1"/>
  <c r="V959" i="1"/>
  <c r="U959" i="1"/>
  <c r="V943" i="1"/>
  <c r="U943" i="1"/>
  <c r="V939" i="1"/>
  <c r="U939" i="1"/>
  <c r="V935" i="1"/>
  <c r="U935" i="1"/>
  <c r="V931" i="1"/>
  <c r="U931" i="1"/>
  <c r="V927" i="1"/>
  <c r="U927" i="1"/>
  <c r="V911" i="1"/>
  <c r="U911" i="1"/>
  <c r="V907" i="1"/>
  <c r="U907" i="1"/>
  <c r="V903" i="1"/>
  <c r="U903" i="1"/>
  <c r="V899" i="1"/>
  <c r="U899" i="1"/>
  <c r="V895" i="1"/>
  <c r="U895" i="1"/>
  <c r="V879" i="1"/>
  <c r="U879" i="1"/>
  <c r="V875" i="1"/>
  <c r="U875" i="1"/>
  <c r="V871" i="1"/>
  <c r="U871" i="1"/>
  <c r="V867" i="1"/>
  <c r="U867" i="1"/>
  <c r="V863" i="1"/>
  <c r="U863" i="1"/>
  <c r="V847" i="1"/>
  <c r="U847" i="1"/>
  <c r="V843" i="1"/>
  <c r="U843" i="1"/>
  <c r="V839" i="1"/>
  <c r="U839" i="1"/>
  <c r="V835" i="1"/>
  <c r="U835" i="1"/>
  <c r="V831" i="1"/>
  <c r="U831" i="1"/>
  <c r="V815" i="1"/>
  <c r="U815" i="1"/>
  <c r="V811" i="1"/>
  <c r="U811" i="1"/>
  <c r="V807" i="1"/>
  <c r="U807" i="1"/>
  <c r="V803" i="1"/>
  <c r="U803" i="1"/>
  <c r="V799" i="1"/>
  <c r="U799" i="1"/>
  <c r="V783" i="1"/>
  <c r="U783" i="1"/>
  <c r="V779" i="1"/>
  <c r="U779" i="1"/>
  <c r="V775" i="1"/>
  <c r="U775" i="1"/>
  <c r="V771" i="1"/>
  <c r="U771" i="1"/>
  <c r="V767" i="1"/>
  <c r="U767" i="1"/>
  <c r="V751" i="1"/>
  <c r="U751" i="1"/>
  <c r="V747" i="1"/>
  <c r="U747" i="1"/>
  <c r="V743" i="1"/>
  <c r="U743" i="1"/>
  <c r="V739" i="1"/>
  <c r="U739" i="1"/>
  <c r="V735" i="1"/>
  <c r="U735" i="1"/>
  <c r="V719" i="1"/>
  <c r="U719" i="1"/>
  <c r="V715" i="1"/>
  <c r="U715" i="1"/>
  <c r="V711" i="1"/>
  <c r="U711" i="1"/>
  <c r="V707" i="1"/>
  <c r="U707" i="1"/>
  <c r="V703" i="1"/>
  <c r="U703" i="1"/>
  <c r="V687" i="1"/>
  <c r="U687" i="1"/>
  <c r="V683" i="1"/>
  <c r="U683" i="1"/>
  <c r="V679" i="1"/>
  <c r="U679" i="1"/>
  <c r="V675" i="1"/>
  <c r="U675" i="1"/>
  <c r="V671" i="1"/>
  <c r="U671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5" i="1"/>
  <c r="U1354" i="1"/>
  <c r="U1343" i="1"/>
  <c r="U1322" i="1"/>
  <c r="U1311" i="1"/>
  <c r="U1290" i="1"/>
  <c r="U1279" i="1"/>
  <c r="U1258" i="1"/>
  <c r="U1247" i="1"/>
  <c r="U1226" i="1"/>
  <c r="U1215" i="1"/>
  <c r="U1194" i="1"/>
  <c r="U1183" i="1"/>
  <c r="U1162" i="1"/>
  <c r="U1151" i="1"/>
  <c r="U1139" i="1"/>
  <c r="U1126" i="1"/>
  <c r="U1111" i="1"/>
  <c r="U1083" i="1"/>
  <c r="U1054" i="1"/>
  <c r="U1026" i="1"/>
  <c r="U1011" i="1"/>
  <c r="U998" i="1"/>
  <c r="U983" i="1"/>
  <c r="U955" i="1"/>
  <c r="U926" i="1"/>
  <c r="U898" i="1"/>
  <c r="U883" i="1"/>
  <c r="U870" i="1"/>
  <c r="U855" i="1"/>
  <c r="U827" i="1"/>
  <c r="U798" i="1"/>
  <c r="U770" i="1"/>
  <c r="U755" i="1"/>
  <c r="U742" i="1"/>
  <c r="U727" i="1"/>
  <c r="U699" i="1"/>
  <c r="U670" i="1"/>
  <c r="U634" i="1"/>
  <c r="U570" i="1"/>
  <c r="U506" i="1"/>
  <c r="U442" i="1"/>
  <c r="U378" i="1"/>
  <c r="U306" i="1"/>
  <c r="U274" i="1"/>
  <c r="U242" i="1"/>
  <c r="U210" i="1"/>
  <c r="U178" i="1"/>
  <c r="U146" i="1"/>
  <c r="U114" i="1"/>
  <c r="U82" i="1"/>
  <c r="U50" i="1"/>
  <c r="U18" i="1"/>
  <c r="V171" i="1"/>
  <c r="V139" i="1"/>
  <c r="V107" i="1"/>
  <c r="V75" i="1"/>
  <c r="V43" i="1"/>
  <c r="V11" i="1"/>
  <c r="V1955" i="1"/>
  <c r="V1771" i="1"/>
  <c r="V1074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8" i="1"/>
  <c r="U1138" i="1"/>
  <c r="V1134" i="1"/>
  <c r="U1134" i="1"/>
  <c r="V1130" i="1"/>
  <c r="U1130" i="1"/>
  <c r="V1114" i="1"/>
  <c r="U1114" i="1"/>
  <c r="V1110" i="1"/>
  <c r="U1110" i="1"/>
  <c r="V1106" i="1"/>
  <c r="U1106" i="1"/>
  <c r="V1102" i="1"/>
  <c r="U1102" i="1"/>
  <c r="V1098" i="1"/>
  <c r="U1098" i="1"/>
  <c r="V1082" i="1"/>
  <c r="U1082" i="1"/>
  <c r="V1078" i="1"/>
  <c r="U1078" i="1"/>
  <c r="V1070" i="1"/>
  <c r="U1070" i="1"/>
  <c r="V1066" i="1"/>
  <c r="U1066" i="1"/>
  <c r="V1050" i="1"/>
  <c r="U1050" i="1"/>
  <c r="V1046" i="1"/>
  <c r="U1046" i="1"/>
  <c r="V1042" i="1"/>
  <c r="U1042" i="1"/>
  <c r="V1038" i="1"/>
  <c r="U1038" i="1"/>
  <c r="V1034" i="1"/>
  <c r="U1034" i="1"/>
  <c r="V1018" i="1"/>
  <c r="U1018" i="1"/>
  <c r="V1014" i="1"/>
  <c r="U1014" i="1"/>
  <c r="V1010" i="1"/>
  <c r="U1010" i="1"/>
  <c r="V1006" i="1"/>
  <c r="U1006" i="1"/>
  <c r="V1002" i="1"/>
  <c r="U1002" i="1"/>
  <c r="V986" i="1"/>
  <c r="U986" i="1"/>
  <c r="V982" i="1"/>
  <c r="U982" i="1"/>
  <c r="V978" i="1"/>
  <c r="U978" i="1"/>
  <c r="V974" i="1"/>
  <c r="U974" i="1"/>
  <c r="V970" i="1"/>
  <c r="U970" i="1"/>
  <c r="V954" i="1"/>
  <c r="U954" i="1"/>
  <c r="V950" i="1"/>
  <c r="U950" i="1"/>
  <c r="V946" i="1"/>
  <c r="U946" i="1"/>
  <c r="V942" i="1"/>
  <c r="U942" i="1"/>
  <c r="V938" i="1"/>
  <c r="U938" i="1"/>
  <c r="V922" i="1"/>
  <c r="U922" i="1"/>
  <c r="V918" i="1"/>
  <c r="U918" i="1"/>
  <c r="V914" i="1"/>
  <c r="U914" i="1"/>
  <c r="V910" i="1"/>
  <c r="U910" i="1"/>
  <c r="V906" i="1"/>
  <c r="U906" i="1"/>
  <c r="V890" i="1"/>
  <c r="U890" i="1"/>
  <c r="V886" i="1"/>
  <c r="U886" i="1"/>
  <c r="V882" i="1"/>
  <c r="U882" i="1"/>
  <c r="V878" i="1"/>
  <c r="U878" i="1"/>
  <c r="V874" i="1"/>
  <c r="U874" i="1"/>
  <c r="V858" i="1"/>
  <c r="U858" i="1"/>
  <c r="V854" i="1"/>
  <c r="U854" i="1"/>
  <c r="V850" i="1"/>
  <c r="U850" i="1"/>
  <c r="V846" i="1"/>
  <c r="U846" i="1"/>
  <c r="V842" i="1"/>
  <c r="U842" i="1"/>
  <c r="V826" i="1"/>
  <c r="U826" i="1"/>
  <c r="V822" i="1"/>
  <c r="U822" i="1"/>
  <c r="V818" i="1"/>
  <c r="U818" i="1"/>
  <c r="V814" i="1"/>
  <c r="U814" i="1"/>
  <c r="V810" i="1"/>
  <c r="U810" i="1"/>
  <c r="V794" i="1"/>
  <c r="U794" i="1"/>
  <c r="V790" i="1"/>
  <c r="U790" i="1"/>
  <c r="V786" i="1"/>
  <c r="U786" i="1"/>
  <c r="V782" i="1"/>
  <c r="U782" i="1"/>
  <c r="V778" i="1"/>
  <c r="U778" i="1"/>
  <c r="V762" i="1"/>
  <c r="U762" i="1"/>
  <c r="V758" i="1"/>
  <c r="U758" i="1"/>
  <c r="V754" i="1"/>
  <c r="U754" i="1"/>
  <c r="V750" i="1"/>
  <c r="U750" i="1"/>
  <c r="V746" i="1"/>
  <c r="U746" i="1"/>
  <c r="V730" i="1"/>
  <c r="U730" i="1"/>
  <c r="V726" i="1"/>
  <c r="U726" i="1"/>
  <c r="V722" i="1"/>
  <c r="U722" i="1"/>
  <c r="V718" i="1"/>
  <c r="U718" i="1"/>
  <c r="V714" i="1"/>
  <c r="U714" i="1"/>
  <c r="V698" i="1"/>
  <c r="U698" i="1"/>
  <c r="V694" i="1"/>
  <c r="U694" i="1"/>
  <c r="V690" i="1"/>
  <c r="U690" i="1"/>
  <c r="V686" i="1"/>
  <c r="U686" i="1"/>
  <c r="V682" i="1"/>
  <c r="U682" i="1"/>
  <c r="V666" i="1"/>
  <c r="U666" i="1"/>
  <c r="V662" i="1"/>
  <c r="U662" i="1"/>
  <c r="V658" i="1"/>
  <c r="U658" i="1"/>
  <c r="V654" i="1"/>
  <c r="U654" i="1"/>
  <c r="V646" i="1"/>
  <c r="U646" i="1"/>
  <c r="V642" i="1"/>
  <c r="U642" i="1"/>
  <c r="V638" i="1"/>
  <c r="U638" i="1"/>
  <c r="V630" i="1"/>
  <c r="U630" i="1"/>
  <c r="V626" i="1"/>
  <c r="U626" i="1"/>
  <c r="V622" i="1"/>
  <c r="U622" i="1"/>
  <c r="V614" i="1"/>
  <c r="U614" i="1"/>
  <c r="V610" i="1"/>
  <c r="U610" i="1"/>
  <c r="V606" i="1"/>
  <c r="U606" i="1"/>
  <c r="V598" i="1"/>
  <c r="U598" i="1"/>
  <c r="V594" i="1"/>
  <c r="U594" i="1"/>
  <c r="V590" i="1"/>
  <c r="U590" i="1"/>
  <c r="V582" i="1"/>
  <c r="U582" i="1"/>
  <c r="V578" i="1"/>
  <c r="U578" i="1"/>
  <c r="V574" i="1"/>
  <c r="U574" i="1"/>
  <c r="V566" i="1"/>
  <c r="U566" i="1"/>
  <c r="V562" i="1"/>
  <c r="U562" i="1"/>
  <c r="V558" i="1"/>
  <c r="U558" i="1"/>
  <c r="V550" i="1"/>
  <c r="U550" i="1"/>
  <c r="V546" i="1"/>
  <c r="U546" i="1"/>
  <c r="V542" i="1"/>
  <c r="U542" i="1"/>
  <c r="V534" i="1"/>
  <c r="U534" i="1"/>
  <c r="V530" i="1"/>
  <c r="U530" i="1"/>
  <c r="V526" i="1"/>
  <c r="U526" i="1"/>
  <c r="V518" i="1"/>
  <c r="U518" i="1"/>
  <c r="V514" i="1"/>
  <c r="U514" i="1"/>
  <c r="V510" i="1"/>
  <c r="U510" i="1"/>
  <c r="V502" i="1"/>
  <c r="U502" i="1"/>
  <c r="V498" i="1"/>
  <c r="U498" i="1"/>
  <c r="V494" i="1"/>
  <c r="U494" i="1"/>
  <c r="V486" i="1"/>
  <c r="U486" i="1"/>
  <c r="V482" i="1"/>
  <c r="U482" i="1"/>
  <c r="V478" i="1"/>
  <c r="U478" i="1"/>
  <c r="V470" i="1"/>
  <c r="U470" i="1"/>
  <c r="V466" i="1"/>
  <c r="U466" i="1"/>
  <c r="V462" i="1"/>
  <c r="U462" i="1"/>
  <c r="V454" i="1"/>
  <c r="U454" i="1"/>
  <c r="V450" i="1"/>
  <c r="U450" i="1"/>
  <c r="V446" i="1"/>
  <c r="U446" i="1"/>
  <c r="V438" i="1"/>
  <c r="U438" i="1"/>
  <c r="V434" i="1"/>
  <c r="U434" i="1"/>
  <c r="V430" i="1"/>
  <c r="U430" i="1"/>
  <c r="V422" i="1"/>
  <c r="U422" i="1"/>
  <c r="V418" i="1"/>
  <c r="U418" i="1"/>
  <c r="V414" i="1"/>
  <c r="U414" i="1"/>
  <c r="V406" i="1"/>
  <c r="U406" i="1"/>
  <c r="V402" i="1"/>
  <c r="U402" i="1"/>
  <c r="V398" i="1"/>
  <c r="U398" i="1"/>
  <c r="V390" i="1"/>
  <c r="U390" i="1"/>
  <c r="V386" i="1"/>
  <c r="U386" i="1"/>
  <c r="V382" i="1"/>
  <c r="U382" i="1"/>
  <c r="V374" i="1"/>
  <c r="U374" i="1"/>
  <c r="V370" i="1"/>
  <c r="U370" i="1"/>
  <c r="V366" i="1"/>
  <c r="U366" i="1"/>
  <c r="V358" i="1"/>
  <c r="U358" i="1"/>
  <c r="V354" i="1"/>
  <c r="U354" i="1"/>
  <c r="V350" i="1"/>
  <c r="U350" i="1"/>
  <c r="V342" i="1"/>
  <c r="U342" i="1"/>
  <c r="V338" i="1"/>
  <c r="U338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1383" i="1"/>
  <c r="U1362" i="1"/>
  <c r="U1351" i="1"/>
  <c r="U1319" i="1"/>
  <c r="U1298" i="1"/>
  <c r="U1287" i="1"/>
  <c r="U1266" i="1"/>
  <c r="U1255" i="1"/>
  <c r="U1234" i="1"/>
  <c r="U1223" i="1"/>
  <c r="U1202" i="1"/>
  <c r="U1191" i="1"/>
  <c r="U1170" i="1"/>
  <c r="U1159" i="1"/>
  <c r="U1122" i="1"/>
  <c r="U1107" i="1"/>
  <c r="U1094" i="1"/>
  <c r="U1079" i="1"/>
  <c r="U1051" i="1"/>
  <c r="U1022" i="1"/>
  <c r="U994" i="1"/>
  <c r="U979" i="1"/>
  <c r="U966" i="1"/>
  <c r="U951" i="1"/>
  <c r="U923" i="1"/>
  <c r="U894" i="1"/>
  <c r="U866" i="1"/>
  <c r="U851" i="1"/>
  <c r="U838" i="1"/>
  <c r="U823" i="1"/>
  <c r="U795" i="1"/>
  <c r="U766" i="1"/>
  <c r="U738" i="1"/>
  <c r="U723" i="1"/>
  <c r="U710" i="1"/>
  <c r="U695" i="1"/>
  <c r="U667" i="1"/>
  <c r="U650" i="1"/>
  <c r="U586" i="1"/>
  <c r="U522" i="1"/>
  <c r="U458" i="1"/>
  <c r="U394" i="1"/>
  <c r="U330" i="1"/>
  <c r="U298" i="1"/>
  <c r="U266" i="1"/>
  <c r="U234" i="1"/>
  <c r="U202" i="1"/>
  <c r="U170" i="1"/>
  <c r="U138" i="1"/>
  <c r="U106" i="1"/>
  <c r="U74" i="1"/>
  <c r="U42" i="1"/>
  <c r="U10" i="1"/>
  <c r="V163" i="1"/>
  <c r="V131" i="1"/>
  <c r="V99" i="1"/>
  <c r="V67" i="1"/>
  <c r="V35" i="1"/>
  <c r="V3" i="1"/>
  <c r="V1707" i="1"/>
  <c r="V14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<sst xmlns="http://schemas.openxmlformats.org/spreadsheetml/2006/main" count="24826" uniqueCount="8401">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</sst>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\-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  <font>
      <sz val="12"/>
      <color rgb="FF0A0101"/>
      <name val="Arial"/>
      <family val="2"/>
    </font>
    <font>
      <sz val="14"/>
      <color rgb="FF222222"/>
      <name val="Arial"/>
      <family val="2"/>
    </font>
    <font>
      <sz val="12"/>
      <color rgb="FF24292E"/>
      <name val="Calibri"/>
      <family val="2"/>
      <scheme val="minor"/>
    </font>
    <font>
      <b/>
      <sz val="12"/>
      <color rgb="FF24292E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4" fillId="0" borderId="0" xfId="0" applyNumberFormat="1" applyFont="1"/>
    <xf numFmtId="0" fontId="5" fillId="0" borderId="0" xfId="0" applyFont="1"/>
    <xf numFmtId="0" fontId="6" fillId="0" borderId="1" xfId="0" applyFont="1" applyBorder="1" applyAlignment="1">
      <alignment horizontal="left" vertical="center" wrapText="1" indent="1"/>
    </xf>
    <xf numFmtId="0" fontId="0" fillId="0" borderId="1" xfId="0" applyBorder="1"/>
    <xf numFmtId="0" fontId="7" fillId="2" borderId="1" xfId="0" applyFont="1" applyFill="1" applyBorder="1" applyAlignment="1">
      <alignment horizontal="left" vertical="center" wrapText="1" indent="1"/>
    </xf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[Homework_07_25_2019.xlsx]Parent-Category Outcome!PivotTable1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 Outcome'!$B$3:$B$4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'Parent-Category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'Parent-Category Outcome'!$C$3:$C$4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'Parent-Category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'Parent-Category Outcome'!$D$3:$D$4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'Parent-Category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'Parent-Category Outcome'!$E$3:$E$4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'Parent-Category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27808"/>
        <c:axId val="164329344"/>
      </c:barChart>
      <c:catAx>
        <c:axId val="164327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64329344"/>
        <c:crosses val="autoZero"/>
        <c:auto val="1"/>
        <c:lblAlgn val="ctr"/>
        <c:lblOffset val="100"/>
        <c:noMultiLvlLbl val="0"/>
      </c:catAx>
      <c:valAx>
        <c:axId val="16432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4327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[Homework_07_25_2019.xlsx]Sub-Category Outcome!PivotTable2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Outcome'!$C$4:$C$5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Outcome'!$D$4:$D$5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 Outcome'!$E$4:$E$5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'Sub-Category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677888"/>
        <c:axId val="164679680"/>
      </c:barChart>
      <c:catAx>
        <c:axId val="164677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64679680"/>
        <c:crosses val="autoZero"/>
        <c:auto val="1"/>
        <c:lblAlgn val="ctr"/>
        <c:lblOffset val="100"/>
        <c:noMultiLvlLbl val="0"/>
      </c:catAx>
      <c:valAx>
        <c:axId val="164679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4677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[Homework_07_25_2019.xlsx]Date Created Conversion!PivotTable2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34304"/>
        <c:axId val="164435840"/>
      </c:lineChart>
      <c:catAx>
        <c:axId val="16443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64435840"/>
        <c:crosses val="autoZero"/>
        <c:auto val="1"/>
        <c:lblAlgn val="ctr"/>
        <c:lblOffset val="100"/>
        <c:noMultiLvlLbl val="0"/>
      </c:catAx>
      <c:valAx>
        <c:axId val="16443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4434304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89568"/>
        <c:axId val="58591104"/>
      </c:lineChart>
      <c:catAx>
        <c:axId val="5858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58591104"/>
        <c:crosses val="autoZero"/>
        <c:auto val="1"/>
        <c:lblAlgn val="ctr"/>
        <c:lblOffset val="100"/>
        <c:noMultiLvlLbl val="0"/>
      </c:catAx>
      <c:valAx>
        <c:axId val="585911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8589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19049</xdr:rowOff>
    </xdr:from>
    <xdr:to>
      <xdr:col>19</xdr:col>
      <xdr:colOff>333375</xdr:colOff>
      <xdr:row>28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38101</xdr:rowOff>
    </xdr:from>
    <xdr:to>
      <xdr:col>20</xdr:col>
      <xdr:colOff>590550</xdr:colOff>
      <xdr:row>36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3</xdr:row>
      <xdr:rowOff>19050</xdr:rowOff>
    </xdr:from>
    <xdr:to>
      <xdr:col>18</xdr:col>
      <xdr:colOff>600075</xdr:colOff>
      <xdr:row>27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</xdr:row>
      <xdr:rowOff>28575</xdr:rowOff>
    </xdr:from>
    <xdr:to>
      <xdr:col>14</xdr:col>
      <xdr:colOff>581025</xdr:colOff>
      <xdr:row>44</xdr:row>
      <xdr:rowOff>161924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ira, Deepak" refreshedDate="43673.352167708334" createdVersion="4" refreshedVersion="4" minRefreshableVersion="3" recordCount="4114">
  <cacheSource type="worksheet">
    <worksheetSource ref="A1:R4115" sheet="Detai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1" maxValue="50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ira, Deepak" refreshedDate="43673.774784606481" createdVersion="4" refreshedVersion="4" minRefreshableVersion="3" recordCount="4114">
  <cacheSource type="worksheet">
    <worksheetSource ref="A1:V4115" sheet="Detai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1" maxValue="50000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Month" numFmtId="16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0066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246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512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019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49058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4194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8259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905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500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56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3007.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5512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3979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4549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02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06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2014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150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0948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042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2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34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38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218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36541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7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5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21172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202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35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4025.9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2848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530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99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332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7264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31178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625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28872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2013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20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6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2043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20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55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85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5190.274999999999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2079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20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6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254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10810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144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005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984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829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5142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0145.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20012.5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574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6207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38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135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64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263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218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16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68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0547.11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56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2015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2292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9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32.3299999999999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377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8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9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700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1475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124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117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0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202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5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35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61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2557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355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645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50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33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513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05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5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61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4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33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1545.14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0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6832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1333.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28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012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7592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26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597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5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44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51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602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305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54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373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4511.110000000000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5325.7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3324.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3500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50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00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7575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20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28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3193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0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50933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00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3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6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4382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3588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25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701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5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275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7735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00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46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50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275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478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41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0057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35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50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04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800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2507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900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5179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7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675040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8392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501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25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5000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25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25002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617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00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6032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85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4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500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4162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53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516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500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475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5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30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0648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75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2500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6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800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2072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849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77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11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25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29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75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250172.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602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26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00008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25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00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2482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8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2639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0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3785.775000000000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1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30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62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226082.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465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35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806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250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25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7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361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315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501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625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20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8924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5971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25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29407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2518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250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7500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300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46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40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40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5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75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7500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205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750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700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0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750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75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30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6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5572.56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387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387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253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3740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09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0136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5852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85566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1064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30837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3947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711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1505.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26033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8269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5541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36177.13499999999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4367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86976.70999999999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03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074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25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27260.13500000000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45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5277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1227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1407.7200000000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2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23616.884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290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3070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4161.5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194.395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12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20839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495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6837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337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21872.0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960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6066.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45267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9284.525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40925.22999999999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23017.75499999999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5686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20722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50802.6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5361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4650.399999999999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5500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75565.10000000000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618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58277.27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7340.775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2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31627.4199999999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3947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25215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4217.77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002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356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5638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8637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96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324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233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97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1020.64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20410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847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7402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42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515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60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0120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95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3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206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546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2598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60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856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510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59697.2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4728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76355.39999999999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027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3532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4132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106507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45045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0059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861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27104.8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017.5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576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6242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393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3617.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5100.75999999999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30304.29499999999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338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6187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3514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42318.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015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163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2684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3864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1082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60942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35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3784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600.9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205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077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24787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2082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6938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0832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8984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7355.6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529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825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0167.505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275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6830.05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2775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0626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33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775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6919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55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252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286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3176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620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483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25591.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067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5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21210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5747.7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600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5965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565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95722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2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8583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52611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4979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0402.22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55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2686.674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8443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0680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0615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5095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2416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5131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3554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29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2907.864999999999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015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043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59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141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30157.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2835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3125.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876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415.0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1101.08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051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247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8017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657.2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76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021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0076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601.9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500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5066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325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633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25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70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32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5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31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5500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35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093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22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2502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2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1845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00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3000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563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5002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1291.005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1022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51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00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61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47450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504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25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474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00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9512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426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27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00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81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505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3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50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2157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375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30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0770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470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5430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65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0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12453.29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75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0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994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388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59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00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126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40074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23135.505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7502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250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60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376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0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00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50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015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35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30000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225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3405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095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3357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0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011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330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2417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60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00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032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52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50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70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25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400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2848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7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60825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25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760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3587.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7373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5052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11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22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51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651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2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60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0042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124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382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3537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40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1162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2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153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0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3601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20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006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50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750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262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2500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10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5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31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00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375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00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128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2517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39390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225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125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26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375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41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568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37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2002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5000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5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250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75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900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25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50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0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372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26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4257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25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25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4461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563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30129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4000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50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6250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6087.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50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2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00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450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0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45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502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6362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46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375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611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00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38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307.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25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021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00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376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6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50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25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507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350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7795.0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75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25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50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2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5730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92.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6901.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400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0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364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0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257.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25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103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2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25000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15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263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170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375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25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25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46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2504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25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0017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6004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2534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00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622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50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250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00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00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00009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0000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85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43832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56048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257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50014.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378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927.5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2070.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3969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999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159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506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30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0542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2037.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9875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78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6927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29532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3008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25764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047.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957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35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645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59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0000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750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784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21507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8174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091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3040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50102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500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45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50735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313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505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32913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4721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25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5026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764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197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276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2500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177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172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57648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513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065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6766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7529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03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8750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3659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769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18574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701.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45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9811.005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7918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7740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0488.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00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60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418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75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6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6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4302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2599.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624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4444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85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50152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604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759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2317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9106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90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23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7191.5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200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2517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4471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7708.725000000000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61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232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56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275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958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50385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7472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56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155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775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311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3146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4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68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505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309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152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001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002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027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4501.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3277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292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114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0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523.845000000000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7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422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25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0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617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75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2147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25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4760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20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2588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25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2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875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900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77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895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425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50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52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510.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5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77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102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932.6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7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86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1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701.569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07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28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517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78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221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764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505.55500000000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2788.215000000000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8212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48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0067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311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3760.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000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89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115.215000000000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604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256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5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307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17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4102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45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407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537.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02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755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949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1136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41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7529.2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778.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447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417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2340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74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3287.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111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875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5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554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0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1345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51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870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2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5045.5299999999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05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635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217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5023.2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772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415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1020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03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255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55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44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5509.5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1221.00500000000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3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39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5103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304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358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30332.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147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397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2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464.034999999999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093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8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30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508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04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46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1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207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310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252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492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00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162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0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1772.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86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25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21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675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5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37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946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89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9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3500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8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5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3680.1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562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41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4222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39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4097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56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5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28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51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5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325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504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58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25075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4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75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45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25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826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336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500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76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599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75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343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65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25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4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5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75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981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634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76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663.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08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5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00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37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5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2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065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5440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0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26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177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7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177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351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139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52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5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08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644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28331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5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76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42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2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0136.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32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34597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342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75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0755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5849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25430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6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32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347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40652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67539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60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7688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55439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26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688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17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405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22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6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501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3462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0205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2514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5130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76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804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350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1993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574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44449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875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74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05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594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2830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5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25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260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50233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4378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0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536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2032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253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47567.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8084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45726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51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479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160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277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7505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11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2164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687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28282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773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003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40875.5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681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653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62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5142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53598.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0310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331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236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6777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2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371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1863.775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3474.9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7000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61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10863.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058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42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37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62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34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5750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47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778.110000000000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1010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84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57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26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33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54268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50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1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5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00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7606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60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25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25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2168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75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25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75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0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0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200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5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2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20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94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9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540.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77525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31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5022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5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50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5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37525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38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28703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522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103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617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322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333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0910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400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02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520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27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551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900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55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5691.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808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650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010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71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0647.005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258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07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5002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3401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12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05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50020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4212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7621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31485.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45071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82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50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28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5022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5127.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25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59636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02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00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0026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250089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541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30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052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25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25014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6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250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45212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5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100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1779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50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0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2505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200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571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51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250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2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23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7437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756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4002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25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5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0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259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465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4005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326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25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7536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50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37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25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8455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40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2662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259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325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3767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337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5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90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300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26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50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6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8935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30489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951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008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125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2512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45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251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794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0292.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8750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30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7502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316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7937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500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52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3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2254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284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7752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893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605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935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87.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2822.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21415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639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175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681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264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6310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675.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414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6073.1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37405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3191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305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967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704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276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618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35431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005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86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57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231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22152.0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71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26844.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2252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211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528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25.5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7607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20998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803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56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596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0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32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87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2500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25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5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5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250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87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25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25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8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25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4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3768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458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6845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2202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217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3887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314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51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4502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60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415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196.6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0011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453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32694.5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085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8788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55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3525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012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32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1642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8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3835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9522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2219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3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961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07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7567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1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407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31871.9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9660.5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3066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15459.325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8285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3190.08499999999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5818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737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677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555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201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2016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56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27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400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68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365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368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7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516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55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524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02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20952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2046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92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35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2027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25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02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27925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8896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90885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7878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56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12189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15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6503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31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262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9101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7020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3750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0573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306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333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0251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234009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75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816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746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0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056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485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383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520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21436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26708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5057.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25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3651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497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9247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734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5495.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26658.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84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12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505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50574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358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337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6059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2527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59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76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5101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2012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180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116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1381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783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4807.780000000000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25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317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71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204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6779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1045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459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751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8493.345000000001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5356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5267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33225.315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52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724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56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1025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17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5426.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652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140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33.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058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6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5177.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8174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3436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3921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8416.244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7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4732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5870.184999999999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613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2927.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525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670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0117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83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370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62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0692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46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0176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46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745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614.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4051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7370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2552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6007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150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53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20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300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1503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366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5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5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26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250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27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50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3372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56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25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505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451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5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7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522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50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7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215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200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640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50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50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50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903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03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452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650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9101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75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5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247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50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5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00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000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4444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5000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947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70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25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82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8287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572.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30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25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85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25000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15093.3450000000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4170.350000000000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74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58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83462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6630.18499999999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430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9612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461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688.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2614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2983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1653.8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318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21650.224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2846.63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31696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20403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8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54260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25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2502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5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10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342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00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50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76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25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897.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65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0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2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722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0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75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750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528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002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750.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6924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221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3897.9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228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16286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1585.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89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9495.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9568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16082.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4825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1528.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0000.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25809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385783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773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9648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22902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9151.3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8312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38777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51975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2079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60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56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2533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3682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72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9064.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41094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3242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4600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5515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941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648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21018.5049999999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679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709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23598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634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90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6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13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5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50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44.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8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3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425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75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320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30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00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37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08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3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392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752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129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5033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2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30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00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05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8187.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44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420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150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609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31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46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525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145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28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50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680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87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02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546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000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79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75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375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25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0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904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2.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100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602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501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1662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75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40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25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683.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603.114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1501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2000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3109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6020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040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2255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207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1637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71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900.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2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100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5067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85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021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860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53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75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0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553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95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75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109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957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8047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217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018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611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73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2795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4032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00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2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225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458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50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102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8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539.7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251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2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617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04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27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1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511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2590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3811.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2415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00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451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6855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1209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821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7512.559999999999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25616.72499999999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696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53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41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799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8105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104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780.109999999999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3840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32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3856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8105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239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101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006.7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81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3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7542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1187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323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35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163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27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108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65462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30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213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36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35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250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562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886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24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567.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002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69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64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00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702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500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75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25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2660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53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825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65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0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275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743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35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91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5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25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5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3483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50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10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33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75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017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1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25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44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532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3017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303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43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50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052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50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5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5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20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50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25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51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24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51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50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5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12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2087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012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6007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7490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860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922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5748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1230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7540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014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16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156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894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2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557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54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1073.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516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66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27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92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114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657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9966.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75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364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2593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054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917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547.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31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5938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824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2682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2667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2725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25497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749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20961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3458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021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24738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349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4426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402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5766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278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40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73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1553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20140.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15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4998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942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159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837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909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2034.91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786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9677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2598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144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7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534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0295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776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979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32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70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682.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437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895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5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2754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370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75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13853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2936.1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755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30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050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201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02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2000.1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511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01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4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7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0902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51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750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220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1000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526.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94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201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2252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1200.30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51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0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78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276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3110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00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9068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300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6272.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807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5159.27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1115.0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2012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30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5798.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3477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875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250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727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125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464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5500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25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0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3108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0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93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558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01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40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00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025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4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3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40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50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3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726.845000000000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336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102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175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4948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1212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316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332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06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4675.065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027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591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255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0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915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50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42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222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105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2617.055000000000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5083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5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1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0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252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3569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504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27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9969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5924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125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3982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318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6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5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00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7512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263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68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7151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77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155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1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21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157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215.345000000000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61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259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320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113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206.01000000000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543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817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559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260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8119.5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861.7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619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5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880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282647.9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7153.2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90262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7611.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22400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9365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802.5350000000000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50105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1500.6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72124.48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811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52232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444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9973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04705.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1821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4012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3745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12836.72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7626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0269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4646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215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60371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905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53371.544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70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96241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79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307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726055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968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353262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7549.59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24696.6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89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25582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81711.2850000000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14901.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13706.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940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900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7209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908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825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00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391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3012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2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754.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107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75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0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6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53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669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325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1577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561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8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32585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198.55499999999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0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83605.11999999999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33552.0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8696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0785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704.89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01289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63007.9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298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8372.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47593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7067.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7668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1077.1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28137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5729.11499999999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1698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192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9527.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112568.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130729.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370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2046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9185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110124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3392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576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5345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55087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50523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4834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89859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24414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34750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20023.8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20820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147635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5222.5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338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117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419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56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2520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10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99469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05541.225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55047.675000000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8663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9214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11326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5025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37378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8022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633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2667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343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6518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70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51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07488.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496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81373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9843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18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561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5652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57101.6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60829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380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75336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126302.1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607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909.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575797.4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5387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23120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9408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303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7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1580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8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312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670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40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526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3232.6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755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860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9842.09999999999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6038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518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3859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5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60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0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601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485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71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2132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118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570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91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354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2277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077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658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413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2003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206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71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5117.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2442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4821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486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173.054999999999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2007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035.2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514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4015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042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00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803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7512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11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042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262.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51056.49500000000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0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0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73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40023.84500000000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2101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56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1581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5028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75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55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12.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1805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9782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500.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9635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5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0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520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255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502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86329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2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557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28746.5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4807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59885.054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8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42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431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477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2902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5572.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8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2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16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9942.34500000000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15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491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4121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0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4765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4059.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2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5650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2501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983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30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5179.604999999999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253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9362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5303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923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8924.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20967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11464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406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619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270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82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0874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414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31868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506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4968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57654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46578.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11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6421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65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6083.6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095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746.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94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11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100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6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4228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369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6431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7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177.505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70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30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22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228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007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35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780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65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0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7157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09707.5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8761.65499999999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6729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372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10858.16500000000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960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6401.6200000000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489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5400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632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6465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891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40763.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474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28503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92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5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73004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651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1925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494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501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891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7252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470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3438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9964.095000000001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6752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8507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399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7636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774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201.7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2711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835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5336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397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4193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808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84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31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8052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2836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3770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25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383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8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4004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74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650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4722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024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37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126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467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427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07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3012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186.6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3320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500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4949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1000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555.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530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341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072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88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152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1351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8717.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0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076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675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0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5840.110000000000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3112.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751.80500000000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602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8110.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3618.2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029.865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50326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200.235000000000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8917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18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311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689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1541.82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532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53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40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5526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3115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5216.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7343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1392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8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4527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54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755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9566.5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7722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574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3542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9772.549999999999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25788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936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403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528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62073.2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2639.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5085.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4927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1155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5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75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5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50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5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30019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507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351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3745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50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950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0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5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7512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40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50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35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75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4300.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5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7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875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64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5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8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5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00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25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25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0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284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42502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100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50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63.16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25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550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50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7527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3960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5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5217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5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289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50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75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8731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801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550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0012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1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0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50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65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50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620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0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65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50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4100.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602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7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75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306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297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3778.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75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27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75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25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40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5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773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3016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0002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5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250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5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9685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300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5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3000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26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75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00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500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750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71002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5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5000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00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50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00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25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585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40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75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50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0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795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2711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30251.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31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682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669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659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1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04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5115.014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0772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700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3820.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514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42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106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2326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525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30337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8533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7642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160.6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162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980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5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1092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072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128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1015.8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57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8841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5000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255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3280.359999999999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101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91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50.1649999999999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258.219999999999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1000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175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3838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032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548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1500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3100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4089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553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08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67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287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150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706.525000000000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4255.4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02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6052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64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5640.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504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50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75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35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142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00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48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0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500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57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900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6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96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0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88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750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500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3092.994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0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1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756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01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425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4042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4144.9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6128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65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450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452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79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20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0377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2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5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9171.5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0012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542.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362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712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20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020.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295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37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60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055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159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6527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3725.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309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91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33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073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765.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98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305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84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3001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500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5037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00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00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5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75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25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2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332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5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501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50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40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50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5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50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75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30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00138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427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6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4500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02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50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502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502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5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116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25002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5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6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502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0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4000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8412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16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792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08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565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67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903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5565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176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20421.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03710.78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115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03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295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70665.19500000000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27468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898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3588.065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753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6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69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6816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4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540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4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91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844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733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1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917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9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6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6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882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569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21466.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126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1365.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9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15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436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665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50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39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308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757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500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667798.655000000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5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105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71043.2100000000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6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605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256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3017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4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50442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84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50025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9077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3577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7810.68999999999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9045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516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0009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507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068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045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8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390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2964.755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58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353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00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0691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391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665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5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849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3448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57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1457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4000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0066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613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40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384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51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354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500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50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75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503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750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429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325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762.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52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500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7535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316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4530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4013.005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034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48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6720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07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0072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9119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37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8033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33321.53500000000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50401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76170.105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392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636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5168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27044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1877.34500000000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0999.005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2751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8322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626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726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85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8813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44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897.4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48908.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02872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9660.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2263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7666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36489.50500000000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0645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30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51884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043.0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89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51909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6198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662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30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017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615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2999.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8417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875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900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2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526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0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999.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63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67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19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50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8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52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75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5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51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637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974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022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20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01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4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1041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99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0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265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2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5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1327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50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452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276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00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2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1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0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57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511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72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098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202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3017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30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20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207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0528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62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7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8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105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503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5415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16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8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027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1397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0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2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3181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56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4505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253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60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0013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5332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186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55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27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623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69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01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12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0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1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70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305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207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2202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51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581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0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31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2683.9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2811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08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435.494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67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85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202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7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55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0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75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6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29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49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40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0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75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252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155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22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2547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475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708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4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57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275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5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017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13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6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6377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501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27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44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5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50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650.88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0088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287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5233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5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726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2635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0003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750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31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5614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74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275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50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5954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2592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502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50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07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01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5136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0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5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50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261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812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627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90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50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452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7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750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519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78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06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3282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25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493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9001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500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228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823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500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250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805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997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218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318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325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585.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14.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5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254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5550.3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33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2077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0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8082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004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772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317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534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26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515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1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75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4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811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2590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250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2042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5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5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50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00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303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500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5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2500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25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080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0302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75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957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461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76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400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0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500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240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10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34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5017.844999999999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567.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0681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534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360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31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18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3202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2053.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687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0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8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20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860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503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3137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4578.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5051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42992.955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2504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82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46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26300.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0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27653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00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864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3067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001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836.6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537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4759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018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50757.2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47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5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5102.5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297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3017.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25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1686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31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84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3017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7469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93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35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4342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28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266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34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86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22642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21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6592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702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486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004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710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8660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027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09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4628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6700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1451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808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5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13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6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0626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26098.3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28341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78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002.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20871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3112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873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71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575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2560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4654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1488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62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666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38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61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163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50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502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000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25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250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900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7725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10167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00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83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793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1735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250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9597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4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250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570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516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9586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600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400322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51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814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5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10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0035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67244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00018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501051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45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002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264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28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00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00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3256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542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1821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289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0591.59500000000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245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50012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748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0397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5857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25241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13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6913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4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112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05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592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4160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520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3952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50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6566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250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266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60.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5693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375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515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59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50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50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002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5006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7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57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0509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40001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7500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30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0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56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63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5187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2372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500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52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61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69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569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77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6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4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79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39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5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877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25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7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21752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080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27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517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50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265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6533.7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7452.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7212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555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402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53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751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4534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05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45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37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584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98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45539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3242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2802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812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2122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7308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215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015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301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523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04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271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203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4497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318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522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703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612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45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0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32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62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089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20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950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05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793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55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278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5009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57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505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38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500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0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386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6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5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136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25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402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5087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0417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338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25270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45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600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212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5061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2000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4860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212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200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50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4068.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81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3247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303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2023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2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3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708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20786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2728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3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15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547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4007.8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5240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2006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513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972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35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008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9150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1365.2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113.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623.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2145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05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573.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2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5635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2519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58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25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20182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3081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412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140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2062.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7182.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3709.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523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3307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2385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652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2537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35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6938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5157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228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06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81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72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2721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1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5602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802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48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2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2542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62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20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554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3141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81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302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5301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5132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5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0013.244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582.6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53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60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65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710.0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830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550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0086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32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3542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350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8542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94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5338.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04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06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033.400000000000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389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45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6502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262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250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160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4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2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1742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082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2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52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251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518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332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129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1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4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80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80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21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0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54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511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6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5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4618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500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5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2627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5163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817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3572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335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605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95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453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7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57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194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55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26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3577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5027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518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037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302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98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510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01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0149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41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906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5336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79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780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30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255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802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82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0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5097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6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2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017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2002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361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30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8000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804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57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2036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3066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40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35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85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6000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20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325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528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07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5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807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5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543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666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71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532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4221.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222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0020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92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5732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55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415.7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001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2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777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55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312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5267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30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57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305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439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700.005000000000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4017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84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83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057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3136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6107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0445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3902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5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02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7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2085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0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096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9512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0277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06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514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301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2552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408.07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5130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532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5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427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58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2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04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03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202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08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63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65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26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42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702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0032.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4369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40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09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65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7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97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77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0169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058.0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03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397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301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108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2987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31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78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020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49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0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3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30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9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128.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70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82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94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35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35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678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6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382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277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331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5317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13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645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900.10999999999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5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4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5171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33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618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167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205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031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5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410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594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0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54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3022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022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4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09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902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50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0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30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2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304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5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40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575.34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013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007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71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3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427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007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51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33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6507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659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58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75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14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0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565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64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031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9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946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2284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65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334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23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5561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5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5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250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112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7521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212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10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56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51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77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72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5335.55500000000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24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20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0001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2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1017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33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53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39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513.7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002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037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047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10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0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50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143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665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04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5977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0066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69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1500.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5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962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15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93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3127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232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37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7853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566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2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455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500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962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2272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3159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807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840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142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253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1050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7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11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043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03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319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5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345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56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8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2482.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311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295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611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51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58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28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81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0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0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0772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314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1000.4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275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307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0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036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20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50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50000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50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2912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3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38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39092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238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750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96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75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250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27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5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35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25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2910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50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5240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6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4007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76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5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1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52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20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205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5406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5145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10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50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3030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5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16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805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29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837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66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2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3047.55500000000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1017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19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30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351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302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272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45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6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91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2174.2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20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2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191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05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358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369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896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5142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352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5006.1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3137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32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65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4559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13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81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363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4002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5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208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52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25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55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1502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3137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117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354.5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287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66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43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4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1041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567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53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51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201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117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35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02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401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848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3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337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502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158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454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354.77499999999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40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864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2007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09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268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5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0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490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75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963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8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75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4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88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240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17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00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35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262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508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512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6013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1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532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083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275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631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452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364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517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4204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025.3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5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128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50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5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7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132.505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167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4153.055000000000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2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123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25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520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25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200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8268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4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2460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5298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275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471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2017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373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7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2507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632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377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183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75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75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626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5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0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125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56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35512.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52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1440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71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5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7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0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7500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752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977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0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201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6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537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2095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2109.9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8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00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1644.28499999999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07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4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103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36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35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5250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25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6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5135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65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379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0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500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62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15.055000000000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22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3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313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85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20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4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01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543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3048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3032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693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20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3594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6098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564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6056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51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67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50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00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639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51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50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6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5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25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353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5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375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30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53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531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00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125.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5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6781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57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7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5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75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31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50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97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3120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900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75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2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6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50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75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50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875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0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0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2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40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876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53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5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30387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776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2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8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47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65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50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1317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512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232.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75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00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836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25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576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40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0067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3092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5496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750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5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704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752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0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75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3006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25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1317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5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405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64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864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82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2507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6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2825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0226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50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40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600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405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7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157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00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68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82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2502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50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77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6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339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5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002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097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5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50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5788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012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0000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012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88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25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087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75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4003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320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74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522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5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722.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0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10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14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77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05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763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51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750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0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605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4452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66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39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96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5652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30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4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5612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51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7508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797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320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74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7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76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5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859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3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5270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5001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00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48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5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982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407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40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826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36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5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15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500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00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53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002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4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34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0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45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350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2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0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81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764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5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75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5260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35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40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26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0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607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280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00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4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5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3230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5020.994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68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842.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4411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39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400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4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5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5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5010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5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412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50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03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5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0000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00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75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25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0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30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44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940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147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2137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922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51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142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262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0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4817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19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2013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7512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4022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64.9749999999999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84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582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00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5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76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742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28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35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816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2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502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5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28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2129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50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75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523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48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262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5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90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5501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28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36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5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95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0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75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27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3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318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5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820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765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426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20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529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9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4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25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75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0066.5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2464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512.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0195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49058.14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4194.5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8259.5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9055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500.76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564.995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3007.5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512.5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9794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4549.5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028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66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2014.5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505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30948.165000000001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042.5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2002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345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380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2185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36541.345000000001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700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595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21172.5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2021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350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4025.9949999999999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28485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30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996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332.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7264.5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31178.5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625.5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28872.5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2013.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2000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6930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20433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2000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500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8575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190.2749999999996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2079.5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2000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600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254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0810.5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144.5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0050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9845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8290.5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5142.5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0145.5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20012.57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574.165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6207.5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3821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135.1849999999999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640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263.5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218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2162.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681.5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0547.115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568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2015.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2292.5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90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32.32999999999993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3770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80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985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700.5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475.5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2435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17.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00.25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202.5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500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353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6194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2557.5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355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6452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501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3300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5130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053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55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610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412.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3300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545.145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000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35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6832.5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333.5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5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281.5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012.5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7592.5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2600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597.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500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4455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5100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025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3050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541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3739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4511.1100000000006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5325.79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3324.0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35005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500.5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50000000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7575.5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2000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285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3193.5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09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0933.5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0000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300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600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43827.5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5882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2500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701.5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500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7500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7735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00000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46.5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505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2750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4785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419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0057.5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3500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50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5046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80056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25070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900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5179.5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70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675040.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8392.5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501.5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2500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250005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250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25002.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617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000000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60320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8500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4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500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4162.5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530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516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25000.5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47500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555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3000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0648.5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750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250000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6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800.5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2072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00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8491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77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110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2500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290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750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250172.5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6025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2625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00008.5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00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251.5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000000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2482.5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81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2639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5000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785.7750000000001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1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3000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623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26082.5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4650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6350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8065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25000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250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7515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3615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3150.5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501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6250.5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2205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8924.61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5971.5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255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29407.5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2518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25000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750000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3000000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00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46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400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4000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500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75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750000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2055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75000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700.5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00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75000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7525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3000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625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5572.56000000000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38700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387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25324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3740.75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093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0136.5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852.5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85566.5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0646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30837.5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3947.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711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505.5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26033.67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8269.33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5541.5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36177.134999999995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43671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86976.70999999999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0320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20740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250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7260.13500000000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455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277.5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227.5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407.720000000001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285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23616.88499999999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2905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30702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161.5050000000001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194.3950000000004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120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20839.5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4952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8374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33797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21872.055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96054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066.16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45267.5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9284.525000000001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40925.22999999999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3017.754999999997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5686.5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20722.5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50802.654999999999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5361.5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4650.399999999999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5500.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75565.100000000006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6180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50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8277.279999999999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7340.775000000001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20064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31627.41999999998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3947.625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25215.33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4217.775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0023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562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5638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8637.5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964.5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3245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233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970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020.645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20410.165000000001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8475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7402.5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425.75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5156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6033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30120.5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9583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5317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2065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35466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25989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602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8568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51099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59697.29999999999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4728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76355.399999999994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0275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35320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41321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06507.5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45045.5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0059.5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8617.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27104.89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3017.525000000000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5760.02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242.5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39379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3617.5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5100.75999999999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30304.294999999998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33849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6187.5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3514.44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42318.1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0150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633.59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26845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8648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0828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60942.59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3569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37845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600.9650000000001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20550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0772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24787.5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2082.5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36938.474999999999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0832.5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8984.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7355.65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5298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8250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0167.505000000001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2757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6830.0599999999995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27752.5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0626.5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3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7750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6919.5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50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2523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2864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176.5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620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4830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25591.25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067.5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532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21210.5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25747.75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600.5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59658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5654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95722.06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000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20061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8583.5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52611.5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4979.5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0402.225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5500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2686.674999999999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8443.5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0680.5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0615.125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5095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2416.5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131.5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35541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2928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2907.8649999999998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2015.5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043.13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592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141.5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30157.5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2835.5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3125.5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8764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415.03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101.085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051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2471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8017.5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657.25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7650.5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0215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0076.5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601.95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00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5066.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3250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6338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250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12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707.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328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500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31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55001.5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500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3500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0938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225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2502.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200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845.5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0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25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3000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5633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5002.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291.005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022.5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5198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0000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615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7450.5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5041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325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474.5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000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410.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9512.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26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275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0000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28125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505.5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3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5038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2157.5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375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00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0770.5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470.5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5430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650.5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000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2453.295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750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000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9942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23882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5915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005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265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40074.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23135.505000000001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75025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25000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6000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37606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00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00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000000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5000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015.5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350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30000.5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2255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34051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0955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3357.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000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011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3307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2417.5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6026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00125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0320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5200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2505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7000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2575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00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28481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775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60825.5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2500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7602.5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587.5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7373.5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5052.5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5116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3220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515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651.7750000000001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2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605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0042.5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240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382.5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3537.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4000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162.5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2002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5350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025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3601.25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205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0060.5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501.6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7500.5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262.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25000.5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0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25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3184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00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3750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004.5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284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2517.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39390.5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22500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2561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2643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3750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41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568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75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20025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50006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75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25000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75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9000.5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250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2500.5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5000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372.5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26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42571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25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250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44617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563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30129.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40000.5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2505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62507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6087.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500.5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200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50000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4500.5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4500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5028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6362.5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6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3750.5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611.5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00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3875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307.5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5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0213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00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376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675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250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255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5070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35000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7795.01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75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2565.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2505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25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5730.5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92.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6901.5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40000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000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36409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5000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257.5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50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03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200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250000.5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15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2630.5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170.5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37500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2500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2500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4672.5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225045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2500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00175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6004.5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25345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0000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622.5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2500.5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2501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1002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5000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00009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00000.5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85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43832.5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56048.5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25726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50014.74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3787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927.50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2070.5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3969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999.5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593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5066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3007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0542.2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22037.5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9875.5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7839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6927.5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29532.5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3008.5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25764.5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047.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9578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35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6452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5932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00004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7505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7842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21507.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8174.5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0914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30407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50102.5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00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45.5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50735.5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31396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5054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32913.5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4721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250.5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5026.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764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1974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276.5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250000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1775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7299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57648.75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234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5130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0653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67669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75295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0318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87500.5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3659.5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7695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8574.37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701.5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4559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9811.005000000001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7918.5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7740.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0488.5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0000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60835.3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418.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75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60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66895.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4302.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2599.5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624.5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4444.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857.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50152.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604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7597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2317.5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9106.5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900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234.5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7191.5050000000001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20035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2517.5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4471.5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7708.7250000000004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613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23219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5650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2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2756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9585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50385.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7472.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560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550.5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7750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3111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146.9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475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682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058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098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152.5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001.5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002.5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027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4501.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3277.5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292.5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400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037.5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523.8450000000003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762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422.5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2525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048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00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617.5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750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2147.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2500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4760.5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2000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2588.5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25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2828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8750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9005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775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895.5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425.5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5085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5299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510.5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51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7700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020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932.615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70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861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1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701.56999999999994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070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285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517.5250000000001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780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2218.73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764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505.5550000000003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2788.2150000000001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8212.5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4825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0067.5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3113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3760.5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000.5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891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115.2150000000001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6040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2567.5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500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3075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177.5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4102.5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4500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4075.5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537.5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020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755.5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949.97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36.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4140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7529.2749999999996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778.33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447.5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417.5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2340.5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7482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3287.5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18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875.05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527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5540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05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345.5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510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870.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2500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5045.529999999999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050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6353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2172.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023.26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772.5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454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415.415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020.83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033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2554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55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441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5509.5050000000001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221.0050000000001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300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398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5103.5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304.5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3587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30332.65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475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397.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20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464.0349999999999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093.5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8270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30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508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045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4600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2070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3100.5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2525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4920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0031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162.5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40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772.5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865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2500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21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675.5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5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372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946.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89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901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3500.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87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52.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00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36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3680.16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562.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4130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4222.5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0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391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4097.5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5600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500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28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51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25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3250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5045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58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25075.5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48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7500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450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250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8260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336.5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50000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76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5991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750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3437.5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650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2515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48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5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2750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9817.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6340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766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663.5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080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3500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0000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37.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50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22.5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065.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5440.5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0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3260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77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00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77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3512.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395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5272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5580.5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084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644.5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28331.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51242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7643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425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24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0136.5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3201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34597.5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34286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7563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0755.5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58492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25430.5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6116.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329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3471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40652.5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67539.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606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7688.5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55439.5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2649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6888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178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4053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2000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648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50113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3462.5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0205.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25140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51303.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76444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804.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35081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1993.08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5743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44449.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8751.5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7485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053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5944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275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2830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2500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838.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5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2606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50233.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43780.5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02334.5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5363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2032.5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2532.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47567.5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80841.5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457262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51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479.5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1605.5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2776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75051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117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21648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6875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28282.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773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0037.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40875.5250000000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6816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530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62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51421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53598.5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0310.5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33150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2368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6777.0550000000003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149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371.5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1863.775000000001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3474.91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7000.29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617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0863.5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0588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421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370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629.42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347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5750.0450000000001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4776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778.1100000000006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010.5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840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570.5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2625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25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33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54268.5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50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133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500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000.5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7606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000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250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5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2168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757.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25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75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000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000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20000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550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25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2000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94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500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9038.5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540.5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77525.5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315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5022.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525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0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50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37525.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38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28703.5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522.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61037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6172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322.5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3339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0910.5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4006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02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5205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275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5513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00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550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5691.17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8087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6502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010.5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71.1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0647.005000000001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2587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076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50023.5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3401.5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12.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205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50020.5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4212.5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7621.5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31485.5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450715.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82.5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00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2866.25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5022.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5127.5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250.5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59636.46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02.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00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0026.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250089.26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541.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304.5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052.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2500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25014.5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600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2505.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45212.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500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00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7792.5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500.5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0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2505.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20000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5719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51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2500.5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25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230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7437.5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7562.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4002.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2500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25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000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2593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4650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4005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3265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2500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7536.5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50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376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2500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8455.5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4025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2662.5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2594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3250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75.5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3767.5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3375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5577.5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9000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300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260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5000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6035.25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8935.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0489.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951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008.5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2512.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450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2515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7943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0292.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87505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000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7502.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3160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7937.5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25002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521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300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22543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2840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7752.5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8930.5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605.5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9350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87.5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2822.5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5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21415.5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6390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1750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6818.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26497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6310.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675.5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414.5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6073.1350000000002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37405.5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00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3191.5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3056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967.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7048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2765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6180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35431.5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005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863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572.5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2318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22152.00500000000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7199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26844.5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2252.5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21187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5282.5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25.5050000000001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7607.5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20998.5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8030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566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5968.5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00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3232.5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87.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250000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2500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52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58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25000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872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250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2500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89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250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4120.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3768.5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458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6845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038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2202.5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2170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3887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3145.5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5111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45023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054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4159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196.6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0011.5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4535.5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32694.564999999999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0855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8788.78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553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3525.5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012.5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326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642.5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866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3835.085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9522.5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2219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3000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9613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0736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7567.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150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4070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31871.919999999998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9660.55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3066.3150000000001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5459.325000000001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8285.5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3190.084999999999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5818.39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7375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6771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555.25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2010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2016.5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562.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27.5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4009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68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3650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3685.5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785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5167.5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555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524.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025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20952.5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2046.5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3920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352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2027.5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250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029.565000000000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27925.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8896.5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90885.5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7878.5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568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2189.5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1550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65035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314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26223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91014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70202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37500.5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05733.5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306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3338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0251.5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234009.5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7553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8166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7460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0243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0565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4852.5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38374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5204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21436.5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26708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5057.5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250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3651.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4970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92473.5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7345.5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5495.5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26658.5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84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1295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2505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50574.5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583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337.5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6059.5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2527.5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5930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7605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5101.25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20126.5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180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168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381.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783.5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4807.7800000000007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253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3175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712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2049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6779.5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045.5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0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45915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7510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8493.3450000000012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356.5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267.5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33225.315000000002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527.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724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560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0250.5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171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5426.5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6521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405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33.5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0580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65.5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5177.5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8174.5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3436.5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3921.5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8416.244999999999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7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4732.5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5870.1849999999995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613.5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2927.5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525.5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670.5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0117.5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833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3708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6219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0692.5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4613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0176.5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46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7456.5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614.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4051.5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7370.5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2552.5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6007.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50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536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2000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3000.5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503.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3660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5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250.5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2600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25000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27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503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3372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56.5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5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505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4513.5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500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50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709.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522.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000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701.5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215.5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2000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6402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509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50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0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903.5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0300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452.5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6500.5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91010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750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500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2475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5000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450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0037.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00000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444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50000.5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9476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7000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2500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82.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8287.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572.5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3000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50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8500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2500000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5093.345000000001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4170.3500000000004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743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6580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83462.175000000003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6630.184999999998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43016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9612.5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46114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688.5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32614.5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29838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653.87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184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21650.22499999999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2846.639999999999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31696.5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20403.55499999999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899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54260.1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2552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2502.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35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00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3425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0024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5000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768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2500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897.5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65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20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200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722.5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000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75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7500.5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528.5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002.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750.5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69246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22159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3897.9650000000001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2283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6286.5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585.5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890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9495.5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9568.61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6082.8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4825.5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1528.5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0000.75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25809.5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385783.5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7736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9648.5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22902.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9151.375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8312.5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38777.5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51975.05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20798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605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562.074999999999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25337.5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3682.7750000000001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723.5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9064.5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41094.5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242.5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4600.5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55156.5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9415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648.5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1018.504999999997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6794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7092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23598.61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6340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900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6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3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500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500.5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44.5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0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8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35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425.5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750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3207.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000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0000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375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088.5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3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392.5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7525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297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5033.5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200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30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005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205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8187.5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4425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420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5000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242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09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312.5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4611.5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5253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145.5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282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0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51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680.5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75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02.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546.5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0007.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00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790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750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3750.5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258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00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30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9046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2.5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1001.5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602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501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662.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7500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400.5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250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683.5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603.1149999999998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501.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2000.3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3109.5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6020.8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040.165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2255.5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207.5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637.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3718.5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900.5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25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007.5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5067.5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8565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0210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8605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538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750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065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5530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6959.5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75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090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9575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8047.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2170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018.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110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7305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2795.5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4032.5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0000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200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2253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4580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509.5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025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800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539.72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251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200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617.5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04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270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102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5118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590.5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3811.165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2415.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2007.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4515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6855.7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209.5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821.5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7512.5599999999995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25616.724999999999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6967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532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41.5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999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8105.5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040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780.109999999999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840.5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32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3856.5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8105.5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2397.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013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006.735000000000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810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395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7542.5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187.08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3230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350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638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2750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087.5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5462.19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3000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2130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365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355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2509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562.5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886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2400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567.5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0021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695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640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002.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702.5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50000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7513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2500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2660.5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2606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530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8250.5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651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000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275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743.5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3500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917.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517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2500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525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3483.5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50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075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330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75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2017.5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112.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2500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440.5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5325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3017.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3030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348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500.5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052.5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5000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500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500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000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5000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2250.5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511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425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51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500.5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50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265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2087.5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6012.5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6007.5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490.5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8607.5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9223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57487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1230.25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7540.5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0145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161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5600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8947.5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2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5577.8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5400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073.5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5165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6636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27.5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92.5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2114.5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57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9966.74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750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364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2593.5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0540.5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9173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547.5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3179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5938.5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824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26829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2667.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2725.5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25497.5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7493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20961.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3458.5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0211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4738.5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3494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4426.5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402.5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5766.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2788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402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7318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553.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20140.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5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4998.5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9423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1595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8377.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9091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2034.915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27860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9677.5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2598.5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1445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76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5345.5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0295.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776.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979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0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232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7020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682.5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4375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8951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50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2754.5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3709.5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7500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12.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3853.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2936.125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00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755.5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3001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050.5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2010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026.5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0016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2000.125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511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015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4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725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0902.5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510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7508.5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220.5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000.745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526.5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940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2017.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2252.5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1200.305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510.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000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7844.5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2761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3110.5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00.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9068.5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300.5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6272.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807.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5159.275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1115.0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2012.5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3000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5798.55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3477.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875.5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25000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727.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5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4644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5500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25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005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3108.5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5000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930.5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5583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0106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40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00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025.5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40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30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4000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250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3002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726.8450000000003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3365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023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75.5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948.5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212.5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167.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3326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066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4675.065000000001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0277.5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591.5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2550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072.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9150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505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42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222.5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050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2617.0550000000003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50835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506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199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0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2521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35690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5042.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2716.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9969.5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59243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21255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3982.5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318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63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54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0051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7512.5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2630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68.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7151.5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776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155.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1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3216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577.5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215.345000000000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610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2590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3205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135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206.0100000000002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5433.5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8173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5590.5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2605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8119.5050000000001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861.73500000000001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6195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53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880.5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282647.94500000001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7153.21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90262.5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7611.1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22400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9365.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802.53500000000008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50105.5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1500.65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72124.48000000001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8111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2232.665000000001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4446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9973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04705.0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18210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40125.705000000002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3745.01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2836.720000000001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76266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0269.06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4646.25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21554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60371.56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9057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53371.54499999998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7013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96241.5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790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30795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726055.43500000006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9681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353262.505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7549.599999999999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24696.67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8932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25582.5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81711.28500000003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14901.155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3706.00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940.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90000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7209.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9086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825.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000.5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3918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3012.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25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754.5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070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75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000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600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539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66900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325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577.5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5618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812.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32585.5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198.554999999993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030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83605.119999999995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33552.014999999999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86960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0785.46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704.895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01289.5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63007.9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29891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8372.5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475931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7067.335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7668.0050000000001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1077.11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28137.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5729.114999999991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16981.95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192.5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9527.5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12568.5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30729.5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3707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20460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29185.384999999998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10124.5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392.5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5765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53451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55087.5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50523.5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4834.5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89859.79500000001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24414.57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4750.2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0023.82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20820.5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47635.5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5222.57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3388.5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1176.5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4198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5616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2520.005000000001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055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99469.5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05541.22500000001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55047.675000000003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8663.5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9214.5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113262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5025.5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7378.5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8022.5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63363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2667.415000000001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3434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36518.5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7050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519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07488.5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4961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381373.13500000001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9843.02500000000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186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561.5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5652.985000000001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57101.665000000001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60829.5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38073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75336.5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26302.15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607.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909.8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575797.495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53877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23120.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9408.5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3039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755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580.5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800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3125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6706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4014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526.5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3232.66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755.0050000000001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8601.6149999999998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9842.099999999999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6038.5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518.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3859.5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2500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605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3000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6010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485.5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710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2132.5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180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570.5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91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3540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2277.5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077.3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6585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4130.5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2003.5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2065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00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7170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5117.5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2442.5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48217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486.5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173.054999999999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2007.5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035.215000000000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5142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40155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5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7.5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0426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000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8038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7512.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11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042.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262.5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51056.49500000000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08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052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739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40023.845000000001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2101.5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564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15813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50280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7500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550.5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12.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8053.5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9782.5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2500.5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96358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5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000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5202.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2559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502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86329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26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557.5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28746.5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48072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59885.0549999999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8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42.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431.5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4776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2902.5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5572.5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83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2466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6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9942.345000000001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53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491.5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4121.5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000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765.5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4059.5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225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5650.5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2501.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9830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307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5179.6049999999996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2531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9362.5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5303.5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9237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8924.25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20967.5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1464.25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4069.5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619.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27038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824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0874.41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41428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31868.5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5067.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4968.5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57654.66500000001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46578.5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1114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6421.5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65.495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6083.625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095.5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746.5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945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15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000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008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627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4228.5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369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6431.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7.5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177.5050000000001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705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308.5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22.5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228.33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007.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3520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7804.5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656.5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065.5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7157.5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09707.505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8761.654999999999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6729.5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372.45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0858.165000000001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9603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6401.6200000000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4895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5400.5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632.5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6465.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8919.5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40763.5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474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28503.334999999999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9267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532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73004.88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651.7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1925.5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4940.5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501.5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8912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7252.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4703.5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3438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9964.0950000000012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6752.5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8507.5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399.5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7636.5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774.5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201.7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2711.5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835.5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5336.5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397.5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4193.5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8083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8401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98.5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3152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8052.5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28364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3770.5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2531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38309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83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4004.5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745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650.2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4722.5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024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3707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269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4675.25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427.5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070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3012.8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6186.635000000000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320.5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500.5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949.4949999999999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000.5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555.5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530.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3410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072.5050000000001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885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152.02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351.5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8717.5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00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30761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675.25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05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5840.110000000000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3112.5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751.8050000000003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6021.01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8110.5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3618.2750000000001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029.865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50326.55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200.2350000000006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8917.68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185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118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6896.01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541.82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532.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5303.2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408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5526.5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115.5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216.5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7343.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392.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85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4527.5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540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7554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9566.505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7722.5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5740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35424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9772.5499999999993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25788.5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936.5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4039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5284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62073.254999999997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2639.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5085.7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49276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41155.5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250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2750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515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500.5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500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30019.5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507.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35135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237450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5000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9504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00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00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7512.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0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000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3500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750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4300.5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501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00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7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87500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64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500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81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5335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00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2500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2541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000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284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425025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1005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5000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63.165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250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5000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5000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7527.5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3960.5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5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5217.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504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2894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5000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75513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8731.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8015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55000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0012.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100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025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50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6500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505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62000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00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6500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5000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4100.5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6026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701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7500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306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297.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3778.5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5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2730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7500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2575.5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4000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512.5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7730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30167.5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0002.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50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2502.5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500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9685.5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3000.5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50.5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30004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2655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750.5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000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5000.5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7500.5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71002.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5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000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700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5000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00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125612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85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000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7525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5000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0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795.5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27113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30251.494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3129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6820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6699.5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6590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15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040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5115.014999999999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0772.5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700.5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3820.5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5148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423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106.5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3265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5254.5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30337.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8533.5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7642.5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160.62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162.5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111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980.5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500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092.5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072.17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282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015.82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570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8841.01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000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5000.09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2559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3280.3599999999997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017.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9100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50.16499999999996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00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258.219999999999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000.5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75.5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838.0549999999998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032.5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548.5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500.3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3100.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4089.25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553.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8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675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2870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507.54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706.5250000000001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4255.43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02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6052.5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640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5640.5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5043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5000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7500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3500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21425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000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48000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0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0000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575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90000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610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96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000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883.5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2500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75032.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50000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3092.994999999999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000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154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7560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801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4259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4042.5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144.9949999999999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6128.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6500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4509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4522.5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7900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0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0377.5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27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5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9171.584999999999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0012.5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2542.5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3623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712.5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20.5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5020.5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953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3705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6046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055.5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592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6527.5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3725.25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309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916.5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3342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073.5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765.5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983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305.5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845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3001.5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0000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5037.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0000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2000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5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750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25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25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32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5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5012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5000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400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000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42500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5000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750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3000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00138.5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27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65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45000.5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02.5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5000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5025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502.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5608.5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116.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5002.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500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6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5025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000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40000.5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8412.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21628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792.5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085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565.5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267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903.5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5565.5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76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20421.8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03710.78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553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0308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295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70665.195000000007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27468.83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8985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3588.065000000001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7538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605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699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6816.75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444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5404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442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91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8441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733.88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140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9176.824999999997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92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650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60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882.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693.5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579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21466.525000000001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268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1365.5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958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500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436.5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665.5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50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396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308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757.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50000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667798.65500000003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51026.5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050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71043.21000000002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68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6053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2562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30179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42616.5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50442.5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8438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50025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9077.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3577.5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7810.689999999999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9045.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5166.5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0009.5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5072.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0680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0459.625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800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3905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2964.755000000001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580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353.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00.5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0691.5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3918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6659.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5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8497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3448.5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579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1457.5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000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0066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6138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0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84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7518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354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5005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5000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7500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25037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7500.5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4293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325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762.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520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5000.5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7535.5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31695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4530.5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013.005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034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48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6720.5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40750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0072.5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9119.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37152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8033.785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33321.535000000003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50401.5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76170.10500000001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3924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636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51681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27044.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1877.34500000000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0999.005000000001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27513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8322.5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6265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7265.5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857.5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8813.5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4403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897.4400000000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48908.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02872.5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9660.5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22637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7666.5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36489.50500000000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30645.5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3095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51884.5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02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043.005000000000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8916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51909.120000000003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6198.5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662.5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305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4017.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615.5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2999.5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8417.5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4875.5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900.5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20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526.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0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99.5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7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67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190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5000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80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524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75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117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2500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518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637.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9745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022.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2000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50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2017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4001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0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041.125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9990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4000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265.5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285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25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1327.5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505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452.5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276.5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50000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283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100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072.5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570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5117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723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098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202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3017.5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3080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2025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2076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0528.375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62.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71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862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105.805000000000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5035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5415.87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165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83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027.5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1397.5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075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20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181.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650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4505.5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2530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602.5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0013.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5332.5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186.06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558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27.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623.5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690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01.5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120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23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000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000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2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705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3050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2077.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2202.5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518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581.5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000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3160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683.9949999999999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2811.5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080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435.4949999999999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67.5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850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202.5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3700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550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05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750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600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29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4933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000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000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7535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52.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155.5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2250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2547.5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75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708.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45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57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275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500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017.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133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65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6377.5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501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270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444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5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502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650.880000000001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0088.5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2875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5233.5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500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726.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2635.5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0003.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7500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325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31.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5614.5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7400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2750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501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5954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2592.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5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5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502.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5000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071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010.5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5136.5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000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5000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261.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812.5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6275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908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5000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452.5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78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75012.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519.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787.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061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3282.5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25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4932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9001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5000.5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228.5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8235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00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2500.5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805.5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997.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218.5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3181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325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585.5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14.5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500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25400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5550.345000000001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33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2077.5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000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8082.7749999999996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0046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772.5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3179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534.5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2600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3515.5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140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750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4027.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8115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2590.5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2500.5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20425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500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5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5000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00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3036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50012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2500000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25548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0802.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0302.5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7500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957.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4611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7640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0000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000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5000000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240.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10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342.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5017.8449999999993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567.5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0681.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5348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3605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312.5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180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3202.5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2053.5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6870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050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8005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5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3203.5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860.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5035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3137.5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578.5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5051.5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42992.95500000002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25044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82.5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466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26300.1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000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27653.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0000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8640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3067.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001.5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836.62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5372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47590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0186.5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50757.25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477.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500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5102.504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297.7150000000001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3017.5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42563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1686.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310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840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3017.5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7469.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935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335.5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4342.5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2848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26638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3454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8611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22642.5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4215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6592.5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7020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860.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0044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710.5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8660.5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027.5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095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46288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6700.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31451.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808.5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500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136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3698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06268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26098.355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28341.5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783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002.5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20871.39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3112.5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73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710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5750.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2560.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4654.1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1488.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622.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6660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3875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18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163.5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50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5020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0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0000.5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250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25000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9001.5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7725.5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10167.5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000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83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793.5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1735.5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250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9597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41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50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570.5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5167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9586.5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00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400322.5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511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814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5753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0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0035.5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672446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000188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501051.5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4500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002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264.5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2805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0025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00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32563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5427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18216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2898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0591.595000000001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455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50012.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7485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0397.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5857.5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25241.5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139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6913.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400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1129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05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592.5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4160.5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520.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3952.5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0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6566.5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2505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266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60.5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56930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3750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515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590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500.5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250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002.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50064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755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57.5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05096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400013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750000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3020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000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5645.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63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5187.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2372.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5005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520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612.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69.5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569.5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775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00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63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48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79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397.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50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8770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250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762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21752.5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080.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275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517.5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3507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265.5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6533.7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7452.5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7212.6149999999998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5550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4020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5350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751.1100000000001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4534.5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051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4543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3725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584.5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98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45539.915000000001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3242.5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2802.5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812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122.5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7308.5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2150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0150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301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5239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041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2717.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2038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4497.41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318.5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522.5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703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612.5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4455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000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323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62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6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0890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2000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950.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051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793.5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550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2785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5009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572.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5055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3804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25000.5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3863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625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5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136.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2500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4025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5087.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0417.85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3386.5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25270.5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525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6003.5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2128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5061.5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2000.5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860.5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2126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20011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5063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4068.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810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3247.5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30305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2023.5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225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3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7082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20786.5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2728.5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30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15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5470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4007.85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5240.5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20060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35137.82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972.5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35.49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3008.5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9150.5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365.21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113.5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623.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21452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0561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573.25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2047.5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5635.5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25194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580.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2563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20182.5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081.75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412.5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1403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2062.9949999999999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7182.5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709.3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5231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3307.5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2385.5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652.08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2537.5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3564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6938.5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5157.5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2280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060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815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725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2721.5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14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5602.5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802.5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879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215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2542.5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6214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2030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5540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31410.25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819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3024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5301.5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5132.5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2500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0013.244999999999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582.60500000000002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212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53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5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6085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655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710.005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830.5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5502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0086.5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3243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542.5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350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8542.5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943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5338.75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040.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065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033.4000000000001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3890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454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6502.5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2623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2500.5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2160.5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243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200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742.09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082.5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2256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520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2512.5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518.5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3325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29.5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1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425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8055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805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217.5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084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547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5113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6000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580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4618.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5008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50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2627.5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5163.5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8174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3572.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3350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6050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950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4532.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75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575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2194.5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550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26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3577.5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5027.5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518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037.5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3029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980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510.5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2010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0149.5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4125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9062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5336.5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79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7805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3089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2550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802.5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820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023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5097.5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633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38.5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017.5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2002.5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3615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3000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8000.5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8042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571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2036.5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3066.5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4045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3513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852.5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6000.33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2000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2050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3253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528.5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0725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518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807.5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500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543.5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666.5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710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532.5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265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4221.5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222.5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0020.5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927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5732.5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2000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555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415.75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0015.5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071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777.5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559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3127.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5267.5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3000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575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3052.5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00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4392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700.0050000000001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4017.5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2840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833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057.5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3136.5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00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6107.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0445.55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3902.5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500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027.5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72.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085.4949999999999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2000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2096.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9512.5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0277.5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060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5147.5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3015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2552.5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408.0700000000002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5130.46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2532.5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250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427.5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583.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2000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041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039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2202.5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082.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630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654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266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42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702.5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0032.5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4369.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2402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097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65.5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725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97.5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77.5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0169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058.09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2030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397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3015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1089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2987.5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312.5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786.5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2020.5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4900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2010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3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306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938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128.5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709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820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940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5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354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2678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655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3828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277.5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3318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5317.5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137.5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645.5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3900.1099999999997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500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400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5171.5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366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618.5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670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205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031.5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505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4108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2594.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000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2547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3022.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0220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40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3095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902.5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509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000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3057.5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2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3040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500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4000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575.345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2013.5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2007.5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71.5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395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427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0078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515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3333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507.5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659.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580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2750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140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051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565.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6405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031.5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90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946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284.5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659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34.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230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5561.5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535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2500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250.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12.5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37521.625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2120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010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560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513.75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773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72.5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5335.5550000000003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2400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220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00018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27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017.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333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530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392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513.72500000000002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002.5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037.5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2047.5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044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05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5012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2143.5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665.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00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042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5977.5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0066.5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0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690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500.1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500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962.5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500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935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3127.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232.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3725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7853.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566.5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200.5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4550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5001.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962.5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2272.5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3159.5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807.5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840.5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42.5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2532.5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050.5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7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1.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043.5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4001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030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3192.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55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3454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565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800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2482.5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311.5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2950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6110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250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510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585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2810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810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010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065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0772.5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3146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000.495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2750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3074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040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4036.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2000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50000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50000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500.5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2912.5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3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3381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39092.5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2388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75000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963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75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2500.5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27.5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500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5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2500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2910.5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500.5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5240.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6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40076.5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76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500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10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526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2005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2058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5406.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5145.5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2107.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50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3030.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250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316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8057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29.5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837.5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667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200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3047.5550000000003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017.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191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30.5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351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3023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272.5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4500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60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91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2174.2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2025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2101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3191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059.5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3588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3690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896.5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5142.5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352.5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5006.125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3137.5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3275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650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45592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130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81.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3630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4002.5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550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2080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526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2510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553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502.5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3137.5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73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354.505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2876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66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430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400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041.25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567.5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535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515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2015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117.5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3545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023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4015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848.5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310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3374.5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5020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584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454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354.7749999999996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40.5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864.5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2007.5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0931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2681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5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060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490.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750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963.5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85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755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42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88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2402.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179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0000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50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00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00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5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351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262.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5088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512.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6013.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163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532.5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083.5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2750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631.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4525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3649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517.5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4204.8850000000002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025.3850000000002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500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289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5000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500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71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132.505000000001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167.5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4153.0550000000003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00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20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230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255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205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25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2002.5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268.5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432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2460.5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5298.5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275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4717.5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2017.5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373.5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7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2507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6329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0.5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3775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833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7500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750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626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588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25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30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1250.5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5690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35512.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5201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1440.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713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500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7179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000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7500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752.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977.5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000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2012.5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663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537.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2095.5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2109.9949999999999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801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000.005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644.2849999999999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2072.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410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03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36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3579.5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5250.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2575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60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5135.5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65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3790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000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500.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62.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15.05500000000006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228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30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3135.5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6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850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2021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412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012.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3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5436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3048.5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3032.5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693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042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3594.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6098.5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7564.5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6056.5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519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676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50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00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639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512.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500.5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2630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55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250.5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3530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5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3750.5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3000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53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531.5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00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125.5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505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6781.5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57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70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750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50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310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5000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979.5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3120.5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9005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7500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240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62.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5000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7500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5000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87500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000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0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2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4059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8762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530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500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30387.5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7760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25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8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1470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657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50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317.5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512.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232.5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750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500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836.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25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576.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407.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0067.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3092.5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5496.5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7500.5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500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704.5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752.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000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755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3006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2545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317.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500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405.5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6442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864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82.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507.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6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2825.5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0226.5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5000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4000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6000.5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4051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775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157.5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0000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68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82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502.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0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77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600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391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2500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002.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097.5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5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500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5788.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012.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00000.5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012.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8800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2500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087.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2750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4003.5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320.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746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522.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5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722.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5000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063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142.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77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055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763.5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518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50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0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605.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4452.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660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39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960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5652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07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3055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475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5612.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510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7508.5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797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320.5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74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275.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766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500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859.5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3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5270.5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5001.5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002.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3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748.5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500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982.5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4078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4005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26.5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36.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50.5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5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5001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002.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530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002.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471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34.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287.5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0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50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3500.5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285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0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81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764.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50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75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5260.5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350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405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262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000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607.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280.5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0000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450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500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3230.5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5020.994999999999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85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842.5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4411.5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39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400.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40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5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5010.5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50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412.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2500.5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030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55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0000.5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0008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750.5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250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06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30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440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940.5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147.5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2137.5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922.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512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142.5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262.5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0245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4817.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192.5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2013.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7512.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4022.5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64.9749999999999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840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582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000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50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76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742.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288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350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8167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25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502.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500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287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76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2129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505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755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523.5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4800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08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262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51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902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5501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280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36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54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95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5000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37500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275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35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300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318.5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50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820.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7650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4265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20.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529.5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50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93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47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250.5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751.5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tabSelected="1" zoomScale="90" zoomScaleNormal="9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5.28515625" bestFit="1" customWidth="1"/>
    <col min="18" max="18" width="14.28515625" bestFit="1" customWidth="1"/>
    <col min="19" max="19" width="25" customWidth="1"/>
    <col min="20" max="20" width="22" bestFit="1" customWidth="1"/>
    <col min="21" max="21" width="19.28515625" bestFit="1" customWidth="1"/>
    <col min="23" max="23" width="18.140625" bestFit="1" customWidth="1"/>
    <col min="24" max="24" width="14.28515625" bestFit="1" customWidth="1"/>
    <col min="25" max="25" width="17" bestFit="1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  <c r="U1" s="1" t="s">
        <v>8368</v>
      </c>
      <c r="V1" s="1" t="s">
        <v>8367</v>
      </c>
      <c r="W1" s="1" t="s">
        <v>8382</v>
      </c>
      <c r="X1" s="1" t="s">
        <v>8383</v>
      </c>
      <c r="Y1" s="1" t="s">
        <v>8384</v>
      </c>
    </row>
    <row r="2" spans="1:25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AVERAGE(D2,E2)</f>
        <v>10066.5</v>
      </c>
      <c r="Q2" t="str">
        <f>LEFT(N2, SEARCH("/",N2,1)-1)</f>
        <v>film &amp; video</v>
      </c>
      <c r="R2" s="6" t="str">
        <f>RIGHT(N2,LEN(N2) - SEARCH("/", N2, + 1))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s="10" t="str">
        <f>TEXT(S2, "mmm")</f>
        <v>Jun</v>
      </c>
      <c r="V2" s="11">
        <f>YEAR(S2)</f>
        <v>2015</v>
      </c>
    </row>
    <row r="3" spans="1:25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AVERAGE(D3,E3)</f>
        <v>12464</v>
      </c>
      <c r="Q3" t="str">
        <f t="shared" ref="Q3:Q66" si="2">LEFT(N3, SEARCH("/",N3,1)-1)</f>
        <v>film &amp; video</v>
      </c>
      <c r="R3" s="6" t="str">
        <f t="shared" ref="R3:R66" si="3">RIGHT(N3,LEN(N3) - SEARCH("/", N3, + 1))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s="10" t="str">
        <f t="shared" ref="U3:U66" si="6">TEXT(S3, "mmm")</f>
        <v>Jan</v>
      </c>
      <c r="V3" s="11">
        <f t="shared" ref="V3:V66" si="7">YEAR(S3)</f>
        <v>2017</v>
      </c>
    </row>
    <row r="4" spans="1:25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512.5</v>
      </c>
      <c r="Q4" t="str">
        <f t="shared" si="2"/>
        <v>film &amp; video</v>
      </c>
      <c r="R4" s="6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s="10" t="str">
        <f t="shared" si="6"/>
        <v>Feb</v>
      </c>
      <c r="V4" s="11">
        <f t="shared" si="7"/>
        <v>2016</v>
      </c>
    </row>
    <row r="5" spans="1:25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10195</v>
      </c>
      <c r="Q5" t="str">
        <f t="shared" si="2"/>
        <v>film &amp; video</v>
      </c>
      <c r="R5" s="6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s="10" t="str">
        <f t="shared" si="6"/>
        <v>Jul</v>
      </c>
      <c r="V5" s="11">
        <f t="shared" si="7"/>
        <v>2014</v>
      </c>
    </row>
    <row r="6" spans="1:25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49058.14</v>
      </c>
      <c r="Q6" t="str">
        <f t="shared" si="2"/>
        <v>film &amp; video</v>
      </c>
      <c r="R6" s="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s="10" t="str">
        <f t="shared" si="6"/>
        <v>Nov</v>
      </c>
      <c r="V6" s="11">
        <f t="shared" si="7"/>
        <v>2015</v>
      </c>
    </row>
    <row r="7" spans="1:25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4194.5</v>
      </c>
      <c r="Q7" t="str">
        <f t="shared" si="2"/>
        <v>film &amp; video</v>
      </c>
      <c r="R7" s="6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s="10" t="str">
        <f t="shared" si="6"/>
        <v>Jul</v>
      </c>
      <c r="V7" s="11">
        <f t="shared" si="7"/>
        <v>2016</v>
      </c>
    </row>
    <row r="8" spans="1:25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8259.5</v>
      </c>
      <c r="Q8" t="str">
        <f t="shared" si="2"/>
        <v>film &amp; video</v>
      </c>
      <c r="R8" s="6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s="10" t="str">
        <f t="shared" si="6"/>
        <v>Jun</v>
      </c>
      <c r="V8" s="11">
        <f t="shared" si="7"/>
        <v>2014</v>
      </c>
    </row>
    <row r="9" spans="1:25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9055</v>
      </c>
      <c r="Q9" t="str">
        <f t="shared" si="2"/>
        <v>film &amp; video</v>
      </c>
      <c r="R9" s="6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s="10" t="str">
        <f t="shared" si="6"/>
        <v>May</v>
      </c>
      <c r="V9" s="11">
        <f t="shared" si="7"/>
        <v>2016</v>
      </c>
    </row>
    <row r="10" spans="1:25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3500.76</v>
      </c>
      <c r="Q10" t="str">
        <f t="shared" si="2"/>
        <v>film &amp; video</v>
      </c>
      <c r="R10" s="6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s="10" t="str">
        <f t="shared" si="6"/>
        <v>Apr</v>
      </c>
      <c r="V10" s="11">
        <f t="shared" si="7"/>
        <v>2016</v>
      </c>
    </row>
    <row r="11" spans="1:25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564.995</v>
      </c>
      <c r="Q11" t="str">
        <f t="shared" si="2"/>
        <v>film &amp; video</v>
      </c>
      <c r="R11" s="6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s="10" t="str">
        <f t="shared" si="6"/>
        <v>Mar</v>
      </c>
      <c r="V11" s="11">
        <f t="shared" si="7"/>
        <v>2016</v>
      </c>
    </row>
    <row r="12" spans="1:25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3007.5</v>
      </c>
      <c r="Q12" t="str">
        <f t="shared" si="2"/>
        <v>film &amp; video</v>
      </c>
      <c r="R12" s="6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s="10" t="str">
        <f t="shared" si="6"/>
        <v>May</v>
      </c>
      <c r="V12" s="11">
        <f t="shared" si="7"/>
        <v>2014</v>
      </c>
    </row>
    <row r="13" spans="1:25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5512.5</v>
      </c>
      <c r="Q13" t="str">
        <f t="shared" si="2"/>
        <v>film &amp; video</v>
      </c>
      <c r="R13" s="6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s="10" t="str">
        <f t="shared" si="6"/>
        <v>Jul</v>
      </c>
      <c r="V13" s="11">
        <f t="shared" si="7"/>
        <v>2016</v>
      </c>
    </row>
    <row r="14" spans="1:25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39794</v>
      </c>
      <c r="Q14" t="str">
        <f t="shared" si="2"/>
        <v>film &amp; video</v>
      </c>
      <c r="R14" s="6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s="10" t="str">
        <f t="shared" si="6"/>
        <v>Jun</v>
      </c>
      <c r="V14" s="11">
        <f t="shared" si="7"/>
        <v>2014</v>
      </c>
    </row>
    <row r="15" spans="1:25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4549.5</v>
      </c>
      <c r="Q15" t="str">
        <f t="shared" si="2"/>
        <v>film &amp; video</v>
      </c>
      <c r="R15" s="6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s="10" t="str">
        <f t="shared" si="6"/>
        <v>May</v>
      </c>
      <c r="V15" s="11">
        <f t="shared" si="7"/>
        <v>2016</v>
      </c>
    </row>
    <row r="16" spans="1:25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6028</v>
      </c>
      <c r="Q16" t="str">
        <f t="shared" si="2"/>
        <v>film &amp; video</v>
      </c>
      <c r="R16" s="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s="10" t="str">
        <f t="shared" si="6"/>
        <v>Jun</v>
      </c>
      <c r="V16" s="11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2066</v>
      </c>
      <c r="Q17" t="str">
        <f t="shared" si="2"/>
        <v>film &amp; video</v>
      </c>
      <c r="R17" s="6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s="10" t="str">
        <f t="shared" si="6"/>
        <v>Sep</v>
      </c>
      <c r="V17" s="11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12014.5</v>
      </c>
      <c r="Q18" t="str">
        <f t="shared" si="2"/>
        <v>film &amp; video</v>
      </c>
      <c r="R18" s="6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s="10" t="str">
        <f t="shared" si="6"/>
        <v>May</v>
      </c>
      <c r="V18" s="11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1505</v>
      </c>
      <c r="Q19" t="str">
        <f t="shared" si="2"/>
        <v>film &amp; video</v>
      </c>
      <c r="R19" s="6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s="10" t="str">
        <f t="shared" si="6"/>
        <v>Oct</v>
      </c>
      <c r="V19" s="11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30948.165000000001</v>
      </c>
      <c r="Q20" t="str">
        <f t="shared" si="2"/>
        <v>film &amp; video</v>
      </c>
      <c r="R20" s="6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s="10" t="str">
        <f t="shared" si="6"/>
        <v>Aug</v>
      </c>
      <c r="V20" s="11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1042.5</v>
      </c>
      <c r="Q21" t="str">
        <f t="shared" si="2"/>
        <v>film &amp; video</v>
      </c>
      <c r="R21" s="6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s="10" t="str">
        <f t="shared" si="6"/>
        <v>Jun</v>
      </c>
      <c r="V21" s="11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2002</v>
      </c>
      <c r="Q22" t="str">
        <f t="shared" si="2"/>
        <v>film &amp; video</v>
      </c>
      <c r="R22" s="6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s="10" t="str">
        <f t="shared" si="6"/>
        <v>Jul</v>
      </c>
      <c r="V22" s="11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19345</v>
      </c>
      <c r="Q23" t="str">
        <f t="shared" si="2"/>
        <v>film &amp; video</v>
      </c>
      <c r="R23" s="6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s="10" t="str">
        <f t="shared" si="6"/>
        <v>Aug</v>
      </c>
      <c r="V23" s="11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380</v>
      </c>
      <c r="Q24" t="str">
        <f t="shared" si="2"/>
        <v>film &amp; video</v>
      </c>
      <c r="R24" s="6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s="10" t="str">
        <f t="shared" si="6"/>
        <v>Dec</v>
      </c>
      <c r="V24" s="11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2185</v>
      </c>
      <c r="Q25" t="str">
        <f t="shared" si="2"/>
        <v>film &amp; video</v>
      </c>
      <c r="R25" s="6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s="10" t="str">
        <f t="shared" si="6"/>
        <v>Apr</v>
      </c>
      <c r="V25" s="11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36541.345000000001</v>
      </c>
      <c r="Q26" t="str">
        <f t="shared" si="2"/>
        <v>film &amp; video</v>
      </c>
      <c r="R26" s="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s="10" t="str">
        <f t="shared" si="6"/>
        <v>Aug</v>
      </c>
      <c r="V26" s="11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700</v>
      </c>
      <c r="Q27" t="str">
        <f t="shared" si="2"/>
        <v>film &amp; video</v>
      </c>
      <c r="R27" s="6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s="10" t="str">
        <f t="shared" si="6"/>
        <v>Nov</v>
      </c>
      <c r="V27" s="11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1595</v>
      </c>
      <c r="Q28" t="str">
        <f t="shared" si="2"/>
        <v>film &amp; video</v>
      </c>
      <c r="R28" s="6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s="10" t="str">
        <f t="shared" si="6"/>
        <v>Jul</v>
      </c>
      <c r="V28" s="11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21172.5</v>
      </c>
      <c r="Q29" t="str">
        <f t="shared" si="2"/>
        <v>film &amp; video</v>
      </c>
      <c r="R29" s="6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s="10" t="str">
        <f t="shared" si="6"/>
        <v>Oct</v>
      </c>
      <c r="V29" s="11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12021</v>
      </c>
      <c r="Q30" t="str">
        <f t="shared" si="2"/>
        <v>film &amp; video</v>
      </c>
      <c r="R30" s="6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s="10" t="str">
        <f t="shared" si="6"/>
        <v>Nov</v>
      </c>
      <c r="V30" s="11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3350</v>
      </c>
      <c r="Q31" t="str">
        <f t="shared" si="2"/>
        <v>film &amp; video</v>
      </c>
      <c r="R31" s="6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s="10" t="str">
        <f t="shared" si="6"/>
        <v>Jun</v>
      </c>
      <c r="V31" s="11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4025.9949999999999</v>
      </c>
      <c r="Q32" t="str">
        <f t="shared" si="2"/>
        <v>film &amp; video</v>
      </c>
      <c r="R32" s="6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s="10" t="str">
        <f t="shared" si="6"/>
        <v>Jul</v>
      </c>
      <c r="V32" s="11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s="6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s="10" t="str">
        <f t="shared" si="6"/>
        <v>Jan</v>
      </c>
      <c r="V33" s="11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28485</v>
      </c>
      <c r="Q34" t="str">
        <f t="shared" si="2"/>
        <v>film &amp; video</v>
      </c>
      <c r="R34" s="6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s="10" t="str">
        <f t="shared" si="6"/>
        <v>Apr</v>
      </c>
      <c r="V34" s="11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5305</v>
      </c>
      <c r="Q35" t="str">
        <f t="shared" si="2"/>
        <v>film &amp; video</v>
      </c>
      <c r="R35" s="6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s="10" t="str">
        <f t="shared" si="6"/>
        <v>Oct</v>
      </c>
      <c r="V35" s="11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2996</v>
      </c>
      <c r="Q36" t="str">
        <f t="shared" si="2"/>
        <v>film &amp; video</v>
      </c>
      <c r="R36" s="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s="10" t="str">
        <f t="shared" si="6"/>
        <v>Jul</v>
      </c>
      <c r="V36" s="11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1332.5</v>
      </c>
      <c r="Q37" t="str">
        <f t="shared" si="2"/>
        <v>film &amp; video</v>
      </c>
      <c r="R37" s="6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s="10" t="str">
        <f t="shared" si="6"/>
        <v>Apr</v>
      </c>
      <c r="V37" s="11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7264.5</v>
      </c>
      <c r="Q38" t="str">
        <f t="shared" si="2"/>
        <v>film &amp; video</v>
      </c>
      <c r="R38" s="6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s="10" t="str">
        <f t="shared" si="6"/>
        <v>Mar</v>
      </c>
      <c r="V38" s="11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31178.5</v>
      </c>
      <c r="Q39" t="str">
        <f t="shared" si="2"/>
        <v>film &amp; video</v>
      </c>
      <c r="R39" s="6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s="10" t="str">
        <f t="shared" si="6"/>
        <v>Jan</v>
      </c>
      <c r="V39" s="11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2625.5</v>
      </c>
      <c r="Q40" t="str">
        <f t="shared" si="2"/>
        <v>film &amp; video</v>
      </c>
      <c r="R40" s="6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s="10" t="str">
        <f t="shared" si="6"/>
        <v>Apr</v>
      </c>
      <c r="V40" s="11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28872.5</v>
      </c>
      <c r="Q41" t="str">
        <f t="shared" si="2"/>
        <v>film &amp; video</v>
      </c>
      <c r="R41" s="6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s="10" t="str">
        <f t="shared" si="6"/>
        <v>Apr</v>
      </c>
      <c r="V41" s="11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2013.5</v>
      </c>
      <c r="Q42" t="str">
        <f t="shared" si="2"/>
        <v>film &amp; video</v>
      </c>
      <c r="R42" s="6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s="10" t="str">
        <f t="shared" si="6"/>
        <v>May</v>
      </c>
      <c r="V42" s="11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2000</v>
      </c>
      <c r="Q43" t="str">
        <f t="shared" si="2"/>
        <v>film &amp; video</v>
      </c>
      <c r="R43" s="6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s="10" t="str">
        <f t="shared" si="6"/>
        <v>Sep</v>
      </c>
      <c r="V43" s="11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16930</v>
      </c>
      <c r="Q44" t="str">
        <f t="shared" si="2"/>
        <v>film &amp; video</v>
      </c>
      <c r="R44" s="6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s="10" t="str">
        <f t="shared" si="6"/>
        <v>Nov</v>
      </c>
      <c r="V44" s="11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20433</v>
      </c>
      <c r="Q45" t="str">
        <f t="shared" si="2"/>
        <v>film &amp; video</v>
      </c>
      <c r="R45" s="6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s="10" t="str">
        <f t="shared" si="6"/>
        <v>Jun</v>
      </c>
      <c r="V45" s="11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2000</v>
      </c>
      <c r="Q46" t="str">
        <f t="shared" si="2"/>
        <v>film &amp; video</v>
      </c>
      <c r="R46" s="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s="10" t="str">
        <f t="shared" si="6"/>
        <v>Aug</v>
      </c>
      <c r="V46" s="11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5500</v>
      </c>
      <c r="Q47" t="str">
        <f t="shared" si="2"/>
        <v>film &amp; video</v>
      </c>
      <c r="R47" s="6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s="10" t="str">
        <f t="shared" si="6"/>
        <v>Mar</v>
      </c>
      <c r="V47" s="11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8575</v>
      </c>
      <c r="Q48" t="str">
        <f t="shared" si="2"/>
        <v>film &amp; video</v>
      </c>
      <c r="R48" s="6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s="10" t="str">
        <f t="shared" si="6"/>
        <v>Nov</v>
      </c>
      <c r="V48" s="11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5190.2749999999996</v>
      </c>
      <c r="Q49" t="str">
        <f t="shared" si="2"/>
        <v>film &amp; video</v>
      </c>
      <c r="R49" s="6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s="10" t="str">
        <f t="shared" si="6"/>
        <v>Oct</v>
      </c>
      <c r="V49" s="11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2079.5</v>
      </c>
      <c r="Q50" t="str">
        <f t="shared" si="2"/>
        <v>film &amp; video</v>
      </c>
      <c r="R50" s="6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s="10" t="str">
        <f t="shared" si="6"/>
        <v>Jan</v>
      </c>
      <c r="V50" s="11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12000</v>
      </c>
      <c r="Q51" t="str">
        <f t="shared" si="2"/>
        <v>film &amp; video</v>
      </c>
      <c r="R51" s="6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s="10" t="str">
        <f t="shared" si="6"/>
        <v>Sep</v>
      </c>
      <c r="V51" s="11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600</v>
      </c>
      <c r="Q52" t="str">
        <f t="shared" si="2"/>
        <v>film &amp; video</v>
      </c>
      <c r="R52" s="6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s="10" t="str">
        <f t="shared" si="6"/>
        <v>Dec</v>
      </c>
      <c r="V52" s="11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12541</v>
      </c>
      <c r="Q53" t="str">
        <f t="shared" si="2"/>
        <v>film &amp; video</v>
      </c>
      <c r="R53" s="6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s="10" t="str">
        <f t="shared" si="6"/>
        <v>Jul</v>
      </c>
      <c r="V53" s="11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10810.5</v>
      </c>
      <c r="Q54" t="str">
        <f t="shared" si="2"/>
        <v>film &amp; video</v>
      </c>
      <c r="R54" s="6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s="10" t="str">
        <f t="shared" si="6"/>
        <v>Jun</v>
      </c>
      <c r="V54" s="11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3144.5</v>
      </c>
      <c r="Q55" t="str">
        <f t="shared" si="2"/>
        <v>film &amp; video</v>
      </c>
      <c r="R55" s="6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s="10" t="str">
        <f t="shared" si="6"/>
        <v>Mar</v>
      </c>
      <c r="V55" s="11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10050</v>
      </c>
      <c r="Q56" t="str">
        <f t="shared" si="2"/>
        <v>film &amp; video</v>
      </c>
      <c r="R56" s="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s="10" t="str">
        <f t="shared" si="6"/>
        <v>Nov</v>
      </c>
      <c r="V56" s="11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9845</v>
      </c>
      <c r="Q57" t="str">
        <f t="shared" si="2"/>
        <v>film &amp; video</v>
      </c>
      <c r="R57" s="6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s="10" t="str">
        <f t="shared" si="6"/>
        <v>May</v>
      </c>
      <c r="V57" s="11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8290.5</v>
      </c>
      <c r="Q58" t="str">
        <f t="shared" si="2"/>
        <v>film &amp; video</v>
      </c>
      <c r="R58" s="6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s="10" t="str">
        <f t="shared" si="6"/>
        <v>May</v>
      </c>
      <c r="V58" s="11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15142.5</v>
      </c>
      <c r="Q59" t="str">
        <f t="shared" si="2"/>
        <v>film &amp; video</v>
      </c>
      <c r="R59" s="6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s="10" t="str">
        <f t="shared" si="6"/>
        <v>Mar</v>
      </c>
      <c r="V59" s="11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10145.5</v>
      </c>
      <c r="Q60" t="str">
        <f t="shared" si="2"/>
        <v>film &amp; video</v>
      </c>
      <c r="R60" s="6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s="10" t="str">
        <f t="shared" si="6"/>
        <v>Oct</v>
      </c>
      <c r="V60" s="11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20012.57</v>
      </c>
      <c r="Q61" t="str">
        <f t="shared" si="2"/>
        <v>film &amp; video</v>
      </c>
      <c r="R61" s="6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s="10" t="str">
        <f t="shared" si="6"/>
        <v>Aug</v>
      </c>
      <c r="V61" s="11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4574.165</v>
      </c>
      <c r="Q62" t="str">
        <f t="shared" si="2"/>
        <v>film &amp; video</v>
      </c>
      <c r="R62" s="6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s="10" t="str">
        <f t="shared" si="6"/>
        <v>Mar</v>
      </c>
      <c r="V62" s="11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6207.5</v>
      </c>
      <c r="Q63" t="str">
        <f t="shared" si="2"/>
        <v>film &amp; video</v>
      </c>
      <c r="R63" s="6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s="10" t="str">
        <f t="shared" si="6"/>
        <v>May</v>
      </c>
      <c r="V63" s="11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3821</v>
      </c>
      <c r="Q64" t="str">
        <f t="shared" si="2"/>
        <v>film &amp; video</v>
      </c>
      <c r="R64" s="6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s="10" t="str">
        <f t="shared" si="6"/>
        <v>Feb</v>
      </c>
      <c r="V64" s="11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2135.1849999999999</v>
      </c>
      <c r="Q65" t="str">
        <f t="shared" si="2"/>
        <v>film &amp; video</v>
      </c>
      <c r="R65" s="6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s="10" t="str">
        <f t="shared" si="6"/>
        <v>Dec</v>
      </c>
      <c r="V65" s="11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1640</v>
      </c>
      <c r="Q66" t="str">
        <f t="shared" si="2"/>
        <v>film &amp; video</v>
      </c>
      <c r="R66" s="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s="10" t="str">
        <f t="shared" si="6"/>
        <v>Jun</v>
      </c>
      <c r="V66" s="11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>
        <f t="shared" ref="P67:P130" si="9">AVERAGE(D67,E67)</f>
        <v>7263.5</v>
      </c>
      <c r="Q67" t="str">
        <f t="shared" ref="Q67:Q130" si="10">LEFT(N67, SEARCH("/",N67,1)-1)</f>
        <v>film &amp; video</v>
      </c>
      <c r="R67" s="6" t="str">
        <f t="shared" ref="R67:R130" si="11">RIGHT(N67,LEN(N67) - SEARCH("/", N67, + 1))</f>
        <v>shorts</v>
      </c>
      <c r="S67" s="10">
        <f t="shared" ref="S67:S130" si="12">(((J67/60)/60)/24)+DATE(1970,1,1)</f>
        <v>41835.821226851855</v>
      </c>
      <c r="T67" s="10">
        <f t="shared" ref="T67:T130" si="13">(((I67/60)/60)/24)+DATE(1970,1,1)</f>
        <v>41862.249305555553</v>
      </c>
      <c r="U67" s="10" t="str">
        <f t="shared" ref="U67:U130" si="14">TEXT(S67, "mmm")</f>
        <v>Jul</v>
      </c>
      <c r="V67" s="11">
        <f t="shared" ref="V67:V130" si="15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2186</v>
      </c>
      <c r="Q68" t="str">
        <f t="shared" si="10"/>
        <v>film &amp; video</v>
      </c>
      <c r="R68" s="6" t="str">
        <f t="shared" si="11"/>
        <v>shorts</v>
      </c>
      <c r="S68" s="10">
        <f t="shared" si="12"/>
        <v>42539.849768518514</v>
      </c>
      <c r="T68" s="10">
        <f t="shared" si="13"/>
        <v>42569.849768518514</v>
      </c>
      <c r="U68" s="10" t="str">
        <f t="shared" si="14"/>
        <v>Jun</v>
      </c>
      <c r="V68" s="11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2162.5</v>
      </c>
      <c r="Q69" t="str">
        <f t="shared" si="10"/>
        <v>film &amp; video</v>
      </c>
      <c r="R69" s="6" t="str">
        <f t="shared" si="11"/>
        <v>shorts</v>
      </c>
      <c r="S69" s="10">
        <f t="shared" si="12"/>
        <v>41075.583379629628</v>
      </c>
      <c r="T69" s="10">
        <f t="shared" si="13"/>
        <v>41105.583379629628</v>
      </c>
      <c r="U69" s="10" t="str">
        <f t="shared" si="14"/>
        <v>Jun</v>
      </c>
      <c r="V69" s="11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681.5</v>
      </c>
      <c r="Q70" t="str">
        <f t="shared" si="10"/>
        <v>film &amp; video</v>
      </c>
      <c r="R70" s="6" t="str">
        <f t="shared" si="11"/>
        <v>shorts</v>
      </c>
      <c r="S70" s="10">
        <f t="shared" si="12"/>
        <v>41663.569340277776</v>
      </c>
      <c r="T70" s="10">
        <f t="shared" si="13"/>
        <v>41693.569340277776</v>
      </c>
      <c r="U70" s="10" t="str">
        <f t="shared" si="14"/>
        <v>Jan</v>
      </c>
      <c r="V70" s="11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10547.115</v>
      </c>
      <c r="Q71" t="str">
        <f t="shared" si="10"/>
        <v>film &amp; video</v>
      </c>
      <c r="R71" s="6" t="str">
        <f t="shared" si="11"/>
        <v>shorts</v>
      </c>
      <c r="S71" s="10">
        <f t="shared" si="12"/>
        <v>40786.187789351854</v>
      </c>
      <c r="T71" s="10">
        <f t="shared" si="13"/>
        <v>40818.290972222225</v>
      </c>
      <c r="U71" s="10" t="str">
        <f t="shared" si="14"/>
        <v>Aug</v>
      </c>
      <c r="V71" s="11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568</v>
      </c>
      <c r="Q72" t="str">
        <f t="shared" si="10"/>
        <v>film &amp; video</v>
      </c>
      <c r="R72" s="6" t="str">
        <f t="shared" si="11"/>
        <v>shorts</v>
      </c>
      <c r="S72" s="10">
        <f t="shared" si="12"/>
        <v>40730.896354166667</v>
      </c>
      <c r="T72" s="10">
        <f t="shared" si="13"/>
        <v>40790.896354166667</v>
      </c>
      <c r="U72" s="10" t="str">
        <f t="shared" si="14"/>
        <v>Jul</v>
      </c>
      <c r="V72" s="11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2015.5</v>
      </c>
      <c r="Q73" t="str">
        <f t="shared" si="10"/>
        <v>film &amp; video</v>
      </c>
      <c r="R73" s="6" t="str">
        <f t="shared" si="11"/>
        <v>shorts</v>
      </c>
      <c r="S73" s="10">
        <f t="shared" si="12"/>
        <v>40997.271493055552</v>
      </c>
      <c r="T73" s="10">
        <f t="shared" si="13"/>
        <v>41057.271493055552</v>
      </c>
      <c r="U73" s="10" t="str">
        <f t="shared" si="14"/>
        <v>Mar</v>
      </c>
      <c r="V73" s="11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2292.5</v>
      </c>
      <c r="Q74" t="str">
        <f t="shared" si="10"/>
        <v>film &amp; video</v>
      </c>
      <c r="R74" s="6" t="str">
        <f t="shared" si="11"/>
        <v>shorts</v>
      </c>
      <c r="S74" s="10">
        <f t="shared" si="12"/>
        <v>41208.010196759256</v>
      </c>
      <c r="T74" s="10">
        <f t="shared" si="13"/>
        <v>41228</v>
      </c>
      <c r="U74" s="10" t="str">
        <f t="shared" si="14"/>
        <v>Oct</v>
      </c>
      <c r="V74" s="11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900</v>
      </c>
      <c r="Q75" t="str">
        <f t="shared" si="10"/>
        <v>film &amp; video</v>
      </c>
      <c r="R75" s="6" t="str">
        <f t="shared" si="11"/>
        <v>shorts</v>
      </c>
      <c r="S75" s="10">
        <f t="shared" si="12"/>
        <v>40587.75675925926</v>
      </c>
      <c r="T75" s="10">
        <f t="shared" si="13"/>
        <v>40666.165972222225</v>
      </c>
      <c r="U75" s="10" t="str">
        <f t="shared" si="14"/>
        <v>Feb</v>
      </c>
      <c r="V75" s="11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532.32999999999993</v>
      </c>
      <c r="Q76" t="str">
        <f t="shared" si="10"/>
        <v>film &amp; video</v>
      </c>
      <c r="R76" s="6" t="str">
        <f t="shared" si="11"/>
        <v>shorts</v>
      </c>
      <c r="S76" s="10">
        <f t="shared" si="12"/>
        <v>42360.487210648149</v>
      </c>
      <c r="T76" s="10">
        <f t="shared" si="13"/>
        <v>42390.487210648149</v>
      </c>
      <c r="U76" s="10" t="str">
        <f t="shared" si="14"/>
        <v>Dec</v>
      </c>
      <c r="V76" s="11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3770</v>
      </c>
      <c r="Q77" t="str">
        <f t="shared" si="10"/>
        <v>film &amp; video</v>
      </c>
      <c r="R77" s="6" t="str">
        <f t="shared" si="11"/>
        <v>shorts</v>
      </c>
      <c r="S77" s="10">
        <f t="shared" si="12"/>
        <v>41357.209166666667</v>
      </c>
      <c r="T77" s="10">
        <f t="shared" si="13"/>
        <v>41387.209166666667</v>
      </c>
      <c r="U77" s="10" t="str">
        <f t="shared" si="14"/>
        <v>Mar</v>
      </c>
      <c r="V77" s="11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380</v>
      </c>
      <c r="Q78" t="str">
        <f t="shared" si="10"/>
        <v>film &amp; video</v>
      </c>
      <c r="R78" s="6" t="str">
        <f t="shared" si="11"/>
        <v>shorts</v>
      </c>
      <c r="S78" s="10">
        <f t="shared" si="12"/>
        <v>40844.691643518519</v>
      </c>
      <c r="T78" s="10">
        <f t="shared" si="13"/>
        <v>40904.733310185184</v>
      </c>
      <c r="U78" s="10" t="str">
        <f t="shared" si="14"/>
        <v>Oct</v>
      </c>
      <c r="V78" s="11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985</v>
      </c>
      <c r="Q79" t="str">
        <f t="shared" si="10"/>
        <v>film &amp; video</v>
      </c>
      <c r="R79" s="6" t="str">
        <f t="shared" si="11"/>
        <v>shorts</v>
      </c>
      <c r="S79" s="10">
        <f t="shared" si="12"/>
        <v>40997.144872685189</v>
      </c>
      <c r="T79" s="10">
        <f t="shared" si="13"/>
        <v>41050.124305555553</v>
      </c>
      <c r="U79" s="10" t="str">
        <f t="shared" si="14"/>
        <v>Mar</v>
      </c>
      <c r="V79" s="11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700.5</v>
      </c>
      <c r="Q80" t="str">
        <f t="shared" si="10"/>
        <v>film &amp; video</v>
      </c>
      <c r="R80" s="6" t="str">
        <f t="shared" si="11"/>
        <v>shorts</v>
      </c>
      <c r="S80" s="10">
        <f t="shared" si="12"/>
        <v>42604.730567129634</v>
      </c>
      <c r="T80" s="10">
        <f t="shared" si="13"/>
        <v>42614.730567129634</v>
      </c>
      <c r="U80" s="10" t="str">
        <f t="shared" si="14"/>
        <v>Aug</v>
      </c>
      <c r="V80" s="11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1475.5</v>
      </c>
      <c r="Q81" t="str">
        <f t="shared" si="10"/>
        <v>film &amp; video</v>
      </c>
      <c r="R81" s="6" t="str">
        <f t="shared" si="11"/>
        <v>shorts</v>
      </c>
      <c r="S81" s="10">
        <f t="shared" si="12"/>
        <v>41724.776539351849</v>
      </c>
      <c r="T81" s="10">
        <f t="shared" si="13"/>
        <v>41754.776539351849</v>
      </c>
      <c r="U81" s="10" t="str">
        <f t="shared" si="14"/>
        <v>Mar</v>
      </c>
      <c r="V81" s="11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12435</v>
      </c>
      <c r="Q82" t="str">
        <f t="shared" si="10"/>
        <v>film &amp; video</v>
      </c>
      <c r="R82" s="6" t="str">
        <f t="shared" si="11"/>
        <v>shorts</v>
      </c>
      <c r="S82" s="10">
        <f t="shared" si="12"/>
        <v>41583.083981481483</v>
      </c>
      <c r="T82" s="10">
        <f t="shared" si="13"/>
        <v>41618.083981481483</v>
      </c>
      <c r="U82" s="10" t="str">
        <f t="shared" si="14"/>
        <v>Nov</v>
      </c>
      <c r="V82" s="11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1117.5</v>
      </c>
      <c r="Q83" t="str">
        <f t="shared" si="10"/>
        <v>film &amp; video</v>
      </c>
      <c r="R83" s="6" t="str">
        <f t="shared" si="11"/>
        <v>shorts</v>
      </c>
      <c r="S83" s="10">
        <f t="shared" si="12"/>
        <v>41100.158877314818</v>
      </c>
      <c r="T83" s="10">
        <f t="shared" si="13"/>
        <v>41104.126388888886</v>
      </c>
      <c r="U83" s="10" t="str">
        <f t="shared" si="14"/>
        <v>Jul</v>
      </c>
      <c r="V83" s="11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4000.25</v>
      </c>
      <c r="Q84" t="str">
        <f t="shared" si="10"/>
        <v>film &amp; video</v>
      </c>
      <c r="R84" s="6" t="str">
        <f t="shared" si="11"/>
        <v>shorts</v>
      </c>
      <c r="S84" s="10">
        <f t="shared" si="12"/>
        <v>40795.820150462961</v>
      </c>
      <c r="T84" s="10">
        <f t="shared" si="13"/>
        <v>40825.820150462961</v>
      </c>
      <c r="U84" s="10" t="str">
        <f t="shared" si="14"/>
        <v>Sep</v>
      </c>
      <c r="V84" s="11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202.5</v>
      </c>
      <c r="Q85" t="str">
        <f t="shared" si="10"/>
        <v>film &amp; video</v>
      </c>
      <c r="R85" s="6" t="str">
        <f t="shared" si="11"/>
        <v>shorts</v>
      </c>
      <c r="S85" s="10">
        <f t="shared" si="12"/>
        <v>42042.615613425922</v>
      </c>
      <c r="T85" s="10">
        <f t="shared" si="13"/>
        <v>42057.479166666672</v>
      </c>
      <c r="U85" s="10" t="str">
        <f t="shared" si="14"/>
        <v>Feb</v>
      </c>
      <c r="V85" s="11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500</v>
      </c>
      <c r="Q86" t="str">
        <f t="shared" si="10"/>
        <v>film &amp; video</v>
      </c>
      <c r="R86" s="6" t="str">
        <f t="shared" si="11"/>
        <v>shorts</v>
      </c>
      <c r="S86" s="10">
        <f t="shared" si="12"/>
        <v>40648.757939814815</v>
      </c>
      <c r="T86" s="10">
        <f t="shared" si="13"/>
        <v>40678.757939814815</v>
      </c>
      <c r="U86" s="10" t="str">
        <f t="shared" si="14"/>
        <v>Apr</v>
      </c>
      <c r="V86" s="11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1353</v>
      </c>
      <c r="Q87" t="str">
        <f t="shared" si="10"/>
        <v>film &amp; video</v>
      </c>
      <c r="R87" s="6" t="str">
        <f t="shared" si="11"/>
        <v>shorts</v>
      </c>
      <c r="S87" s="10">
        <f t="shared" si="12"/>
        <v>40779.125428240739</v>
      </c>
      <c r="T87" s="10">
        <f t="shared" si="13"/>
        <v>40809.125428240739</v>
      </c>
      <c r="U87" s="10" t="str">
        <f t="shared" si="14"/>
        <v>Aug</v>
      </c>
      <c r="V87" s="11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6194</v>
      </c>
      <c r="Q88" t="str">
        <f t="shared" si="10"/>
        <v>film &amp; video</v>
      </c>
      <c r="R88" s="6" t="str">
        <f t="shared" si="11"/>
        <v>shorts</v>
      </c>
      <c r="S88" s="10">
        <f t="shared" si="12"/>
        <v>42291.556076388893</v>
      </c>
      <c r="T88" s="10">
        <f t="shared" si="13"/>
        <v>42365.59774305555</v>
      </c>
      <c r="U88" s="10" t="str">
        <f t="shared" si="14"/>
        <v>Oct</v>
      </c>
      <c r="V88" s="11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2557.5</v>
      </c>
      <c r="Q89" t="str">
        <f t="shared" si="10"/>
        <v>film &amp; video</v>
      </c>
      <c r="R89" s="6" t="str">
        <f t="shared" si="11"/>
        <v>shorts</v>
      </c>
      <c r="S89" s="10">
        <f t="shared" si="12"/>
        <v>40322.53938657407</v>
      </c>
      <c r="T89" s="10">
        <f t="shared" si="13"/>
        <v>40332.070138888892</v>
      </c>
      <c r="U89" s="10" t="str">
        <f t="shared" si="14"/>
        <v>May</v>
      </c>
      <c r="V89" s="11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3550</v>
      </c>
      <c r="Q90" t="str">
        <f t="shared" si="10"/>
        <v>film &amp; video</v>
      </c>
      <c r="R90" s="6" t="str">
        <f t="shared" si="11"/>
        <v>shorts</v>
      </c>
      <c r="S90" s="10">
        <f t="shared" si="12"/>
        <v>41786.65892361111</v>
      </c>
      <c r="T90" s="10">
        <f t="shared" si="13"/>
        <v>41812.65892361111</v>
      </c>
      <c r="U90" s="10" t="str">
        <f t="shared" si="14"/>
        <v>May</v>
      </c>
      <c r="V90" s="11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6452</v>
      </c>
      <c r="Q91" t="str">
        <f t="shared" si="10"/>
        <v>film &amp; video</v>
      </c>
      <c r="R91" s="6" t="str">
        <f t="shared" si="11"/>
        <v>shorts</v>
      </c>
      <c r="S91" s="10">
        <f t="shared" si="12"/>
        <v>41402.752222222225</v>
      </c>
      <c r="T91" s="10">
        <f t="shared" si="13"/>
        <v>41427.752222222225</v>
      </c>
      <c r="U91" s="10" t="str">
        <f t="shared" si="14"/>
        <v>May</v>
      </c>
      <c r="V91" s="11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501</v>
      </c>
      <c r="Q92" t="str">
        <f t="shared" si="10"/>
        <v>film &amp; video</v>
      </c>
      <c r="R92" s="6" t="str">
        <f t="shared" si="11"/>
        <v>shorts</v>
      </c>
      <c r="S92" s="10">
        <f t="shared" si="12"/>
        <v>40706.297442129631</v>
      </c>
      <c r="T92" s="10">
        <f t="shared" si="13"/>
        <v>40736.297442129631</v>
      </c>
      <c r="U92" s="10" t="str">
        <f t="shared" si="14"/>
        <v>Jun</v>
      </c>
      <c r="V92" s="11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3300</v>
      </c>
      <c r="Q93" t="str">
        <f t="shared" si="10"/>
        <v>film &amp; video</v>
      </c>
      <c r="R93" s="6" t="str">
        <f t="shared" si="11"/>
        <v>shorts</v>
      </c>
      <c r="S93" s="10">
        <f t="shared" si="12"/>
        <v>40619.402361111112</v>
      </c>
      <c r="T93" s="10">
        <f t="shared" si="13"/>
        <v>40680.402361111112</v>
      </c>
      <c r="U93" s="10" t="str">
        <f t="shared" si="14"/>
        <v>Mar</v>
      </c>
      <c r="V93" s="11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5130</v>
      </c>
      <c r="Q94" t="str">
        <f t="shared" si="10"/>
        <v>film &amp; video</v>
      </c>
      <c r="R94" s="6" t="str">
        <f t="shared" si="11"/>
        <v>shorts</v>
      </c>
      <c r="S94" s="10">
        <f t="shared" si="12"/>
        <v>42721.198877314819</v>
      </c>
      <c r="T94" s="10">
        <f t="shared" si="13"/>
        <v>42767.333333333328</v>
      </c>
      <c r="U94" s="10" t="str">
        <f t="shared" si="14"/>
        <v>Dec</v>
      </c>
      <c r="V94" s="11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1053</v>
      </c>
      <c r="Q95" t="str">
        <f t="shared" si="10"/>
        <v>film &amp; video</v>
      </c>
      <c r="R95" s="6" t="str">
        <f t="shared" si="11"/>
        <v>shorts</v>
      </c>
      <c r="S95" s="10">
        <f t="shared" si="12"/>
        <v>41065.858067129629</v>
      </c>
      <c r="T95" s="10">
        <f t="shared" si="13"/>
        <v>41093.875</v>
      </c>
      <c r="U95" s="10" t="str">
        <f t="shared" si="14"/>
        <v>Jun</v>
      </c>
      <c r="V95" s="11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255</v>
      </c>
      <c r="Q96" t="str">
        <f t="shared" si="10"/>
        <v>film &amp; video</v>
      </c>
      <c r="R96" s="6" t="str">
        <f t="shared" si="11"/>
        <v>shorts</v>
      </c>
      <c r="S96" s="10">
        <f t="shared" si="12"/>
        <v>41716.717847222222</v>
      </c>
      <c r="T96" s="10">
        <f t="shared" si="13"/>
        <v>41736.717847222222</v>
      </c>
      <c r="U96" s="10" t="str">
        <f t="shared" si="14"/>
        <v>Mar</v>
      </c>
      <c r="V96" s="11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405</v>
      </c>
      <c r="Q97" t="str">
        <f t="shared" si="10"/>
        <v>film &amp; video</v>
      </c>
      <c r="R97" s="6" t="str">
        <f t="shared" si="11"/>
        <v>shorts</v>
      </c>
      <c r="S97" s="10">
        <f t="shared" si="12"/>
        <v>40935.005104166667</v>
      </c>
      <c r="T97" s="10">
        <f t="shared" si="13"/>
        <v>40965.005104166667</v>
      </c>
      <c r="U97" s="10" t="str">
        <f t="shared" si="14"/>
        <v>Jan</v>
      </c>
      <c r="V97" s="11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1610</v>
      </c>
      <c r="Q98" t="str">
        <f t="shared" si="10"/>
        <v>film &amp; video</v>
      </c>
      <c r="R98" s="6" t="str">
        <f t="shared" si="11"/>
        <v>shorts</v>
      </c>
      <c r="S98" s="10">
        <f t="shared" si="12"/>
        <v>40324.662511574075</v>
      </c>
      <c r="T98" s="10">
        <f t="shared" si="13"/>
        <v>40391.125</v>
      </c>
      <c r="U98" s="10" t="str">
        <f t="shared" si="14"/>
        <v>May</v>
      </c>
      <c r="V98" s="11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412.5</v>
      </c>
      <c r="Q99" t="str">
        <f t="shared" si="10"/>
        <v>film &amp; video</v>
      </c>
      <c r="R99" s="6" t="str">
        <f t="shared" si="11"/>
        <v>shorts</v>
      </c>
      <c r="S99" s="10">
        <f t="shared" si="12"/>
        <v>40706.135208333333</v>
      </c>
      <c r="T99" s="10">
        <f t="shared" si="13"/>
        <v>40736.135208333333</v>
      </c>
      <c r="U99" s="10" t="str">
        <f t="shared" si="14"/>
        <v>Jun</v>
      </c>
      <c r="V99" s="11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3300</v>
      </c>
      <c r="Q100" t="str">
        <f t="shared" si="10"/>
        <v>film &amp; video</v>
      </c>
      <c r="R100" s="6" t="str">
        <f t="shared" si="11"/>
        <v>shorts</v>
      </c>
      <c r="S100" s="10">
        <f t="shared" si="12"/>
        <v>41214.79483796296</v>
      </c>
      <c r="T100" s="10">
        <f t="shared" si="13"/>
        <v>41250.979166666664</v>
      </c>
      <c r="U100" s="10" t="str">
        <f t="shared" si="14"/>
        <v>Nov</v>
      </c>
      <c r="V100" s="11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1545.145</v>
      </c>
      <c r="Q101" t="str">
        <f t="shared" si="10"/>
        <v>film &amp; video</v>
      </c>
      <c r="R101" s="6" t="str">
        <f t="shared" si="11"/>
        <v>shorts</v>
      </c>
      <c r="S101" s="10">
        <f t="shared" si="12"/>
        <v>41631.902766203704</v>
      </c>
      <c r="T101" s="10">
        <f t="shared" si="13"/>
        <v>41661.902766203704</v>
      </c>
      <c r="U101" s="10" t="str">
        <f t="shared" si="14"/>
        <v>Dec</v>
      </c>
      <c r="V101" s="11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5000</v>
      </c>
      <c r="Q102" t="str">
        <f t="shared" si="10"/>
        <v>film &amp; video</v>
      </c>
      <c r="R102" s="6" t="str">
        <f t="shared" si="11"/>
        <v>shorts</v>
      </c>
      <c r="S102" s="10">
        <f t="shared" si="12"/>
        <v>41197.753310185188</v>
      </c>
      <c r="T102" s="10">
        <f t="shared" si="13"/>
        <v>41217.794976851852</v>
      </c>
      <c r="U102" s="10" t="str">
        <f t="shared" si="14"/>
        <v>Oct</v>
      </c>
      <c r="V102" s="11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3500</v>
      </c>
      <c r="Q103" t="str">
        <f t="shared" si="10"/>
        <v>film &amp; video</v>
      </c>
      <c r="R103" s="6" t="str">
        <f t="shared" si="11"/>
        <v>shorts</v>
      </c>
      <c r="S103" s="10">
        <f t="shared" si="12"/>
        <v>41274.776736111111</v>
      </c>
      <c r="T103" s="10">
        <f t="shared" si="13"/>
        <v>41298.776736111111</v>
      </c>
      <c r="U103" s="10" t="str">
        <f t="shared" si="14"/>
        <v>Dec</v>
      </c>
      <c r="V103" s="11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6832.5</v>
      </c>
      <c r="Q104" t="str">
        <f t="shared" si="10"/>
        <v>film &amp; video</v>
      </c>
      <c r="R104" s="6" t="str">
        <f t="shared" si="11"/>
        <v>shorts</v>
      </c>
      <c r="S104" s="10">
        <f t="shared" si="12"/>
        <v>40505.131168981483</v>
      </c>
      <c r="T104" s="10">
        <f t="shared" si="13"/>
        <v>40535.131168981483</v>
      </c>
      <c r="U104" s="10" t="str">
        <f t="shared" si="14"/>
        <v>Nov</v>
      </c>
      <c r="V104" s="11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1333.5</v>
      </c>
      <c r="Q105" t="str">
        <f t="shared" si="10"/>
        <v>film &amp; video</v>
      </c>
      <c r="R105" s="6" t="str">
        <f t="shared" si="11"/>
        <v>shorts</v>
      </c>
      <c r="S105" s="10">
        <f t="shared" si="12"/>
        <v>41682.805902777778</v>
      </c>
      <c r="T105" s="10">
        <f t="shared" si="13"/>
        <v>41705.805902777778</v>
      </c>
      <c r="U105" s="10" t="str">
        <f t="shared" si="14"/>
        <v>Feb</v>
      </c>
      <c r="V105" s="11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550</v>
      </c>
      <c r="Q106" t="str">
        <f t="shared" si="10"/>
        <v>film &amp; video</v>
      </c>
      <c r="R106" s="6" t="str">
        <f t="shared" si="11"/>
        <v>shorts</v>
      </c>
      <c r="S106" s="10">
        <f t="shared" si="12"/>
        <v>40612.695208333331</v>
      </c>
      <c r="T106" s="10">
        <f t="shared" si="13"/>
        <v>40636.041666666664</v>
      </c>
      <c r="U106" s="10" t="str">
        <f t="shared" si="14"/>
        <v>Mar</v>
      </c>
      <c r="V106" s="11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2281.5</v>
      </c>
      <c r="Q107" t="str">
        <f t="shared" si="10"/>
        <v>film &amp; video</v>
      </c>
      <c r="R107" s="6" t="str">
        <f t="shared" si="11"/>
        <v>shorts</v>
      </c>
      <c r="S107" s="10">
        <f t="shared" si="12"/>
        <v>42485.724768518514</v>
      </c>
      <c r="T107" s="10">
        <f t="shared" si="13"/>
        <v>42504</v>
      </c>
      <c r="U107" s="10" t="str">
        <f t="shared" si="14"/>
        <v>Apr</v>
      </c>
      <c r="V107" s="11">
        <f t="shared" si="15"/>
        <v>2016</v>
      </c>
    </row>
    <row r="108" spans="1:22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5012.5</v>
      </c>
      <c r="Q108" t="str">
        <f t="shared" si="10"/>
        <v>film &amp; video</v>
      </c>
      <c r="R108" s="6" t="str">
        <f t="shared" si="11"/>
        <v>shorts</v>
      </c>
      <c r="S108" s="10">
        <f t="shared" si="12"/>
        <v>40987.776631944449</v>
      </c>
      <c r="T108" s="10">
        <f t="shared" si="13"/>
        <v>41001.776631944449</v>
      </c>
      <c r="U108" s="10" t="str">
        <f t="shared" si="14"/>
        <v>Mar</v>
      </c>
      <c r="V108" s="11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7592.5</v>
      </c>
      <c r="Q109" t="str">
        <f t="shared" si="10"/>
        <v>film &amp; video</v>
      </c>
      <c r="R109" s="6" t="str">
        <f t="shared" si="11"/>
        <v>shorts</v>
      </c>
      <c r="S109" s="10">
        <f t="shared" si="12"/>
        <v>40635.982488425929</v>
      </c>
      <c r="T109" s="10">
        <f t="shared" si="13"/>
        <v>40657.982488425929</v>
      </c>
      <c r="U109" s="10" t="str">
        <f t="shared" si="14"/>
        <v>Apr</v>
      </c>
      <c r="V109" s="11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2600</v>
      </c>
      <c r="Q110" t="str">
        <f t="shared" si="10"/>
        <v>film &amp; video</v>
      </c>
      <c r="R110" s="6" t="str">
        <f t="shared" si="11"/>
        <v>shorts</v>
      </c>
      <c r="S110" s="10">
        <f t="shared" si="12"/>
        <v>41365.613078703704</v>
      </c>
      <c r="T110" s="10">
        <f t="shared" si="13"/>
        <v>41425.613078703704</v>
      </c>
      <c r="U110" s="10" t="str">
        <f t="shared" si="14"/>
        <v>Apr</v>
      </c>
      <c r="V110" s="11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1597.5</v>
      </c>
      <c r="Q111" t="str">
        <f t="shared" si="10"/>
        <v>film &amp; video</v>
      </c>
      <c r="R111" s="6" t="str">
        <f t="shared" si="11"/>
        <v>shorts</v>
      </c>
      <c r="S111" s="10">
        <f t="shared" si="12"/>
        <v>40570.025810185187</v>
      </c>
      <c r="T111" s="10">
        <f t="shared" si="13"/>
        <v>40600.025810185187</v>
      </c>
      <c r="U111" s="10" t="str">
        <f t="shared" si="14"/>
        <v>Jan</v>
      </c>
      <c r="V111" s="11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1500</v>
      </c>
      <c r="Q112" t="str">
        <f t="shared" si="10"/>
        <v>film &amp; video</v>
      </c>
      <c r="R112" s="6" t="str">
        <f t="shared" si="11"/>
        <v>shorts</v>
      </c>
      <c r="S112" s="10">
        <f t="shared" si="12"/>
        <v>41557.949687500004</v>
      </c>
      <c r="T112" s="10">
        <f t="shared" si="13"/>
        <v>41592.249305555553</v>
      </c>
      <c r="U112" s="10" t="str">
        <f t="shared" si="14"/>
        <v>Oct</v>
      </c>
      <c r="V112" s="11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4455</v>
      </c>
      <c r="Q113" t="str">
        <f t="shared" si="10"/>
        <v>film &amp; video</v>
      </c>
      <c r="R113" s="6" t="str">
        <f t="shared" si="11"/>
        <v>shorts</v>
      </c>
      <c r="S113" s="10">
        <f t="shared" si="12"/>
        <v>42125.333182870367</v>
      </c>
      <c r="T113" s="10">
        <f t="shared" si="13"/>
        <v>42155.333182870367</v>
      </c>
      <c r="U113" s="10" t="str">
        <f t="shared" si="14"/>
        <v>May</v>
      </c>
      <c r="V113" s="11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5100</v>
      </c>
      <c r="Q114" t="str">
        <f t="shared" si="10"/>
        <v>film &amp; video</v>
      </c>
      <c r="R114" s="6" t="str">
        <f t="shared" si="11"/>
        <v>shorts</v>
      </c>
      <c r="S114" s="10">
        <f t="shared" si="12"/>
        <v>41718.043032407404</v>
      </c>
      <c r="T114" s="10">
        <f t="shared" si="13"/>
        <v>41742.083333333336</v>
      </c>
      <c r="U114" s="10" t="str">
        <f t="shared" si="14"/>
        <v>Mar</v>
      </c>
      <c r="V114" s="11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6025</v>
      </c>
      <c r="Q115" t="str">
        <f t="shared" si="10"/>
        <v>film &amp; video</v>
      </c>
      <c r="R115" s="6" t="str">
        <f t="shared" si="11"/>
        <v>shorts</v>
      </c>
      <c r="S115" s="10">
        <f t="shared" si="12"/>
        <v>40753.758425925924</v>
      </c>
      <c r="T115" s="10">
        <f t="shared" si="13"/>
        <v>40761.625</v>
      </c>
      <c r="U115" s="10" t="str">
        <f t="shared" si="14"/>
        <v>Jul</v>
      </c>
      <c r="V115" s="11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3050</v>
      </c>
      <c r="Q116" t="str">
        <f t="shared" si="10"/>
        <v>film &amp; video</v>
      </c>
      <c r="R116" s="6" t="str">
        <f t="shared" si="11"/>
        <v>shorts</v>
      </c>
      <c r="S116" s="10">
        <f t="shared" si="12"/>
        <v>40861.27416666667</v>
      </c>
      <c r="T116" s="10">
        <f t="shared" si="13"/>
        <v>40921.27416666667</v>
      </c>
      <c r="U116" s="10" t="str">
        <f t="shared" si="14"/>
        <v>Nov</v>
      </c>
      <c r="V116" s="11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541</v>
      </c>
      <c r="Q117" t="str">
        <f t="shared" si="10"/>
        <v>film &amp; video</v>
      </c>
      <c r="R117" s="6" t="str">
        <f t="shared" si="11"/>
        <v>shorts</v>
      </c>
      <c r="S117" s="10">
        <f t="shared" si="12"/>
        <v>40918.738935185182</v>
      </c>
      <c r="T117" s="10">
        <f t="shared" si="13"/>
        <v>40943.738935185182</v>
      </c>
      <c r="U117" s="10" t="str">
        <f t="shared" si="14"/>
        <v>Jan</v>
      </c>
      <c r="V117" s="11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3739</v>
      </c>
      <c r="Q118" t="str">
        <f t="shared" si="10"/>
        <v>film &amp; video</v>
      </c>
      <c r="R118" s="6" t="str">
        <f t="shared" si="11"/>
        <v>shorts</v>
      </c>
      <c r="S118" s="10">
        <f t="shared" si="12"/>
        <v>40595.497164351851</v>
      </c>
      <c r="T118" s="10">
        <f t="shared" si="13"/>
        <v>40641.455497685187</v>
      </c>
      <c r="U118" s="10" t="str">
        <f t="shared" si="14"/>
        <v>Feb</v>
      </c>
      <c r="V118" s="11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4511.1100000000006</v>
      </c>
      <c r="Q119" t="str">
        <f t="shared" si="10"/>
        <v>film &amp; video</v>
      </c>
      <c r="R119" s="6" t="str">
        <f t="shared" si="11"/>
        <v>shorts</v>
      </c>
      <c r="S119" s="10">
        <f t="shared" si="12"/>
        <v>40248.834999999999</v>
      </c>
      <c r="T119" s="10">
        <f t="shared" si="13"/>
        <v>40338.791666666664</v>
      </c>
      <c r="U119" s="10" t="str">
        <f t="shared" si="14"/>
        <v>Mar</v>
      </c>
      <c r="V119" s="11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5325.79</v>
      </c>
      <c r="Q120" t="str">
        <f t="shared" si="10"/>
        <v>film &amp; video</v>
      </c>
      <c r="R120" s="6" t="str">
        <f t="shared" si="11"/>
        <v>shorts</v>
      </c>
      <c r="S120" s="10">
        <f t="shared" si="12"/>
        <v>40723.053657407407</v>
      </c>
      <c r="T120" s="10">
        <f t="shared" si="13"/>
        <v>40753.053657407407</v>
      </c>
      <c r="U120" s="10" t="str">
        <f t="shared" si="14"/>
        <v>Jun</v>
      </c>
      <c r="V120" s="11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3324.05</v>
      </c>
      <c r="Q121" t="str">
        <f t="shared" si="10"/>
        <v>film &amp; video</v>
      </c>
      <c r="R121" s="6" t="str">
        <f t="shared" si="11"/>
        <v>shorts</v>
      </c>
      <c r="S121" s="10">
        <f t="shared" si="12"/>
        <v>40739.069282407407</v>
      </c>
      <c r="T121" s="10">
        <f t="shared" si="13"/>
        <v>40768.958333333336</v>
      </c>
      <c r="U121" s="10" t="str">
        <f t="shared" si="14"/>
        <v>Jul</v>
      </c>
      <c r="V121" s="11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35005</v>
      </c>
      <c r="Q122" t="str">
        <f t="shared" si="10"/>
        <v>film &amp; video</v>
      </c>
      <c r="R122" s="6" t="str">
        <f t="shared" si="11"/>
        <v>science fiction</v>
      </c>
      <c r="S122" s="10">
        <f t="shared" si="12"/>
        <v>42616.049849537041</v>
      </c>
      <c r="T122" s="10">
        <f t="shared" si="13"/>
        <v>42646.049849537041</v>
      </c>
      <c r="U122" s="10" t="str">
        <f t="shared" si="14"/>
        <v>Sep</v>
      </c>
      <c r="V122" s="11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1500.5</v>
      </c>
      <c r="Q123" t="str">
        <f t="shared" si="10"/>
        <v>film &amp; video</v>
      </c>
      <c r="R123" s="6" t="str">
        <f t="shared" si="11"/>
        <v>science fiction</v>
      </c>
      <c r="S123" s="10">
        <f t="shared" si="12"/>
        <v>42096.704976851848</v>
      </c>
      <c r="T123" s="10">
        <f t="shared" si="13"/>
        <v>42112.427777777775</v>
      </c>
      <c r="U123" s="10" t="str">
        <f t="shared" si="14"/>
        <v>Apr</v>
      </c>
      <c r="V123" s="11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>
        <f t="shared" si="9"/>
        <v>50000000</v>
      </c>
      <c r="Q124" t="str">
        <f t="shared" si="10"/>
        <v>film &amp; video</v>
      </c>
      <c r="R124" s="6" t="str">
        <f t="shared" si="11"/>
        <v>science fiction</v>
      </c>
      <c r="S124" s="10">
        <f t="shared" si="12"/>
        <v>42593.431793981479</v>
      </c>
      <c r="T124" s="10">
        <f t="shared" si="13"/>
        <v>42653.431793981479</v>
      </c>
      <c r="U124" s="10" t="str">
        <f t="shared" si="14"/>
        <v>Aug</v>
      </c>
      <c r="V124" s="11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27575.5</v>
      </c>
      <c r="Q125" t="str">
        <f t="shared" si="10"/>
        <v>film &amp; video</v>
      </c>
      <c r="R125" s="6" t="str">
        <f t="shared" si="11"/>
        <v>science fiction</v>
      </c>
      <c r="S125" s="10">
        <f t="shared" si="12"/>
        <v>41904.781990740739</v>
      </c>
      <c r="T125" s="10">
        <f t="shared" si="13"/>
        <v>41940.916666666664</v>
      </c>
      <c r="U125" s="10" t="str">
        <f t="shared" si="14"/>
        <v>Sep</v>
      </c>
      <c r="V125" s="11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>
        <f t="shared" si="9"/>
        <v>2000</v>
      </c>
      <c r="Q126" t="str">
        <f t="shared" si="10"/>
        <v>film &amp; video</v>
      </c>
      <c r="R126" s="6" t="str">
        <f t="shared" si="11"/>
        <v>science fiction</v>
      </c>
      <c r="S126" s="10">
        <f t="shared" si="12"/>
        <v>42114.928726851853</v>
      </c>
      <c r="T126" s="10">
        <f t="shared" si="13"/>
        <v>42139.928726851853</v>
      </c>
      <c r="U126" s="10" t="str">
        <f t="shared" si="14"/>
        <v>Apr</v>
      </c>
      <c r="V126" s="11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285</v>
      </c>
      <c r="Q127" t="str">
        <f t="shared" si="10"/>
        <v>film &amp; video</v>
      </c>
      <c r="R127" s="6" t="str">
        <f t="shared" si="11"/>
        <v>science fiction</v>
      </c>
      <c r="S127" s="10">
        <f t="shared" si="12"/>
        <v>42709.993981481486</v>
      </c>
      <c r="T127" s="10">
        <f t="shared" si="13"/>
        <v>42769.993981481486</v>
      </c>
      <c r="U127" s="10" t="str">
        <f t="shared" si="14"/>
        <v>Dec</v>
      </c>
      <c r="V127" s="11">
        <f t="shared" si="15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13193.5</v>
      </c>
      <c r="Q128" t="str">
        <f t="shared" si="10"/>
        <v>film &amp; video</v>
      </c>
      <c r="R128" s="6" t="str">
        <f t="shared" si="11"/>
        <v>science fiction</v>
      </c>
      <c r="S128" s="10">
        <f t="shared" si="12"/>
        <v>42135.589548611111</v>
      </c>
      <c r="T128" s="10">
        <f t="shared" si="13"/>
        <v>42166.083333333328</v>
      </c>
      <c r="U128" s="10" t="str">
        <f t="shared" si="14"/>
        <v>May</v>
      </c>
      <c r="V128" s="11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4095</v>
      </c>
      <c r="Q129" t="str">
        <f t="shared" si="10"/>
        <v>film &amp; video</v>
      </c>
      <c r="R129" s="6" t="str">
        <f t="shared" si="11"/>
        <v>science fiction</v>
      </c>
      <c r="S129" s="10">
        <f t="shared" si="12"/>
        <v>42067.62431712963</v>
      </c>
      <c r="T129" s="10">
        <f t="shared" si="13"/>
        <v>42097.582650462966</v>
      </c>
      <c r="U129" s="10" t="str">
        <f t="shared" si="14"/>
        <v>Mar</v>
      </c>
      <c r="V129" s="11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50933.5</v>
      </c>
      <c r="Q130" t="str">
        <f t="shared" si="10"/>
        <v>film &amp; video</v>
      </c>
      <c r="R130" s="6" t="str">
        <f t="shared" si="11"/>
        <v>science fiction</v>
      </c>
      <c r="S130" s="10">
        <f t="shared" si="12"/>
        <v>42628.22792824074</v>
      </c>
      <c r="T130" s="10">
        <f t="shared" si="13"/>
        <v>42663.22792824074</v>
      </c>
      <c r="U130" s="10" t="str">
        <f t="shared" si="14"/>
        <v>Sep</v>
      </c>
      <c r="V130" s="11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>
        <f t="shared" ref="P131:P194" si="17">AVERAGE(D131,E131)</f>
        <v>10000</v>
      </c>
      <c r="Q131" t="str">
        <f t="shared" ref="Q131:Q194" si="18">LEFT(N131, SEARCH("/",N131,1)-1)</f>
        <v>film &amp; video</v>
      </c>
      <c r="R131" s="6" t="str">
        <f t="shared" ref="R131:R194" si="19">RIGHT(N131,LEN(N131) - SEARCH("/", N131, + 1))</f>
        <v>science fiction</v>
      </c>
      <c r="S131" s="10">
        <f t="shared" ref="S131:S194" si="20">(((J131/60)/60)/24)+DATE(1970,1,1)</f>
        <v>41882.937303240738</v>
      </c>
      <c r="T131" s="10">
        <f t="shared" ref="T131:T194" si="21">(((I131/60)/60)/24)+DATE(1970,1,1)</f>
        <v>41942.937303240738</v>
      </c>
      <c r="U131" s="10" t="str">
        <f t="shared" ref="U131:U194" si="22">TEXT(S131, "mmm")</f>
        <v>Aug</v>
      </c>
      <c r="V131" s="11">
        <f t="shared" ref="V131:V194" si="23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>
        <f t="shared" si="17"/>
        <v>300</v>
      </c>
      <c r="Q132" t="str">
        <f t="shared" si="18"/>
        <v>film &amp; video</v>
      </c>
      <c r="R132" s="6" t="str">
        <f t="shared" si="19"/>
        <v>science fiction</v>
      </c>
      <c r="S132" s="10">
        <f t="shared" si="20"/>
        <v>41778.915416666663</v>
      </c>
      <c r="T132" s="10">
        <f t="shared" si="21"/>
        <v>41806.844444444447</v>
      </c>
      <c r="U132" s="10" t="str">
        <f t="shared" si="22"/>
        <v>May</v>
      </c>
      <c r="V132" s="11">
        <f t="shared" si="23"/>
        <v>2014</v>
      </c>
    </row>
    <row r="133" spans="1:22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>
        <f t="shared" si="17"/>
        <v>600</v>
      </c>
      <c r="Q133" t="str">
        <f t="shared" si="18"/>
        <v>film &amp; video</v>
      </c>
      <c r="R133" s="6" t="str">
        <f t="shared" si="19"/>
        <v>science fiction</v>
      </c>
      <c r="S133" s="10">
        <f t="shared" si="20"/>
        <v>42541.837511574078</v>
      </c>
      <c r="T133" s="10">
        <f t="shared" si="21"/>
        <v>42557</v>
      </c>
      <c r="U133" s="10" t="str">
        <f t="shared" si="22"/>
        <v>Jun</v>
      </c>
      <c r="V133" s="11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>
        <f t="shared" si="17"/>
        <v>43827.5</v>
      </c>
      <c r="Q134" t="str">
        <f t="shared" si="18"/>
        <v>film &amp; video</v>
      </c>
      <c r="R134" s="6" t="str">
        <f t="shared" si="19"/>
        <v>science fiction</v>
      </c>
      <c r="S134" s="10">
        <f t="shared" si="20"/>
        <v>41905.812581018516</v>
      </c>
      <c r="T134" s="10">
        <f t="shared" si="21"/>
        <v>41950.854247685187</v>
      </c>
      <c r="U134" s="10" t="str">
        <f t="shared" si="22"/>
        <v>Sep</v>
      </c>
      <c r="V134" s="11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>
        <f t="shared" si="17"/>
        <v>35882</v>
      </c>
      <c r="Q135" t="str">
        <f t="shared" si="18"/>
        <v>film &amp; video</v>
      </c>
      <c r="R135" s="6" t="str">
        <f t="shared" si="19"/>
        <v>science fiction</v>
      </c>
      <c r="S135" s="10">
        <f t="shared" si="20"/>
        <v>42491.80768518518</v>
      </c>
      <c r="T135" s="10">
        <f t="shared" si="21"/>
        <v>42521.729861111111</v>
      </c>
      <c r="U135" s="10" t="str">
        <f t="shared" si="22"/>
        <v>May</v>
      </c>
      <c r="V135" s="11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>
        <f t="shared" si="17"/>
        <v>2500</v>
      </c>
      <c r="Q136" t="str">
        <f t="shared" si="18"/>
        <v>film &amp; video</v>
      </c>
      <c r="R136" s="6" t="str">
        <f t="shared" si="19"/>
        <v>science fiction</v>
      </c>
      <c r="S136" s="10">
        <f t="shared" si="20"/>
        <v>42221.909930555557</v>
      </c>
      <c r="T136" s="10">
        <f t="shared" si="21"/>
        <v>42251.708333333328</v>
      </c>
      <c r="U136" s="10" t="str">
        <f t="shared" si="22"/>
        <v>Aug</v>
      </c>
      <c r="V136" s="11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>
        <f t="shared" si="17"/>
        <v>1701.5</v>
      </c>
      <c r="Q137" t="str">
        <f t="shared" si="18"/>
        <v>film &amp; video</v>
      </c>
      <c r="R137" s="6" t="str">
        <f t="shared" si="19"/>
        <v>science fiction</v>
      </c>
      <c r="S137" s="10">
        <f t="shared" si="20"/>
        <v>41788.381909722222</v>
      </c>
      <c r="T137" s="10">
        <f t="shared" si="21"/>
        <v>41821.791666666664</v>
      </c>
      <c r="U137" s="10" t="str">
        <f t="shared" si="22"/>
        <v>May</v>
      </c>
      <c r="V137" s="11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>
        <f t="shared" si="17"/>
        <v>1500</v>
      </c>
      <c r="Q138" t="str">
        <f t="shared" si="18"/>
        <v>film &amp; video</v>
      </c>
      <c r="R138" s="6" t="str">
        <f t="shared" si="19"/>
        <v>science fiction</v>
      </c>
      <c r="S138" s="10">
        <f t="shared" si="20"/>
        <v>42096.410115740742</v>
      </c>
      <c r="T138" s="10">
        <f t="shared" si="21"/>
        <v>42140.427777777775</v>
      </c>
      <c r="U138" s="10" t="str">
        <f t="shared" si="22"/>
        <v>Apr</v>
      </c>
      <c r="V138" s="11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>
        <f t="shared" si="17"/>
        <v>27500</v>
      </c>
      <c r="Q139" t="str">
        <f t="shared" si="18"/>
        <v>film &amp; video</v>
      </c>
      <c r="R139" s="6" t="str">
        <f t="shared" si="19"/>
        <v>science fiction</v>
      </c>
      <c r="S139" s="10">
        <f t="shared" si="20"/>
        <v>42239.573993055557</v>
      </c>
      <c r="T139" s="10">
        <f t="shared" si="21"/>
        <v>42289.573993055557</v>
      </c>
      <c r="U139" s="10" t="str">
        <f t="shared" si="22"/>
        <v>Aug</v>
      </c>
      <c r="V139" s="11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>
        <f t="shared" si="17"/>
        <v>77356</v>
      </c>
      <c r="Q140" t="str">
        <f t="shared" si="18"/>
        <v>film &amp; video</v>
      </c>
      <c r="R140" s="6" t="str">
        <f t="shared" si="19"/>
        <v>science fiction</v>
      </c>
      <c r="S140" s="10">
        <f t="shared" si="20"/>
        <v>42186.257418981477</v>
      </c>
      <c r="T140" s="10">
        <f t="shared" si="21"/>
        <v>42217.207638888889</v>
      </c>
      <c r="U140" s="10" t="str">
        <f t="shared" si="22"/>
        <v>Jul</v>
      </c>
      <c r="V140" s="11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>
        <f t="shared" si="17"/>
        <v>500</v>
      </c>
      <c r="Q141" t="str">
        <f t="shared" si="18"/>
        <v>film &amp; video</v>
      </c>
      <c r="R141" s="6" t="str">
        <f t="shared" si="19"/>
        <v>science fiction</v>
      </c>
      <c r="S141" s="10">
        <f t="shared" si="20"/>
        <v>42187.920972222222</v>
      </c>
      <c r="T141" s="10">
        <f t="shared" si="21"/>
        <v>42197.920972222222</v>
      </c>
      <c r="U141" s="10" t="str">
        <f t="shared" si="22"/>
        <v>Jul</v>
      </c>
      <c r="V141" s="11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>
        <f t="shared" si="17"/>
        <v>100000</v>
      </c>
      <c r="Q142" t="str">
        <f t="shared" si="18"/>
        <v>film &amp; video</v>
      </c>
      <c r="R142" s="6" t="str">
        <f t="shared" si="19"/>
        <v>science fiction</v>
      </c>
      <c r="S142" s="10">
        <f t="shared" si="20"/>
        <v>42053.198287037041</v>
      </c>
      <c r="T142" s="10">
        <f t="shared" si="21"/>
        <v>42083.15662037037</v>
      </c>
      <c r="U142" s="10" t="str">
        <f t="shared" si="22"/>
        <v>Feb</v>
      </c>
      <c r="V142" s="11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>
        <f t="shared" si="17"/>
        <v>6646.5</v>
      </c>
      <c r="Q143" t="str">
        <f t="shared" si="18"/>
        <v>film &amp; video</v>
      </c>
      <c r="R143" s="6" t="str">
        <f t="shared" si="19"/>
        <v>science fiction</v>
      </c>
      <c r="S143" s="10">
        <f t="shared" si="20"/>
        <v>42110.153043981481</v>
      </c>
      <c r="T143" s="10">
        <f t="shared" si="21"/>
        <v>42155.153043981481</v>
      </c>
      <c r="U143" s="10" t="str">
        <f t="shared" si="22"/>
        <v>Apr</v>
      </c>
      <c r="V143" s="11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>
        <f t="shared" si="17"/>
        <v>1505</v>
      </c>
      <c r="Q144" t="str">
        <f t="shared" si="18"/>
        <v>film &amp; video</v>
      </c>
      <c r="R144" s="6" t="str">
        <f t="shared" si="19"/>
        <v>science fiction</v>
      </c>
      <c r="S144" s="10">
        <f t="shared" si="20"/>
        <v>41938.893263888887</v>
      </c>
      <c r="T144" s="10">
        <f t="shared" si="21"/>
        <v>41959.934930555552</v>
      </c>
      <c r="U144" s="10" t="str">
        <f t="shared" si="22"/>
        <v>Oct</v>
      </c>
      <c r="V144" s="11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>
        <f t="shared" si="17"/>
        <v>2750</v>
      </c>
      <c r="Q145" t="str">
        <f t="shared" si="18"/>
        <v>film &amp; video</v>
      </c>
      <c r="R145" s="6" t="str">
        <f t="shared" si="19"/>
        <v>science fiction</v>
      </c>
      <c r="S145" s="10">
        <f t="shared" si="20"/>
        <v>42559.064143518524</v>
      </c>
      <c r="T145" s="10">
        <f t="shared" si="21"/>
        <v>42616.246527777781</v>
      </c>
      <c r="U145" s="10" t="str">
        <f t="shared" si="22"/>
        <v>Jul</v>
      </c>
      <c r="V145" s="11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>
        <f t="shared" si="17"/>
        <v>4785</v>
      </c>
      <c r="Q146" t="str">
        <f t="shared" si="18"/>
        <v>film &amp; video</v>
      </c>
      <c r="R146" s="6" t="str">
        <f t="shared" si="19"/>
        <v>science fiction</v>
      </c>
      <c r="S146" s="10">
        <f t="shared" si="20"/>
        <v>42047.762407407412</v>
      </c>
      <c r="T146" s="10">
        <f t="shared" si="21"/>
        <v>42107.72074074074</v>
      </c>
      <c r="U146" s="10" t="str">
        <f t="shared" si="22"/>
        <v>Feb</v>
      </c>
      <c r="V146" s="11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>
        <f t="shared" si="17"/>
        <v>2419</v>
      </c>
      <c r="Q147" t="str">
        <f t="shared" si="18"/>
        <v>film &amp; video</v>
      </c>
      <c r="R147" s="6" t="str">
        <f t="shared" si="19"/>
        <v>science fiction</v>
      </c>
      <c r="S147" s="10">
        <f t="shared" si="20"/>
        <v>42200.542268518519</v>
      </c>
      <c r="T147" s="10">
        <f t="shared" si="21"/>
        <v>42227.542268518519</v>
      </c>
      <c r="U147" s="10" t="str">
        <f t="shared" si="22"/>
        <v>Jul</v>
      </c>
      <c r="V147" s="11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>
        <f t="shared" si="17"/>
        <v>10057.5</v>
      </c>
      <c r="Q148" t="str">
        <f t="shared" si="18"/>
        <v>film &amp; video</v>
      </c>
      <c r="R148" s="6" t="str">
        <f t="shared" si="19"/>
        <v>science fiction</v>
      </c>
      <c r="S148" s="10">
        <f t="shared" si="20"/>
        <v>42693.016180555554</v>
      </c>
      <c r="T148" s="10">
        <f t="shared" si="21"/>
        <v>42753.016180555554</v>
      </c>
      <c r="U148" s="10" t="str">
        <f t="shared" si="22"/>
        <v>Nov</v>
      </c>
      <c r="V148" s="11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>
        <f t="shared" si="17"/>
        <v>3500</v>
      </c>
      <c r="Q149" t="str">
        <f t="shared" si="18"/>
        <v>film &amp; video</v>
      </c>
      <c r="R149" s="6" t="str">
        <f t="shared" si="19"/>
        <v>science fiction</v>
      </c>
      <c r="S149" s="10">
        <f t="shared" si="20"/>
        <v>41969.767824074079</v>
      </c>
      <c r="T149" s="10">
        <f t="shared" si="21"/>
        <v>42012.762499999997</v>
      </c>
      <c r="U149" s="10" t="str">
        <f t="shared" si="22"/>
        <v>Nov</v>
      </c>
      <c r="V149" s="11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>
        <f t="shared" si="17"/>
        <v>25020</v>
      </c>
      <c r="Q150" t="str">
        <f t="shared" si="18"/>
        <v>film &amp; video</v>
      </c>
      <c r="R150" s="6" t="str">
        <f t="shared" si="19"/>
        <v>science fiction</v>
      </c>
      <c r="S150" s="10">
        <f t="shared" si="20"/>
        <v>42397.281666666662</v>
      </c>
      <c r="T150" s="10">
        <f t="shared" si="21"/>
        <v>42427.281666666662</v>
      </c>
      <c r="U150" s="10" t="str">
        <f t="shared" si="22"/>
        <v>Jan</v>
      </c>
      <c r="V150" s="11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>
        <f t="shared" si="17"/>
        <v>5046</v>
      </c>
      <c r="Q151" t="str">
        <f t="shared" si="18"/>
        <v>film &amp; video</v>
      </c>
      <c r="R151" s="6" t="str">
        <f t="shared" si="19"/>
        <v>science fiction</v>
      </c>
      <c r="S151" s="10">
        <f t="shared" si="20"/>
        <v>41968.172106481477</v>
      </c>
      <c r="T151" s="10">
        <f t="shared" si="21"/>
        <v>41998.333333333328</v>
      </c>
      <c r="U151" s="10" t="str">
        <f t="shared" si="22"/>
        <v>Nov</v>
      </c>
      <c r="V151" s="11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>
        <f t="shared" si="17"/>
        <v>80056</v>
      </c>
      <c r="Q152" t="str">
        <f t="shared" si="18"/>
        <v>film &amp; video</v>
      </c>
      <c r="R152" s="6" t="str">
        <f t="shared" si="19"/>
        <v>science fiction</v>
      </c>
      <c r="S152" s="10">
        <f t="shared" si="20"/>
        <v>42090.161828703705</v>
      </c>
      <c r="T152" s="10">
        <f t="shared" si="21"/>
        <v>42150.161828703705</v>
      </c>
      <c r="U152" s="10" t="str">
        <f t="shared" si="22"/>
        <v>Mar</v>
      </c>
      <c r="V152" s="11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>
        <f t="shared" si="17"/>
        <v>125070</v>
      </c>
      <c r="Q153" t="str">
        <f t="shared" si="18"/>
        <v>film &amp; video</v>
      </c>
      <c r="R153" s="6" t="str">
        <f t="shared" si="19"/>
        <v>science fiction</v>
      </c>
      <c r="S153" s="10">
        <f t="shared" si="20"/>
        <v>42113.550821759258</v>
      </c>
      <c r="T153" s="10">
        <f t="shared" si="21"/>
        <v>42173.550821759258</v>
      </c>
      <c r="U153" s="10" t="str">
        <f t="shared" si="22"/>
        <v>Apr</v>
      </c>
      <c r="V153" s="11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>
        <f t="shared" si="17"/>
        <v>190015</v>
      </c>
      <c r="Q154" t="str">
        <f t="shared" si="18"/>
        <v>film &amp; video</v>
      </c>
      <c r="R154" s="6" t="str">
        <f t="shared" si="19"/>
        <v>science fiction</v>
      </c>
      <c r="S154" s="10">
        <f t="shared" si="20"/>
        <v>41875.077546296299</v>
      </c>
      <c r="T154" s="10">
        <f t="shared" si="21"/>
        <v>41905.077546296299</v>
      </c>
      <c r="U154" s="10" t="str">
        <f t="shared" si="22"/>
        <v>Aug</v>
      </c>
      <c r="V154" s="11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>
        <f t="shared" si="17"/>
        <v>25179.5</v>
      </c>
      <c r="Q155" t="str">
        <f t="shared" si="18"/>
        <v>film &amp; video</v>
      </c>
      <c r="R155" s="6" t="str">
        <f t="shared" si="19"/>
        <v>science fiction</v>
      </c>
      <c r="S155" s="10">
        <f t="shared" si="20"/>
        <v>41933.586157407408</v>
      </c>
      <c r="T155" s="10">
        <f t="shared" si="21"/>
        <v>41975.627824074079</v>
      </c>
      <c r="U155" s="10" t="str">
        <f t="shared" si="22"/>
        <v>Oct</v>
      </c>
      <c r="V155" s="11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>
        <f t="shared" si="17"/>
        <v>770</v>
      </c>
      <c r="Q156" t="str">
        <f t="shared" si="18"/>
        <v>film &amp; video</v>
      </c>
      <c r="R156" s="6" t="str">
        <f t="shared" si="19"/>
        <v>science fiction</v>
      </c>
      <c r="S156" s="10">
        <f t="shared" si="20"/>
        <v>42115.547395833331</v>
      </c>
      <c r="T156" s="10">
        <f t="shared" si="21"/>
        <v>42158.547395833331</v>
      </c>
      <c r="U156" s="10" t="str">
        <f t="shared" si="22"/>
        <v>Apr</v>
      </c>
      <c r="V156" s="11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>
        <f t="shared" si="17"/>
        <v>675040.5</v>
      </c>
      <c r="Q157" t="str">
        <f t="shared" si="18"/>
        <v>film &amp; video</v>
      </c>
      <c r="R157" s="6" t="str">
        <f t="shared" si="19"/>
        <v>science fiction</v>
      </c>
      <c r="S157" s="10">
        <f t="shared" si="20"/>
        <v>42168.559432870374</v>
      </c>
      <c r="T157" s="10">
        <f t="shared" si="21"/>
        <v>42208.559432870374</v>
      </c>
      <c r="U157" s="10" t="str">
        <f t="shared" si="22"/>
        <v>Jun</v>
      </c>
      <c r="V157" s="11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>
        <f t="shared" si="17"/>
        <v>18392.5</v>
      </c>
      <c r="Q158" t="str">
        <f t="shared" si="18"/>
        <v>film &amp; video</v>
      </c>
      <c r="R158" s="6" t="str">
        <f t="shared" si="19"/>
        <v>science fiction</v>
      </c>
      <c r="S158" s="10">
        <f t="shared" si="20"/>
        <v>41794.124953703707</v>
      </c>
      <c r="T158" s="10">
        <f t="shared" si="21"/>
        <v>41854.124953703707</v>
      </c>
      <c r="U158" s="10" t="str">
        <f t="shared" si="22"/>
        <v>Jun</v>
      </c>
      <c r="V158" s="11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>
        <f t="shared" si="17"/>
        <v>1501.5</v>
      </c>
      <c r="Q159" t="str">
        <f t="shared" si="18"/>
        <v>film &amp; video</v>
      </c>
      <c r="R159" s="6" t="str">
        <f t="shared" si="19"/>
        <v>science fiction</v>
      </c>
      <c r="S159" s="10">
        <f t="shared" si="20"/>
        <v>42396.911712962959</v>
      </c>
      <c r="T159" s="10">
        <f t="shared" si="21"/>
        <v>42426.911712962959</v>
      </c>
      <c r="U159" s="10" t="str">
        <f t="shared" si="22"/>
        <v>Jan</v>
      </c>
      <c r="V159" s="11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>
        <f t="shared" si="17"/>
        <v>2500</v>
      </c>
      <c r="Q160" t="str">
        <f t="shared" si="18"/>
        <v>film &amp; video</v>
      </c>
      <c r="R160" s="6" t="str">
        <f t="shared" si="19"/>
        <v>science fiction</v>
      </c>
      <c r="S160" s="10">
        <f t="shared" si="20"/>
        <v>41904.07671296296</v>
      </c>
      <c r="T160" s="10">
        <f t="shared" si="21"/>
        <v>41934.07671296296</v>
      </c>
      <c r="U160" s="10" t="str">
        <f t="shared" si="22"/>
        <v>Sep</v>
      </c>
      <c r="V160" s="11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>
        <f t="shared" si="17"/>
        <v>250005</v>
      </c>
      <c r="Q161" t="str">
        <f t="shared" si="18"/>
        <v>film &amp; video</v>
      </c>
      <c r="R161" s="6" t="str">
        <f t="shared" si="19"/>
        <v>science fiction</v>
      </c>
      <c r="S161" s="10">
        <f t="shared" si="20"/>
        <v>42514.434548611112</v>
      </c>
      <c r="T161" s="10">
        <f t="shared" si="21"/>
        <v>42554.434548611112</v>
      </c>
      <c r="U161" s="10" t="str">
        <f t="shared" si="22"/>
        <v>May</v>
      </c>
      <c r="V161" s="11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>
        <f t="shared" si="17"/>
        <v>2500</v>
      </c>
      <c r="Q162" t="str">
        <f t="shared" si="18"/>
        <v>film &amp; video</v>
      </c>
      <c r="R162" s="6" t="str">
        <f t="shared" si="19"/>
        <v>drama</v>
      </c>
      <c r="S162" s="10">
        <f t="shared" si="20"/>
        <v>42171.913090277783</v>
      </c>
      <c r="T162" s="10">
        <f t="shared" si="21"/>
        <v>42231.913090277783</v>
      </c>
      <c r="U162" s="10" t="str">
        <f t="shared" si="22"/>
        <v>Jun</v>
      </c>
      <c r="V162" s="11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>
        <f t="shared" si="17"/>
        <v>25002.5</v>
      </c>
      <c r="Q163" t="str">
        <f t="shared" si="18"/>
        <v>film &amp; video</v>
      </c>
      <c r="R163" s="6" t="str">
        <f t="shared" si="19"/>
        <v>drama</v>
      </c>
      <c r="S163" s="10">
        <f t="shared" si="20"/>
        <v>41792.687442129631</v>
      </c>
      <c r="T163" s="10">
        <f t="shared" si="21"/>
        <v>41822.687442129631</v>
      </c>
      <c r="U163" s="10" t="str">
        <f t="shared" si="22"/>
        <v>Jun</v>
      </c>
      <c r="V163" s="11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>
        <f t="shared" si="17"/>
        <v>1617.5</v>
      </c>
      <c r="Q164" t="str">
        <f t="shared" si="18"/>
        <v>film &amp; video</v>
      </c>
      <c r="R164" s="6" t="str">
        <f t="shared" si="19"/>
        <v>drama</v>
      </c>
      <c r="S164" s="10">
        <f t="shared" si="20"/>
        <v>41835.126805555556</v>
      </c>
      <c r="T164" s="10">
        <f t="shared" si="21"/>
        <v>41867.987500000003</v>
      </c>
      <c r="U164" s="10" t="str">
        <f t="shared" si="22"/>
        <v>Jul</v>
      </c>
      <c r="V164" s="11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>
        <f t="shared" si="17"/>
        <v>1000000</v>
      </c>
      <c r="Q165" t="str">
        <f t="shared" si="18"/>
        <v>film &amp; video</v>
      </c>
      <c r="R165" s="6" t="str">
        <f t="shared" si="19"/>
        <v>drama</v>
      </c>
      <c r="S165" s="10">
        <f t="shared" si="20"/>
        <v>42243.961273148147</v>
      </c>
      <c r="T165" s="10">
        <f t="shared" si="21"/>
        <v>42278</v>
      </c>
      <c r="U165" s="10" t="str">
        <f t="shared" si="22"/>
        <v>Aug</v>
      </c>
      <c r="V165" s="11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>
        <f t="shared" si="17"/>
        <v>60320</v>
      </c>
      <c r="Q166" t="str">
        <f t="shared" si="18"/>
        <v>film &amp; video</v>
      </c>
      <c r="R166" s="6" t="str">
        <f t="shared" si="19"/>
        <v>drama</v>
      </c>
      <c r="S166" s="10">
        <f t="shared" si="20"/>
        <v>41841.762743055559</v>
      </c>
      <c r="T166" s="10">
        <f t="shared" si="21"/>
        <v>41901.762743055559</v>
      </c>
      <c r="U166" s="10" t="str">
        <f t="shared" si="22"/>
        <v>Jul</v>
      </c>
      <c r="V166" s="11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>
        <f t="shared" si="17"/>
        <v>8500</v>
      </c>
      <c r="Q167" t="str">
        <f t="shared" si="18"/>
        <v>film &amp; video</v>
      </c>
      <c r="R167" s="6" t="str">
        <f t="shared" si="19"/>
        <v>drama</v>
      </c>
      <c r="S167" s="10">
        <f t="shared" si="20"/>
        <v>42351.658842592587</v>
      </c>
      <c r="T167" s="10">
        <f t="shared" si="21"/>
        <v>42381.658842592587</v>
      </c>
      <c r="U167" s="10" t="str">
        <f t="shared" si="22"/>
        <v>Dec</v>
      </c>
      <c r="V167" s="11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>
        <f t="shared" si="17"/>
        <v>4000</v>
      </c>
      <c r="Q168" t="str">
        <f t="shared" si="18"/>
        <v>film &amp; video</v>
      </c>
      <c r="R168" s="6" t="str">
        <f t="shared" si="19"/>
        <v>drama</v>
      </c>
      <c r="S168" s="10">
        <f t="shared" si="20"/>
        <v>42721.075949074075</v>
      </c>
      <c r="T168" s="10">
        <f t="shared" si="21"/>
        <v>42751.075949074075</v>
      </c>
      <c r="U168" s="10" t="str">
        <f t="shared" si="22"/>
        <v>Dec</v>
      </c>
      <c r="V168" s="11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>
        <f t="shared" si="17"/>
        <v>55005.5</v>
      </c>
      <c r="Q169" t="str">
        <f t="shared" si="18"/>
        <v>film &amp; video</v>
      </c>
      <c r="R169" s="6" t="str">
        <f t="shared" si="19"/>
        <v>drama</v>
      </c>
      <c r="S169" s="10">
        <f t="shared" si="20"/>
        <v>42160.927488425921</v>
      </c>
      <c r="T169" s="10">
        <f t="shared" si="21"/>
        <v>42220.927488425921</v>
      </c>
      <c r="U169" s="10" t="str">
        <f t="shared" si="22"/>
        <v>Jun</v>
      </c>
      <c r="V169" s="11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>
        <f t="shared" si="17"/>
        <v>4162.5</v>
      </c>
      <c r="Q170" t="str">
        <f t="shared" si="18"/>
        <v>film &amp; video</v>
      </c>
      <c r="R170" s="6" t="str">
        <f t="shared" si="19"/>
        <v>drama</v>
      </c>
      <c r="S170" s="10">
        <f t="shared" si="20"/>
        <v>42052.83530092593</v>
      </c>
      <c r="T170" s="10">
        <f t="shared" si="21"/>
        <v>42082.793634259258</v>
      </c>
      <c r="U170" s="10" t="str">
        <f t="shared" si="22"/>
        <v>Feb</v>
      </c>
      <c r="V170" s="11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>
        <f t="shared" si="17"/>
        <v>1530</v>
      </c>
      <c r="Q171" t="str">
        <f t="shared" si="18"/>
        <v>film &amp; video</v>
      </c>
      <c r="R171" s="6" t="str">
        <f t="shared" si="19"/>
        <v>drama</v>
      </c>
      <c r="S171" s="10">
        <f t="shared" si="20"/>
        <v>41900.505312499998</v>
      </c>
      <c r="T171" s="10">
        <f t="shared" si="21"/>
        <v>41930.505312499998</v>
      </c>
      <c r="U171" s="10" t="str">
        <f t="shared" si="22"/>
        <v>Sep</v>
      </c>
      <c r="V171" s="11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>
        <f t="shared" si="17"/>
        <v>5162.5</v>
      </c>
      <c r="Q172" t="str">
        <f t="shared" si="18"/>
        <v>film &amp; video</v>
      </c>
      <c r="R172" s="6" t="str">
        <f t="shared" si="19"/>
        <v>drama</v>
      </c>
      <c r="S172" s="10">
        <f t="shared" si="20"/>
        <v>42216.977812500001</v>
      </c>
      <c r="T172" s="10">
        <f t="shared" si="21"/>
        <v>42246.227777777778</v>
      </c>
      <c r="U172" s="10" t="str">
        <f t="shared" si="22"/>
        <v>Jul</v>
      </c>
      <c r="V172" s="11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>
        <f t="shared" si="17"/>
        <v>25000.5</v>
      </c>
      <c r="Q173" t="str">
        <f t="shared" si="18"/>
        <v>film &amp; video</v>
      </c>
      <c r="R173" s="6" t="str">
        <f t="shared" si="19"/>
        <v>drama</v>
      </c>
      <c r="S173" s="10">
        <f t="shared" si="20"/>
        <v>42534.180717592593</v>
      </c>
      <c r="T173" s="10">
        <f t="shared" si="21"/>
        <v>42594.180717592593</v>
      </c>
      <c r="U173" s="10" t="str">
        <f t="shared" si="22"/>
        <v>Jun</v>
      </c>
      <c r="V173" s="11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>
        <f t="shared" si="17"/>
        <v>47500</v>
      </c>
      <c r="Q174" t="str">
        <f t="shared" si="18"/>
        <v>film &amp; video</v>
      </c>
      <c r="R174" s="6" t="str">
        <f t="shared" si="19"/>
        <v>drama</v>
      </c>
      <c r="S174" s="10">
        <f t="shared" si="20"/>
        <v>42047.394942129627</v>
      </c>
      <c r="T174" s="10">
        <f t="shared" si="21"/>
        <v>42082.353275462956</v>
      </c>
      <c r="U174" s="10" t="str">
        <f t="shared" si="22"/>
        <v>Feb</v>
      </c>
      <c r="V174" s="11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>
        <f t="shared" si="17"/>
        <v>555</v>
      </c>
      <c r="Q175" t="str">
        <f t="shared" si="18"/>
        <v>film &amp; video</v>
      </c>
      <c r="R175" s="6" t="str">
        <f t="shared" si="19"/>
        <v>drama</v>
      </c>
      <c r="S175" s="10">
        <f t="shared" si="20"/>
        <v>42033.573009259257</v>
      </c>
      <c r="T175" s="10">
        <f t="shared" si="21"/>
        <v>42063.573009259257</v>
      </c>
      <c r="U175" s="10" t="str">
        <f t="shared" si="22"/>
        <v>Jan</v>
      </c>
      <c r="V175" s="11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>
        <f t="shared" si="17"/>
        <v>3000</v>
      </c>
      <c r="Q176" t="str">
        <f t="shared" si="18"/>
        <v>film &amp; video</v>
      </c>
      <c r="R176" s="6" t="str">
        <f t="shared" si="19"/>
        <v>drama</v>
      </c>
      <c r="S176" s="10">
        <f t="shared" si="20"/>
        <v>42072.758981481486</v>
      </c>
      <c r="T176" s="10">
        <f t="shared" si="21"/>
        <v>42132.758981481486</v>
      </c>
      <c r="U176" s="10" t="str">
        <f t="shared" si="22"/>
        <v>Mar</v>
      </c>
      <c r="V176" s="11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>
        <f t="shared" si="17"/>
        <v>10648.5</v>
      </c>
      <c r="Q177" t="str">
        <f t="shared" si="18"/>
        <v>film &amp; video</v>
      </c>
      <c r="R177" s="6" t="str">
        <f t="shared" si="19"/>
        <v>drama</v>
      </c>
      <c r="S177" s="10">
        <f t="shared" si="20"/>
        <v>41855.777905092589</v>
      </c>
      <c r="T177" s="10">
        <f t="shared" si="21"/>
        <v>41880.777905092589</v>
      </c>
      <c r="U177" s="10" t="str">
        <f t="shared" si="22"/>
        <v>Aug</v>
      </c>
      <c r="V177" s="11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>
        <f t="shared" si="17"/>
        <v>750</v>
      </c>
      <c r="Q178" t="str">
        <f t="shared" si="18"/>
        <v>film &amp; video</v>
      </c>
      <c r="R178" s="6" t="str">
        <f t="shared" si="19"/>
        <v>drama</v>
      </c>
      <c r="S178" s="10">
        <f t="shared" si="20"/>
        <v>42191.824062500003</v>
      </c>
      <c r="T178" s="10">
        <f t="shared" si="21"/>
        <v>42221.824062500003</v>
      </c>
      <c r="U178" s="10" t="str">
        <f t="shared" si="22"/>
        <v>Jul</v>
      </c>
      <c r="V178" s="11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>
        <f t="shared" si="17"/>
        <v>315</v>
      </c>
      <c r="Q179" t="str">
        <f t="shared" si="18"/>
        <v>film &amp; video</v>
      </c>
      <c r="R179" s="6" t="str">
        <f t="shared" si="19"/>
        <v>drama</v>
      </c>
      <c r="S179" s="10">
        <f t="shared" si="20"/>
        <v>42070.047754629632</v>
      </c>
      <c r="T179" s="10">
        <f t="shared" si="21"/>
        <v>42087.00608796296</v>
      </c>
      <c r="U179" s="10" t="str">
        <f t="shared" si="22"/>
        <v>Mar</v>
      </c>
      <c r="V179" s="11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>
        <f t="shared" si="17"/>
        <v>250000</v>
      </c>
      <c r="Q180" t="str">
        <f t="shared" si="18"/>
        <v>film &amp; video</v>
      </c>
      <c r="R180" s="6" t="str">
        <f t="shared" si="19"/>
        <v>drama</v>
      </c>
      <c r="S180" s="10">
        <f t="shared" si="20"/>
        <v>42304.955381944441</v>
      </c>
      <c r="T180" s="10">
        <f t="shared" si="21"/>
        <v>42334.997048611112</v>
      </c>
      <c r="U180" s="10" t="str">
        <f t="shared" si="22"/>
        <v>Oct</v>
      </c>
      <c r="V180" s="11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>
        <f t="shared" si="17"/>
        <v>600</v>
      </c>
      <c r="Q181" t="str">
        <f t="shared" si="18"/>
        <v>film &amp; video</v>
      </c>
      <c r="R181" s="6" t="str">
        <f t="shared" si="19"/>
        <v>drama</v>
      </c>
      <c r="S181" s="10">
        <f t="shared" si="20"/>
        <v>42403.080497685187</v>
      </c>
      <c r="T181" s="10">
        <f t="shared" si="21"/>
        <v>42433.080497685187</v>
      </c>
      <c r="U181" s="10" t="str">
        <f t="shared" si="22"/>
        <v>Feb</v>
      </c>
      <c r="V181" s="11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>
        <f t="shared" si="17"/>
        <v>800.5</v>
      </c>
      <c r="Q182" t="str">
        <f t="shared" si="18"/>
        <v>film &amp; video</v>
      </c>
      <c r="R182" s="6" t="str">
        <f t="shared" si="19"/>
        <v>drama</v>
      </c>
      <c r="S182" s="10">
        <f t="shared" si="20"/>
        <v>42067.991238425922</v>
      </c>
      <c r="T182" s="10">
        <f t="shared" si="21"/>
        <v>42107.791666666672</v>
      </c>
      <c r="U182" s="10" t="str">
        <f t="shared" si="22"/>
        <v>Mar</v>
      </c>
      <c r="V182" s="11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>
        <f t="shared" si="17"/>
        <v>2072.5</v>
      </c>
      <c r="Q183" t="str">
        <f t="shared" si="18"/>
        <v>film &amp; video</v>
      </c>
      <c r="R183" s="6" t="str">
        <f t="shared" si="19"/>
        <v>drama</v>
      </c>
      <c r="S183" s="10">
        <f t="shared" si="20"/>
        <v>42147.741840277777</v>
      </c>
      <c r="T183" s="10">
        <f t="shared" si="21"/>
        <v>42177.741840277777</v>
      </c>
      <c r="U183" s="10" t="str">
        <f t="shared" si="22"/>
        <v>May</v>
      </c>
      <c r="V183" s="11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>
        <f t="shared" si="17"/>
        <v>500</v>
      </c>
      <c r="Q184" t="str">
        <f t="shared" si="18"/>
        <v>film &amp; video</v>
      </c>
      <c r="R184" s="6" t="str">
        <f t="shared" si="19"/>
        <v>drama</v>
      </c>
      <c r="S184" s="10">
        <f t="shared" si="20"/>
        <v>42712.011944444443</v>
      </c>
      <c r="T184" s="10">
        <f t="shared" si="21"/>
        <v>42742.011944444443</v>
      </c>
      <c r="U184" s="10" t="str">
        <f t="shared" si="22"/>
        <v>Dec</v>
      </c>
      <c r="V184" s="11">
        <f t="shared" si="23"/>
        <v>2016</v>
      </c>
    </row>
    <row r="185" spans="1:22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>
        <f t="shared" si="17"/>
        <v>8491</v>
      </c>
      <c r="Q185" t="str">
        <f t="shared" si="18"/>
        <v>film &amp; video</v>
      </c>
      <c r="R185" s="6" t="str">
        <f t="shared" si="19"/>
        <v>drama</v>
      </c>
      <c r="S185" s="10">
        <f t="shared" si="20"/>
        <v>41939.810300925928</v>
      </c>
      <c r="T185" s="10">
        <f t="shared" si="21"/>
        <v>41969.851967592593</v>
      </c>
      <c r="U185" s="10" t="str">
        <f t="shared" si="22"/>
        <v>Oct</v>
      </c>
      <c r="V185" s="11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>
        <f t="shared" si="17"/>
        <v>775.5</v>
      </c>
      <c r="Q186" t="str">
        <f t="shared" si="18"/>
        <v>film &amp; video</v>
      </c>
      <c r="R186" s="6" t="str">
        <f t="shared" si="19"/>
        <v>drama</v>
      </c>
      <c r="S186" s="10">
        <f t="shared" si="20"/>
        <v>41825.791226851856</v>
      </c>
      <c r="T186" s="10">
        <f t="shared" si="21"/>
        <v>41883.165972222225</v>
      </c>
      <c r="U186" s="10" t="str">
        <f t="shared" si="22"/>
        <v>Jul</v>
      </c>
      <c r="V186" s="11">
        <f t="shared" si="23"/>
        <v>2014</v>
      </c>
    </row>
    <row r="187" spans="1:22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>
        <f t="shared" si="17"/>
        <v>21100</v>
      </c>
      <c r="Q187" t="str">
        <f t="shared" si="18"/>
        <v>film &amp; video</v>
      </c>
      <c r="R187" s="6" t="str">
        <f t="shared" si="19"/>
        <v>drama</v>
      </c>
      <c r="S187" s="10">
        <f t="shared" si="20"/>
        <v>42570.91133101852</v>
      </c>
      <c r="T187" s="10">
        <f t="shared" si="21"/>
        <v>42600.91133101852</v>
      </c>
      <c r="U187" s="10" t="str">
        <f t="shared" si="22"/>
        <v>Jul</v>
      </c>
      <c r="V187" s="11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>
        <f t="shared" si="17"/>
        <v>2500</v>
      </c>
      <c r="Q188" t="str">
        <f t="shared" si="18"/>
        <v>film &amp; video</v>
      </c>
      <c r="R188" s="6" t="str">
        <f t="shared" si="19"/>
        <v>drama</v>
      </c>
      <c r="S188" s="10">
        <f t="shared" si="20"/>
        <v>42767.812893518523</v>
      </c>
      <c r="T188" s="10">
        <f t="shared" si="21"/>
        <v>42797.833333333328</v>
      </c>
      <c r="U188" s="10" t="str">
        <f t="shared" si="22"/>
        <v>Feb</v>
      </c>
      <c r="V188" s="11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>
        <f t="shared" si="17"/>
        <v>2900</v>
      </c>
      <c r="Q189" t="str">
        <f t="shared" si="18"/>
        <v>film &amp; video</v>
      </c>
      <c r="R189" s="6" t="str">
        <f t="shared" si="19"/>
        <v>drama</v>
      </c>
      <c r="S189" s="10">
        <f t="shared" si="20"/>
        <v>42182.234456018516</v>
      </c>
      <c r="T189" s="10">
        <f t="shared" si="21"/>
        <v>42206.290972222225</v>
      </c>
      <c r="U189" s="10" t="str">
        <f t="shared" si="22"/>
        <v>Jun</v>
      </c>
      <c r="V189" s="11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>
        <f t="shared" si="17"/>
        <v>750</v>
      </c>
      <c r="Q190" t="str">
        <f t="shared" si="18"/>
        <v>film &amp; video</v>
      </c>
      <c r="R190" s="6" t="str">
        <f t="shared" si="19"/>
        <v>drama</v>
      </c>
      <c r="S190" s="10">
        <f t="shared" si="20"/>
        <v>41857.18304398148</v>
      </c>
      <c r="T190" s="10">
        <f t="shared" si="21"/>
        <v>41887.18304398148</v>
      </c>
      <c r="U190" s="10" t="str">
        <f t="shared" si="22"/>
        <v>Aug</v>
      </c>
      <c r="V190" s="11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>
        <f t="shared" si="17"/>
        <v>250172.5</v>
      </c>
      <c r="Q191" t="str">
        <f t="shared" si="18"/>
        <v>film &amp; video</v>
      </c>
      <c r="R191" s="6" t="str">
        <f t="shared" si="19"/>
        <v>drama</v>
      </c>
      <c r="S191" s="10">
        <f t="shared" si="20"/>
        <v>42556.690706018519</v>
      </c>
      <c r="T191" s="10">
        <f t="shared" si="21"/>
        <v>42616.690706018519</v>
      </c>
      <c r="U191" s="10" t="str">
        <f t="shared" si="22"/>
        <v>Jul</v>
      </c>
      <c r="V191" s="11">
        <f t="shared" si="23"/>
        <v>2016</v>
      </c>
    </row>
    <row r="192" spans="1:22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>
        <f t="shared" si="17"/>
        <v>6025</v>
      </c>
      <c r="Q192" t="str">
        <f t="shared" si="18"/>
        <v>film &amp; video</v>
      </c>
      <c r="R192" s="6" t="str">
        <f t="shared" si="19"/>
        <v>drama</v>
      </c>
      <c r="S192" s="10">
        <f t="shared" si="20"/>
        <v>42527.650995370372</v>
      </c>
      <c r="T192" s="10">
        <f t="shared" si="21"/>
        <v>42537.650995370372</v>
      </c>
      <c r="U192" s="10" t="str">
        <f t="shared" si="22"/>
        <v>Jun</v>
      </c>
      <c r="V192" s="11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>
        <f t="shared" si="17"/>
        <v>2625</v>
      </c>
      <c r="Q193" t="str">
        <f t="shared" si="18"/>
        <v>film &amp; video</v>
      </c>
      <c r="R193" s="6" t="str">
        <f t="shared" si="19"/>
        <v>drama</v>
      </c>
      <c r="S193" s="10">
        <f t="shared" si="20"/>
        <v>42239.441412037035</v>
      </c>
      <c r="T193" s="10">
        <f t="shared" si="21"/>
        <v>42279.441412037035</v>
      </c>
      <c r="U193" s="10" t="str">
        <f t="shared" si="22"/>
        <v>Aug</v>
      </c>
      <c r="V193" s="11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>
        <f t="shared" si="17"/>
        <v>500008.5</v>
      </c>
      <c r="Q194" t="str">
        <f t="shared" si="18"/>
        <v>film &amp; video</v>
      </c>
      <c r="R194" s="6" t="str">
        <f t="shared" si="19"/>
        <v>drama</v>
      </c>
      <c r="S194" s="10">
        <f t="shared" si="20"/>
        <v>41899.792037037041</v>
      </c>
      <c r="T194" s="10">
        <f t="shared" si="21"/>
        <v>41929.792037037041</v>
      </c>
      <c r="U194" s="10" t="str">
        <f t="shared" si="22"/>
        <v>Sep</v>
      </c>
      <c r="V194" s="11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>
        <f t="shared" ref="P195:P258" si="25">AVERAGE(D195,E195)</f>
        <v>500</v>
      </c>
      <c r="Q195" t="str">
        <f t="shared" ref="Q195:Q258" si="26">LEFT(N195, SEARCH("/",N195,1)-1)</f>
        <v>film &amp; video</v>
      </c>
      <c r="R195" s="6" t="str">
        <f t="shared" ref="R195:R258" si="27">RIGHT(N195,LEN(N195) - SEARCH("/", N195, + 1))</f>
        <v>drama</v>
      </c>
      <c r="S195" s="10">
        <f t="shared" ref="S195:S258" si="28">(((J195/60)/60)/24)+DATE(1970,1,1)</f>
        <v>41911.934791666667</v>
      </c>
      <c r="T195" s="10">
        <f t="shared" ref="T195:T258" si="29">(((I195/60)/60)/24)+DATE(1970,1,1)</f>
        <v>41971.976458333331</v>
      </c>
      <c r="U195" s="10" t="str">
        <f t="shared" ref="U195:U258" si="30">TEXT(S195, "mmm")</f>
        <v>Sep</v>
      </c>
      <c r="V195" s="11">
        <f t="shared" ref="V195:V258" si="31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>
        <f t="shared" si="25"/>
        <v>1251.5</v>
      </c>
      <c r="Q196" t="str">
        <f t="shared" si="26"/>
        <v>film &amp; video</v>
      </c>
      <c r="R196" s="6" t="str">
        <f t="shared" si="27"/>
        <v>drama</v>
      </c>
      <c r="S196" s="10">
        <f t="shared" si="28"/>
        <v>42375.996886574074</v>
      </c>
      <c r="T196" s="10">
        <f t="shared" si="29"/>
        <v>42435.996886574074</v>
      </c>
      <c r="U196" s="10" t="str">
        <f t="shared" si="30"/>
        <v>Jan</v>
      </c>
      <c r="V196" s="11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>
        <f t="shared" si="25"/>
        <v>1000000</v>
      </c>
      <c r="Q197" t="str">
        <f t="shared" si="26"/>
        <v>film &amp; video</v>
      </c>
      <c r="R197" s="6" t="str">
        <f t="shared" si="27"/>
        <v>drama</v>
      </c>
      <c r="S197" s="10">
        <f t="shared" si="28"/>
        <v>42135.67050925926</v>
      </c>
      <c r="T197" s="10">
        <f t="shared" si="29"/>
        <v>42195.67050925926</v>
      </c>
      <c r="U197" s="10" t="str">
        <f t="shared" si="30"/>
        <v>May</v>
      </c>
      <c r="V197" s="11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>
        <f t="shared" si="25"/>
        <v>2482.5</v>
      </c>
      <c r="Q198" t="str">
        <f t="shared" si="26"/>
        <v>film &amp; video</v>
      </c>
      <c r="R198" s="6" t="str">
        <f t="shared" si="27"/>
        <v>drama</v>
      </c>
      <c r="S198" s="10">
        <f t="shared" si="28"/>
        <v>42259.542800925927</v>
      </c>
      <c r="T198" s="10">
        <f t="shared" si="29"/>
        <v>42287.875</v>
      </c>
      <c r="U198" s="10" t="str">
        <f t="shared" si="30"/>
        <v>Sep</v>
      </c>
      <c r="V198" s="11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>
        <f t="shared" si="25"/>
        <v>1381</v>
      </c>
      <c r="Q199" t="str">
        <f t="shared" si="26"/>
        <v>film &amp; video</v>
      </c>
      <c r="R199" s="6" t="str">
        <f t="shared" si="27"/>
        <v>drama</v>
      </c>
      <c r="S199" s="10">
        <f t="shared" si="28"/>
        <v>42741.848379629635</v>
      </c>
      <c r="T199" s="10">
        <f t="shared" si="29"/>
        <v>42783.875</v>
      </c>
      <c r="U199" s="10" t="str">
        <f t="shared" si="30"/>
        <v>Jan</v>
      </c>
      <c r="V199" s="11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>
        <f t="shared" si="25"/>
        <v>12639.5</v>
      </c>
      <c r="Q200" t="str">
        <f t="shared" si="26"/>
        <v>film &amp; video</v>
      </c>
      <c r="R200" s="6" t="str">
        <f t="shared" si="27"/>
        <v>drama</v>
      </c>
      <c r="S200" s="10">
        <f t="shared" si="28"/>
        <v>41887.383356481485</v>
      </c>
      <c r="T200" s="10">
        <f t="shared" si="29"/>
        <v>41917.383356481485</v>
      </c>
      <c r="U200" s="10" t="str">
        <f t="shared" si="30"/>
        <v>Sep</v>
      </c>
      <c r="V200" s="11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>
        <f t="shared" si="25"/>
        <v>5000</v>
      </c>
      <c r="Q201" t="str">
        <f t="shared" si="26"/>
        <v>film &amp; video</v>
      </c>
      <c r="R201" s="6" t="str">
        <f t="shared" si="27"/>
        <v>drama</v>
      </c>
      <c r="S201" s="10">
        <f t="shared" si="28"/>
        <v>42584.123865740738</v>
      </c>
      <c r="T201" s="10">
        <f t="shared" si="29"/>
        <v>42614.123865740738</v>
      </c>
      <c r="U201" s="10" t="str">
        <f t="shared" si="30"/>
        <v>Aug</v>
      </c>
      <c r="V201" s="11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>
        <f t="shared" si="25"/>
        <v>3785.7750000000001</v>
      </c>
      <c r="Q202" t="str">
        <f t="shared" si="26"/>
        <v>film &amp; video</v>
      </c>
      <c r="R202" s="6" t="str">
        <f t="shared" si="27"/>
        <v>drama</v>
      </c>
      <c r="S202" s="10">
        <f t="shared" si="28"/>
        <v>41867.083368055559</v>
      </c>
      <c r="T202" s="10">
        <f t="shared" si="29"/>
        <v>41897.083368055559</v>
      </c>
      <c r="U202" s="10" t="str">
        <f t="shared" si="30"/>
        <v>Aug</v>
      </c>
      <c r="V202" s="11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>
        <f t="shared" si="25"/>
        <v>515</v>
      </c>
      <c r="Q203" t="str">
        <f t="shared" si="26"/>
        <v>film &amp; video</v>
      </c>
      <c r="R203" s="6" t="str">
        <f t="shared" si="27"/>
        <v>drama</v>
      </c>
      <c r="S203" s="10">
        <f t="shared" si="28"/>
        <v>42023.818622685183</v>
      </c>
      <c r="T203" s="10">
        <f t="shared" si="29"/>
        <v>42043.818622685183</v>
      </c>
      <c r="U203" s="10" t="str">
        <f t="shared" si="30"/>
        <v>Jan</v>
      </c>
      <c r="V203" s="11">
        <f t="shared" si="31"/>
        <v>2015</v>
      </c>
    </row>
    <row r="204" spans="1:22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>
        <f t="shared" si="25"/>
        <v>3000</v>
      </c>
      <c r="Q204" t="str">
        <f t="shared" si="26"/>
        <v>film &amp; video</v>
      </c>
      <c r="R204" s="6" t="str">
        <f t="shared" si="27"/>
        <v>drama</v>
      </c>
      <c r="S204" s="10">
        <f t="shared" si="28"/>
        <v>42255.927824074075</v>
      </c>
      <c r="T204" s="10">
        <f t="shared" si="29"/>
        <v>42285.874305555553</v>
      </c>
      <c r="U204" s="10" t="str">
        <f t="shared" si="30"/>
        <v>Sep</v>
      </c>
      <c r="V204" s="11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>
        <f t="shared" si="25"/>
        <v>1623</v>
      </c>
      <c r="Q205" t="str">
        <f t="shared" si="26"/>
        <v>film &amp; video</v>
      </c>
      <c r="R205" s="6" t="str">
        <f t="shared" si="27"/>
        <v>drama</v>
      </c>
      <c r="S205" s="10">
        <f t="shared" si="28"/>
        <v>41973.847962962958</v>
      </c>
      <c r="T205" s="10">
        <f t="shared" si="29"/>
        <v>42033.847962962958</v>
      </c>
      <c r="U205" s="10" t="str">
        <f t="shared" si="30"/>
        <v>Nov</v>
      </c>
      <c r="V205" s="11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>
        <f t="shared" si="25"/>
        <v>226082.5</v>
      </c>
      <c r="Q206" t="str">
        <f t="shared" si="26"/>
        <v>film &amp; video</v>
      </c>
      <c r="R206" s="6" t="str">
        <f t="shared" si="27"/>
        <v>drama</v>
      </c>
      <c r="S206" s="10">
        <f t="shared" si="28"/>
        <v>42556.583368055552</v>
      </c>
      <c r="T206" s="10">
        <f t="shared" si="29"/>
        <v>42586.583368055552</v>
      </c>
      <c r="U206" s="10" t="str">
        <f t="shared" si="30"/>
        <v>Jul</v>
      </c>
      <c r="V206" s="11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>
        <f t="shared" si="25"/>
        <v>4650</v>
      </c>
      <c r="Q207" t="str">
        <f t="shared" si="26"/>
        <v>film &amp; video</v>
      </c>
      <c r="R207" s="6" t="str">
        <f t="shared" si="27"/>
        <v>drama</v>
      </c>
      <c r="S207" s="10">
        <f t="shared" si="28"/>
        <v>42248.632199074069</v>
      </c>
      <c r="T207" s="10">
        <f t="shared" si="29"/>
        <v>42283.632199074069</v>
      </c>
      <c r="U207" s="10" t="str">
        <f t="shared" si="30"/>
        <v>Sep</v>
      </c>
      <c r="V207" s="11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>
        <f t="shared" si="25"/>
        <v>6350</v>
      </c>
      <c r="Q208" t="str">
        <f t="shared" si="26"/>
        <v>film &amp; video</v>
      </c>
      <c r="R208" s="6" t="str">
        <f t="shared" si="27"/>
        <v>drama</v>
      </c>
      <c r="S208" s="10">
        <f t="shared" si="28"/>
        <v>42567.004432870366</v>
      </c>
      <c r="T208" s="10">
        <f t="shared" si="29"/>
        <v>42588.004432870366</v>
      </c>
      <c r="U208" s="10" t="str">
        <f t="shared" si="30"/>
        <v>Jul</v>
      </c>
      <c r="V208" s="11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>
        <f t="shared" si="25"/>
        <v>8065</v>
      </c>
      <c r="Q209" t="str">
        <f t="shared" si="26"/>
        <v>film &amp; video</v>
      </c>
      <c r="R209" s="6" t="str">
        <f t="shared" si="27"/>
        <v>drama</v>
      </c>
      <c r="S209" s="10">
        <f t="shared" si="28"/>
        <v>41978.197199074071</v>
      </c>
      <c r="T209" s="10">
        <f t="shared" si="29"/>
        <v>42008.197199074071</v>
      </c>
      <c r="U209" s="10" t="str">
        <f t="shared" si="30"/>
        <v>Dec</v>
      </c>
      <c r="V209" s="11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>
        <f t="shared" si="25"/>
        <v>25000</v>
      </c>
      <c r="Q210" t="str">
        <f t="shared" si="26"/>
        <v>film &amp; video</v>
      </c>
      <c r="R210" s="6" t="str">
        <f t="shared" si="27"/>
        <v>drama</v>
      </c>
      <c r="S210" s="10">
        <f t="shared" si="28"/>
        <v>41959.369988425926</v>
      </c>
      <c r="T210" s="10">
        <f t="shared" si="29"/>
        <v>41989.369988425926</v>
      </c>
      <c r="U210" s="10" t="str">
        <f t="shared" si="30"/>
        <v>Nov</v>
      </c>
      <c r="V210" s="11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>
        <f t="shared" si="25"/>
        <v>12500</v>
      </c>
      <c r="Q211" t="str">
        <f t="shared" si="26"/>
        <v>film &amp; video</v>
      </c>
      <c r="R211" s="6" t="str">
        <f t="shared" si="27"/>
        <v>drama</v>
      </c>
      <c r="S211" s="10">
        <f t="shared" si="28"/>
        <v>42165.922858796301</v>
      </c>
      <c r="T211" s="10">
        <f t="shared" si="29"/>
        <v>42195.922858796301</v>
      </c>
      <c r="U211" s="10" t="str">
        <f t="shared" si="30"/>
        <v>Jun</v>
      </c>
      <c r="V211" s="11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>
        <f t="shared" si="25"/>
        <v>7515</v>
      </c>
      <c r="Q212" t="str">
        <f t="shared" si="26"/>
        <v>film &amp; video</v>
      </c>
      <c r="R212" s="6" t="str">
        <f t="shared" si="27"/>
        <v>drama</v>
      </c>
      <c r="S212" s="10">
        <f t="shared" si="28"/>
        <v>42249.064722222218</v>
      </c>
      <c r="T212" s="10">
        <f t="shared" si="29"/>
        <v>42278.208333333328</v>
      </c>
      <c r="U212" s="10" t="str">
        <f t="shared" si="30"/>
        <v>Sep</v>
      </c>
      <c r="V212" s="11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>
        <f t="shared" si="25"/>
        <v>3615</v>
      </c>
      <c r="Q213" t="str">
        <f t="shared" si="26"/>
        <v>film &amp; video</v>
      </c>
      <c r="R213" s="6" t="str">
        <f t="shared" si="27"/>
        <v>drama</v>
      </c>
      <c r="S213" s="10">
        <f t="shared" si="28"/>
        <v>42236.159918981488</v>
      </c>
      <c r="T213" s="10">
        <f t="shared" si="29"/>
        <v>42266.159918981488</v>
      </c>
      <c r="U213" s="10" t="str">
        <f t="shared" si="30"/>
        <v>Aug</v>
      </c>
      <c r="V213" s="11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>
        <f t="shared" si="25"/>
        <v>3150.5</v>
      </c>
      <c r="Q214" t="str">
        <f t="shared" si="26"/>
        <v>film &amp; video</v>
      </c>
      <c r="R214" s="6" t="str">
        <f t="shared" si="27"/>
        <v>drama</v>
      </c>
      <c r="S214" s="10">
        <f t="shared" si="28"/>
        <v>42416.881018518514</v>
      </c>
      <c r="T214" s="10">
        <f t="shared" si="29"/>
        <v>42476.839351851857</v>
      </c>
      <c r="U214" s="10" t="str">
        <f t="shared" si="30"/>
        <v>Feb</v>
      </c>
      <c r="V214" s="11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>
        <f t="shared" si="25"/>
        <v>25010</v>
      </c>
      <c r="Q215" t="str">
        <f t="shared" si="26"/>
        <v>film &amp; video</v>
      </c>
      <c r="R215" s="6" t="str">
        <f t="shared" si="27"/>
        <v>drama</v>
      </c>
      <c r="S215" s="10">
        <f t="shared" si="28"/>
        <v>42202.594293981485</v>
      </c>
      <c r="T215" s="10">
        <f t="shared" si="29"/>
        <v>42232.587974537033</v>
      </c>
      <c r="U215" s="10" t="str">
        <f t="shared" si="30"/>
        <v>Jul</v>
      </c>
      <c r="V215" s="11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>
        <f t="shared" si="25"/>
        <v>6250.5</v>
      </c>
      <c r="Q216" t="str">
        <f t="shared" si="26"/>
        <v>film &amp; video</v>
      </c>
      <c r="R216" s="6" t="str">
        <f t="shared" si="27"/>
        <v>drama</v>
      </c>
      <c r="S216" s="10">
        <f t="shared" si="28"/>
        <v>42009.64061342593</v>
      </c>
      <c r="T216" s="10">
        <f t="shared" si="29"/>
        <v>42069.64061342593</v>
      </c>
      <c r="U216" s="10" t="str">
        <f t="shared" si="30"/>
        <v>Jan</v>
      </c>
      <c r="V216" s="11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>
        <f t="shared" si="25"/>
        <v>2205</v>
      </c>
      <c r="Q217" t="str">
        <f t="shared" si="26"/>
        <v>film &amp; video</v>
      </c>
      <c r="R217" s="6" t="str">
        <f t="shared" si="27"/>
        <v>drama</v>
      </c>
      <c r="S217" s="10">
        <f t="shared" si="28"/>
        <v>42375.230115740742</v>
      </c>
      <c r="T217" s="10">
        <f t="shared" si="29"/>
        <v>42417.999305555553</v>
      </c>
      <c r="U217" s="10" t="str">
        <f t="shared" si="30"/>
        <v>Jan</v>
      </c>
      <c r="V217" s="11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>
        <f t="shared" si="25"/>
        <v>38924.61</v>
      </c>
      <c r="Q218" t="str">
        <f t="shared" si="26"/>
        <v>film &amp; video</v>
      </c>
      <c r="R218" s="6" t="str">
        <f t="shared" si="27"/>
        <v>drama</v>
      </c>
      <c r="S218" s="10">
        <f t="shared" si="28"/>
        <v>42066.958761574075</v>
      </c>
      <c r="T218" s="10">
        <f t="shared" si="29"/>
        <v>42116.917094907403</v>
      </c>
      <c r="U218" s="10" t="str">
        <f t="shared" si="30"/>
        <v>Mar</v>
      </c>
      <c r="V218" s="11">
        <f t="shared" si="31"/>
        <v>2015</v>
      </c>
    </row>
    <row r="219" spans="1:22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>
        <f t="shared" si="25"/>
        <v>55971.5</v>
      </c>
      <c r="Q219" t="str">
        <f t="shared" si="26"/>
        <v>film &amp; video</v>
      </c>
      <c r="R219" s="6" t="str">
        <f t="shared" si="27"/>
        <v>drama</v>
      </c>
      <c r="S219" s="10">
        <f t="shared" si="28"/>
        <v>41970.64061342593</v>
      </c>
      <c r="T219" s="10">
        <f t="shared" si="29"/>
        <v>42001.64061342593</v>
      </c>
      <c r="U219" s="10" t="str">
        <f t="shared" si="30"/>
        <v>Nov</v>
      </c>
      <c r="V219" s="11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>
        <f t="shared" si="25"/>
        <v>2550</v>
      </c>
      <c r="Q220" t="str">
        <f t="shared" si="26"/>
        <v>film &amp; video</v>
      </c>
      <c r="R220" s="6" t="str">
        <f t="shared" si="27"/>
        <v>drama</v>
      </c>
      <c r="S220" s="10">
        <f t="shared" si="28"/>
        <v>42079.628344907411</v>
      </c>
      <c r="T220" s="10">
        <f t="shared" si="29"/>
        <v>42139.628344907411</v>
      </c>
      <c r="U220" s="10" t="str">
        <f t="shared" si="30"/>
        <v>Mar</v>
      </c>
      <c r="V220" s="11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>
        <f t="shared" si="25"/>
        <v>29407.5</v>
      </c>
      <c r="Q221" t="str">
        <f t="shared" si="26"/>
        <v>film &amp; video</v>
      </c>
      <c r="R221" s="6" t="str">
        <f t="shared" si="27"/>
        <v>drama</v>
      </c>
      <c r="S221" s="10">
        <f t="shared" si="28"/>
        <v>42429.326678240745</v>
      </c>
      <c r="T221" s="10">
        <f t="shared" si="29"/>
        <v>42461.290972222225</v>
      </c>
      <c r="U221" s="10" t="str">
        <f t="shared" si="30"/>
        <v>Feb</v>
      </c>
      <c r="V221" s="11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>
        <f t="shared" si="25"/>
        <v>25180</v>
      </c>
      <c r="Q222" t="str">
        <f t="shared" si="26"/>
        <v>film &amp; video</v>
      </c>
      <c r="R222" s="6" t="str">
        <f t="shared" si="27"/>
        <v>drama</v>
      </c>
      <c r="S222" s="10">
        <f t="shared" si="28"/>
        <v>42195.643865740742</v>
      </c>
      <c r="T222" s="10">
        <f t="shared" si="29"/>
        <v>42236.837499999994</v>
      </c>
      <c r="U222" s="10" t="str">
        <f t="shared" si="30"/>
        <v>Jul</v>
      </c>
      <c r="V222" s="11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>
        <f t="shared" si="25"/>
        <v>25000</v>
      </c>
      <c r="Q223" t="str">
        <f t="shared" si="26"/>
        <v>film &amp; video</v>
      </c>
      <c r="R223" s="6" t="str">
        <f t="shared" si="27"/>
        <v>drama</v>
      </c>
      <c r="S223" s="10">
        <f t="shared" si="28"/>
        <v>42031.837546296301</v>
      </c>
      <c r="T223" s="10">
        <f t="shared" si="29"/>
        <v>42091.79587962963</v>
      </c>
      <c r="U223" s="10" t="str">
        <f t="shared" si="30"/>
        <v>Jan</v>
      </c>
      <c r="V223" s="11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>
        <f t="shared" si="25"/>
        <v>565</v>
      </c>
      <c r="Q224" t="str">
        <f t="shared" si="26"/>
        <v>film &amp; video</v>
      </c>
      <c r="R224" s="6" t="str">
        <f t="shared" si="27"/>
        <v>drama</v>
      </c>
      <c r="S224" s="10">
        <f t="shared" si="28"/>
        <v>42031.769884259258</v>
      </c>
      <c r="T224" s="10">
        <f t="shared" si="29"/>
        <v>42090.110416666663</v>
      </c>
      <c r="U224" s="10" t="str">
        <f t="shared" si="30"/>
        <v>Jan</v>
      </c>
      <c r="V224" s="11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>
        <f t="shared" si="25"/>
        <v>750000</v>
      </c>
      <c r="Q225" t="str">
        <f t="shared" si="26"/>
        <v>film &amp; video</v>
      </c>
      <c r="R225" s="6" t="str">
        <f t="shared" si="27"/>
        <v>drama</v>
      </c>
      <c r="S225" s="10">
        <f t="shared" si="28"/>
        <v>42482.048032407409</v>
      </c>
      <c r="T225" s="10">
        <f t="shared" si="29"/>
        <v>42512.045138888891</v>
      </c>
      <c r="U225" s="10" t="str">
        <f t="shared" si="30"/>
        <v>Apr</v>
      </c>
      <c r="V225" s="11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>
        <f t="shared" si="25"/>
        <v>3000000</v>
      </c>
      <c r="Q226" t="str">
        <f t="shared" si="26"/>
        <v>film &amp; video</v>
      </c>
      <c r="R226" s="6" t="str">
        <f t="shared" si="27"/>
        <v>drama</v>
      </c>
      <c r="S226" s="10">
        <f t="shared" si="28"/>
        <v>42135.235254629632</v>
      </c>
      <c r="T226" s="10">
        <f t="shared" si="29"/>
        <v>42195.235254629632</v>
      </c>
      <c r="U226" s="10" t="str">
        <f t="shared" si="30"/>
        <v>May</v>
      </c>
      <c r="V226" s="11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>
        <f t="shared" si="25"/>
        <v>100</v>
      </c>
      <c r="Q227" t="str">
        <f t="shared" si="26"/>
        <v>film &amp; video</v>
      </c>
      <c r="R227" s="6" t="str">
        <f t="shared" si="27"/>
        <v>drama</v>
      </c>
      <c r="S227" s="10">
        <f t="shared" si="28"/>
        <v>42438.961273148147</v>
      </c>
      <c r="T227" s="10">
        <f t="shared" si="29"/>
        <v>42468.919606481482</v>
      </c>
      <c r="U227" s="10" t="str">
        <f t="shared" si="30"/>
        <v>Mar</v>
      </c>
      <c r="V227" s="11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>
        <f t="shared" si="25"/>
        <v>14625</v>
      </c>
      <c r="Q228" t="str">
        <f t="shared" si="26"/>
        <v>film &amp; video</v>
      </c>
      <c r="R228" s="6" t="str">
        <f t="shared" si="27"/>
        <v>drama</v>
      </c>
      <c r="S228" s="10">
        <f t="shared" si="28"/>
        <v>42106.666018518517</v>
      </c>
      <c r="T228" s="10">
        <f t="shared" si="29"/>
        <v>42155.395138888889</v>
      </c>
      <c r="U228" s="10" t="str">
        <f t="shared" si="30"/>
        <v>Apr</v>
      </c>
      <c r="V228" s="11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>
        <f t="shared" si="25"/>
        <v>14000</v>
      </c>
      <c r="Q229" t="str">
        <f t="shared" si="26"/>
        <v>film &amp; video</v>
      </c>
      <c r="R229" s="6" t="str">
        <f t="shared" si="27"/>
        <v>drama</v>
      </c>
      <c r="S229" s="10">
        <f t="shared" si="28"/>
        <v>42164.893993055557</v>
      </c>
      <c r="T229" s="10">
        <f t="shared" si="29"/>
        <v>42194.893993055557</v>
      </c>
      <c r="U229" s="10" t="str">
        <f t="shared" si="30"/>
        <v>Jun</v>
      </c>
      <c r="V229" s="11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>
        <f t="shared" si="25"/>
        <v>4000</v>
      </c>
      <c r="Q230" t="str">
        <f t="shared" si="26"/>
        <v>film &amp; video</v>
      </c>
      <c r="R230" s="6" t="str">
        <f t="shared" si="27"/>
        <v>drama</v>
      </c>
      <c r="S230" s="10">
        <f t="shared" si="28"/>
        <v>42096.686400462961</v>
      </c>
      <c r="T230" s="10">
        <f t="shared" si="29"/>
        <v>42156.686400462961</v>
      </c>
      <c r="U230" s="10" t="str">
        <f t="shared" si="30"/>
        <v>Apr</v>
      </c>
      <c r="V230" s="11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>
        <f t="shared" si="25"/>
        <v>1500</v>
      </c>
      <c r="Q231" t="str">
        <f t="shared" si="26"/>
        <v>film &amp; video</v>
      </c>
      <c r="R231" s="6" t="str">
        <f t="shared" si="27"/>
        <v>drama</v>
      </c>
      <c r="S231" s="10">
        <f t="shared" si="28"/>
        <v>42383.933993055558</v>
      </c>
      <c r="T231" s="10">
        <f t="shared" si="29"/>
        <v>42413.933993055558</v>
      </c>
      <c r="U231" s="10" t="str">
        <f t="shared" si="30"/>
        <v>Jan</v>
      </c>
      <c r="V231" s="11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>
        <f t="shared" si="25"/>
        <v>7530</v>
      </c>
      <c r="Q232" t="str">
        <f t="shared" si="26"/>
        <v>film &amp; video</v>
      </c>
      <c r="R232" s="6" t="str">
        <f t="shared" si="27"/>
        <v>drama</v>
      </c>
      <c r="S232" s="10">
        <f t="shared" si="28"/>
        <v>42129.777210648142</v>
      </c>
      <c r="T232" s="10">
        <f t="shared" si="29"/>
        <v>42159.777210648142</v>
      </c>
      <c r="U232" s="10" t="str">
        <f t="shared" si="30"/>
        <v>May</v>
      </c>
      <c r="V232" s="11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>
        <f t="shared" si="25"/>
        <v>750000</v>
      </c>
      <c r="Q233" t="str">
        <f t="shared" si="26"/>
        <v>film &amp; video</v>
      </c>
      <c r="R233" s="6" t="str">
        <f t="shared" si="27"/>
        <v>drama</v>
      </c>
      <c r="S233" s="10">
        <f t="shared" si="28"/>
        <v>42341.958923611113</v>
      </c>
      <c r="T233" s="10">
        <f t="shared" si="29"/>
        <v>42371.958923611113</v>
      </c>
      <c r="U233" s="10" t="str">
        <f t="shared" si="30"/>
        <v>Dec</v>
      </c>
      <c r="V233" s="11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>
        <f t="shared" si="25"/>
        <v>2055</v>
      </c>
      <c r="Q234" t="str">
        <f t="shared" si="26"/>
        <v>film &amp; video</v>
      </c>
      <c r="R234" s="6" t="str">
        <f t="shared" si="27"/>
        <v>drama</v>
      </c>
      <c r="S234" s="10">
        <f t="shared" si="28"/>
        <v>42032.82576388889</v>
      </c>
      <c r="T234" s="10">
        <f t="shared" si="29"/>
        <v>42062.82576388889</v>
      </c>
      <c r="U234" s="10" t="str">
        <f t="shared" si="30"/>
        <v>Jan</v>
      </c>
      <c r="V234" s="11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>
        <f t="shared" si="25"/>
        <v>175000</v>
      </c>
      <c r="Q235" t="str">
        <f t="shared" si="26"/>
        <v>film &amp; video</v>
      </c>
      <c r="R235" s="6" t="str">
        <f t="shared" si="27"/>
        <v>drama</v>
      </c>
      <c r="S235" s="10">
        <f t="shared" si="28"/>
        <v>42612.911712962959</v>
      </c>
      <c r="T235" s="10">
        <f t="shared" si="29"/>
        <v>42642.911712962959</v>
      </c>
      <c r="U235" s="10" t="str">
        <f t="shared" si="30"/>
        <v>Aug</v>
      </c>
      <c r="V235" s="11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>
        <f t="shared" si="25"/>
        <v>700.5</v>
      </c>
      <c r="Q236" t="str">
        <f t="shared" si="26"/>
        <v>film &amp; video</v>
      </c>
      <c r="R236" s="6" t="str">
        <f t="shared" si="27"/>
        <v>drama</v>
      </c>
      <c r="S236" s="10">
        <f t="shared" si="28"/>
        <v>42136.035405092596</v>
      </c>
      <c r="T236" s="10">
        <f t="shared" si="29"/>
        <v>42176.035405092596</v>
      </c>
      <c r="U236" s="10" t="str">
        <f t="shared" si="30"/>
        <v>May</v>
      </c>
      <c r="V236" s="11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>
        <f t="shared" si="25"/>
        <v>5000</v>
      </c>
      <c r="Q237" t="str">
        <f t="shared" si="26"/>
        <v>film &amp; video</v>
      </c>
      <c r="R237" s="6" t="str">
        <f t="shared" si="27"/>
        <v>drama</v>
      </c>
      <c r="S237" s="10">
        <f t="shared" si="28"/>
        <v>42164.908530092594</v>
      </c>
      <c r="T237" s="10">
        <f t="shared" si="29"/>
        <v>42194.908530092594</v>
      </c>
      <c r="U237" s="10" t="str">
        <f t="shared" si="30"/>
        <v>Jun</v>
      </c>
      <c r="V237" s="11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>
        <f t="shared" si="25"/>
        <v>75000</v>
      </c>
      <c r="Q238" t="str">
        <f t="shared" si="26"/>
        <v>film &amp; video</v>
      </c>
      <c r="R238" s="6" t="str">
        <f t="shared" si="27"/>
        <v>drama</v>
      </c>
      <c r="S238" s="10">
        <f t="shared" si="28"/>
        <v>42321.08447916666</v>
      </c>
      <c r="T238" s="10">
        <f t="shared" si="29"/>
        <v>42374</v>
      </c>
      <c r="U238" s="10" t="str">
        <f t="shared" si="30"/>
        <v>Nov</v>
      </c>
      <c r="V238" s="11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>
        <f t="shared" si="25"/>
        <v>7525</v>
      </c>
      <c r="Q239" t="str">
        <f t="shared" si="26"/>
        <v>film &amp; video</v>
      </c>
      <c r="R239" s="6" t="str">
        <f t="shared" si="27"/>
        <v>drama</v>
      </c>
      <c r="S239" s="10">
        <f t="shared" si="28"/>
        <v>42377.577187499999</v>
      </c>
      <c r="T239" s="10">
        <f t="shared" si="29"/>
        <v>42437.577187499999</v>
      </c>
      <c r="U239" s="10" t="str">
        <f t="shared" si="30"/>
        <v>Jan</v>
      </c>
      <c r="V239" s="11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>
        <f t="shared" si="25"/>
        <v>13000</v>
      </c>
      <c r="Q240" t="str">
        <f t="shared" si="26"/>
        <v>film &amp; video</v>
      </c>
      <c r="R240" s="6" t="str">
        <f t="shared" si="27"/>
        <v>drama</v>
      </c>
      <c r="S240" s="10">
        <f t="shared" si="28"/>
        <v>42713.962499999994</v>
      </c>
      <c r="T240" s="10">
        <f t="shared" si="29"/>
        <v>42734.375</v>
      </c>
      <c r="U240" s="10" t="str">
        <f t="shared" si="30"/>
        <v>Dec</v>
      </c>
      <c r="V240" s="11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>
        <f t="shared" si="25"/>
        <v>625</v>
      </c>
      <c r="Q241" t="str">
        <f t="shared" si="26"/>
        <v>film &amp; video</v>
      </c>
      <c r="R241" s="6" t="str">
        <f t="shared" si="27"/>
        <v>drama</v>
      </c>
      <c r="S241" s="10">
        <f t="shared" si="28"/>
        <v>42297.110300925924</v>
      </c>
      <c r="T241" s="10">
        <f t="shared" si="29"/>
        <v>42316.5</v>
      </c>
      <c r="U241" s="10" t="str">
        <f t="shared" si="30"/>
        <v>Oct</v>
      </c>
      <c r="V241" s="11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>
        <f t="shared" si="25"/>
        <v>15572.560000000001</v>
      </c>
      <c r="Q242" t="str">
        <f t="shared" si="26"/>
        <v>film &amp; video</v>
      </c>
      <c r="R242" s="6" t="str">
        <f t="shared" si="27"/>
        <v>documentary</v>
      </c>
      <c r="S242" s="10">
        <f t="shared" si="28"/>
        <v>41354.708460648151</v>
      </c>
      <c r="T242" s="10">
        <f t="shared" si="29"/>
        <v>41399.708460648151</v>
      </c>
      <c r="U242" s="10" t="str">
        <f t="shared" si="30"/>
        <v>Mar</v>
      </c>
      <c r="V242" s="11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>
        <f t="shared" si="25"/>
        <v>38700</v>
      </c>
      <c r="Q243" t="str">
        <f t="shared" si="26"/>
        <v>film &amp; video</v>
      </c>
      <c r="R243" s="6" t="str">
        <f t="shared" si="27"/>
        <v>documentary</v>
      </c>
      <c r="S243" s="10">
        <f t="shared" si="28"/>
        <v>41949.697962962964</v>
      </c>
      <c r="T243" s="10">
        <f t="shared" si="29"/>
        <v>41994.697962962964</v>
      </c>
      <c r="U243" s="10" t="str">
        <f t="shared" si="30"/>
        <v>Nov</v>
      </c>
      <c r="V243" s="11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>
        <f t="shared" si="25"/>
        <v>13875</v>
      </c>
      <c r="Q244" t="str">
        <f t="shared" si="26"/>
        <v>film &amp; video</v>
      </c>
      <c r="R244" s="6" t="str">
        <f t="shared" si="27"/>
        <v>documentary</v>
      </c>
      <c r="S244" s="10">
        <f t="shared" si="28"/>
        <v>40862.492939814816</v>
      </c>
      <c r="T244" s="10">
        <f t="shared" si="29"/>
        <v>40897.492939814816</v>
      </c>
      <c r="U244" s="10" t="str">
        <f t="shared" si="30"/>
        <v>Nov</v>
      </c>
      <c r="V244" s="11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>
        <f t="shared" si="25"/>
        <v>25324</v>
      </c>
      <c r="Q245" t="str">
        <f t="shared" si="26"/>
        <v>film &amp; video</v>
      </c>
      <c r="R245" s="6" t="str">
        <f t="shared" si="27"/>
        <v>documentary</v>
      </c>
      <c r="S245" s="10">
        <f t="shared" si="28"/>
        <v>41662.047500000001</v>
      </c>
      <c r="T245" s="10">
        <f t="shared" si="29"/>
        <v>41692.047500000001</v>
      </c>
      <c r="U245" s="10" t="str">
        <f t="shared" si="30"/>
        <v>Jan</v>
      </c>
      <c r="V245" s="11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>
        <f t="shared" si="25"/>
        <v>3740.75</v>
      </c>
      <c r="Q246" t="str">
        <f t="shared" si="26"/>
        <v>film &amp; video</v>
      </c>
      <c r="R246" s="6" t="str">
        <f t="shared" si="27"/>
        <v>documentary</v>
      </c>
      <c r="S246" s="10">
        <f t="shared" si="28"/>
        <v>40213.323599537034</v>
      </c>
      <c r="T246" s="10">
        <f t="shared" si="29"/>
        <v>40253.29583333333</v>
      </c>
      <c r="U246" s="10" t="str">
        <f t="shared" si="30"/>
        <v>Feb</v>
      </c>
      <c r="V246" s="11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>
        <f t="shared" si="25"/>
        <v>5093</v>
      </c>
      <c r="Q247" t="str">
        <f t="shared" si="26"/>
        <v>film &amp; video</v>
      </c>
      <c r="R247" s="6" t="str">
        <f t="shared" si="27"/>
        <v>documentary</v>
      </c>
      <c r="S247" s="10">
        <f t="shared" si="28"/>
        <v>41107.053067129629</v>
      </c>
      <c r="T247" s="10">
        <f t="shared" si="29"/>
        <v>41137.053067129629</v>
      </c>
      <c r="U247" s="10" t="str">
        <f t="shared" si="30"/>
        <v>Jul</v>
      </c>
      <c r="V247" s="11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>
        <f t="shared" si="25"/>
        <v>10136.5</v>
      </c>
      <c r="Q248" t="str">
        <f t="shared" si="26"/>
        <v>film &amp; video</v>
      </c>
      <c r="R248" s="6" t="str">
        <f t="shared" si="27"/>
        <v>documentary</v>
      </c>
      <c r="S248" s="10">
        <f t="shared" si="28"/>
        <v>40480.363483796296</v>
      </c>
      <c r="T248" s="10">
        <f t="shared" si="29"/>
        <v>40530.405150462961</v>
      </c>
      <c r="U248" s="10" t="str">
        <f t="shared" si="30"/>
        <v>Oct</v>
      </c>
      <c r="V248" s="11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>
        <f t="shared" si="25"/>
        <v>5852.5</v>
      </c>
      <c r="Q249" t="str">
        <f t="shared" si="26"/>
        <v>film &amp; video</v>
      </c>
      <c r="R249" s="6" t="str">
        <f t="shared" si="27"/>
        <v>documentary</v>
      </c>
      <c r="S249" s="10">
        <f t="shared" si="28"/>
        <v>40430.604328703703</v>
      </c>
      <c r="T249" s="10">
        <f t="shared" si="29"/>
        <v>40467.152083333334</v>
      </c>
      <c r="U249" s="10" t="str">
        <f t="shared" si="30"/>
        <v>Sep</v>
      </c>
      <c r="V249" s="11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>
        <f t="shared" si="25"/>
        <v>85566.5</v>
      </c>
      <c r="Q250" t="str">
        <f t="shared" si="26"/>
        <v>film &amp; video</v>
      </c>
      <c r="R250" s="6" t="str">
        <f t="shared" si="27"/>
        <v>documentary</v>
      </c>
      <c r="S250" s="10">
        <f t="shared" si="28"/>
        <v>40870.774409722224</v>
      </c>
      <c r="T250" s="10">
        <f t="shared" si="29"/>
        <v>40915.774409722224</v>
      </c>
      <c r="U250" s="10" t="str">
        <f t="shared" si="30"/>
        <v>Nov</v>
      </c>
      <c r="V250" s="11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>
        <f t="shared" si="25"/>
        <v>10646</v>
      </c>
      <c r="Q251" t="str">
        <f t="shared" si="26"/>
        <v>film &amp; video</v>
      </c>
      <c r="R251" s="6" t="str">
        <f t="shared" si="27"/>
        <v>documentary</v>
      </c>
      <c r="S251" s="10">
        <f t="shared" si="28"/>
        <v>40332.923842592594</v>
      </c>
      <c r="T251" s="10">
        <f t="shared" si="29"/>
        <v>40412.736111111109</v>
      </c>
      <c r="U251" s="10" t="str">
        <f t="shared" si="30"/>
        <v>Jun</v>
      </c>
      <c r="V251" s="11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>
        <f t="shared" si="25"/>
        <v>30837.5</v>
      </c>
      <c r="Q252" t="str">
        <f t="shared" si="26"/>
        <v>film &amp; video</v>
      </c>
      <c r="R252" s="6" t="str">
        <f t="shared" si="27"/>
        <v>documentary</v>
      </c>
      <c r="S252" s="10">
        <f t="shared" si="28"/>
        <v>41401.565868055557</v>
      </c>
      <c r="T252" s="10">
        <f t="shared" si="29"/>
        <v>41431.565868055557</v>
      </c>
      <c r="U252" s="10" t="str">
        <f t="shared" si="30"/>
        <v>May</v>
      </c>
      <c r="V252" s="11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>
        <f t="shared" si="25"/>
        <v>3947.5</v>
      </c>
      <c r="Q253" t="str">
        <f t="shared" si="26"/>
        <v>film &amp; video</v>
      </c>
      <c r="R253" s="6" t="str">
        <f t="shared" si="27"/>
        <v>documentary</v>
      </c>
      <c r="S253" s="10">
        <f t="shared" si="28"/>
        <v>41013.787569444445</v>
      </c>
      <c r="T253" s="10">
        <f t="shared" si="29"/>
        <v>41045.791666666664</v>
      </c>
      <c r="U253" s="10" t="str">
        <f t="shared" si="30"/>
        <v>Apr</v>
      </c>
      <c r="V253" s="11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>
        <f t="shared" si="25"/>
        <v>7114</v>
      </c>
      <c r="Q254" t="str">
        <f t="shared" si="26"/>
        <v>film &amp; video</v>
      </c>
      <c r="R254" s="6" t="str">
        <f t="shared" si="27"/>
        <v>documentary</v>
      </c>
      <c r="S254" s="10">
        <f t="shared" si="28"/>
        <v>40266.662708333337</v>
      </c>
      <c r="T254" s="10">
        <f t="shared" si="29"/>
        <v>40330.165972222225</v>
      </c>
      <c r="U254" s="10" t="str">
        <f t="shared" si="30"/>
        <v>Mar</v>
      </c>
      <c r="V254" s="11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>
        <f t="shared" si="25"/>
        <v>1505.5</v>
      </c>
      <c r="Q255" t="str">
        <f t="shared" si="26"/>
        <v>film &amp; video</v>
      </c>
      <c r="R255" s="6" t="str">
        <f t="shared" si="27"/>
        <v>documentary</v>
      </c>
      <c r="S255" s="10">
        <f t="shared" si="28"/>
        <v>40924.650868055556</v>
      </c>
      <c r="T255" s="10">
        <f t="shared" si="29"/>
        <v>40954.650868055556</v>
      </c>
      <c r="U255" s="10" t="str">
        <f t="shared" si="30"/>
        <v>Jan</v>
      </c>
      <c r="V255" s="11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>
        <f t="shared" si="25"/>
        <v>26033.67</v>
      </c>
      <c r="Q256" t="str">
        <f t="shared" si="26"/>
        <v>film &amp; video</v>
      </c>
      <c r="R256" s="6" t="str">
        <f t="shared" si="27"/>
        <v>documentary</v>
      </c>
      <c r="S256" s="10">
        <f t="shared" si="28"/>
        <v>42263.952662037031</v>
      </c>
      <c r="T256" s="10">
        <f t="shared" si="29"/>
        <v>42294.083333333328</v>
      </c>
      <c r="U256" s="10" t="str">
        <f t="shared" si="30"/>
        <v>Sep</v>
      </c>
      <c r="V256" s="11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>
        <f t="shared" si="25"/>
        <v>8269.33</v>
      </c>
      <c r="Q257" t="str">
        <f t="shared" si="26"/>
        <v>film &amp; video</v>
      </c>
      <c r="R257" s="6" t="str">
        <f t="shared" si="27"/>
        <v>documentary</v>
      </c>
      <c r="S257" s="10">
        <f t="shared" si="28"/>
        <v>40588.526412037041</v>
      </c>
      <c r="T257" s="10">
        <f t="shared" si="29"/>
        <v>40618.48474537037</v>
      </c>
      <c r="U257" s="10" t="str">
        <f t="shared" si="30"/>
        <v>Feb</v>
      </c>
      <c r="V257" s="11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>
        <f t="shared" si="25"/>
        <v>15541.5</v>
      </c>
      <c r="Q258" t="str">
        <f t="shared" si="26"/>
        <v>film &amp; video</v>
      </c>
      <c r="R258" s="6" t="str">
        <f t="shared" si="27"/>
        <v>documentary</v>
      </c>
      <c r="S258" s="10">
        <f t="shared" si="28"/>
        <v>41319.769293981481</v>
      </c>
      <c r="T258" s="10">
        <f t="shared" si="29"/>
        <v>41349.769293981481</v>
      </c>
      <c r="U258" s="10" t="str">
        <f t="shared" si="30"/>
        <v>Feb</v>
      </c>
      <c r="V258" s="11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>
        <f t="shared" ref="P259:P322" si="33">AVERAGE(D259,E259)</f>
        <v>36177.134999999995</v>
      </c>
      <c r="Q259" t="str">
        <f t="shared" ref="Q259:Q322" si="34">LEFT(N259, SEARCH("/",N259,1)-1)</f>
        <v>film &amp; video</v>
      </c>
      <c r="R259" s="6" t="str">
        <f t="shared" ref="R259:R322" si="35">RIGHT(N259,LEN(N259) - SEARCH("/", N259, + 1))</f>
        <v>documentary</v>
      </c>
      <c r="S259" s="10">
        <f t="shared" ref="S259:S322" si="36">(((J259/60)/60)/24)+DATE(1970,1,1)</f>
        <v>42479.626875000002</v>
      </c>
      <c r="T259" s="10">
        <f t="shared" ref="T259:T322" si="37">(((I259/60)/60)/24)+DATE(1970,1,1)</f>
        <v>42509.626875000002</v>
      </c>
      <c r="U259" s="10" t="str">
        <f t="shared" ref="U259:U322" si="38">TEXT(S259, "mmm")</f>
        <v>Apr</v>
      </c>
      <c r="V259" s="11">
        <f t="shared" ref="V259:V322" si="39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>
        <f t="shared" si="33"/>
        <v>43671</v>
      </c>
      <c r="Q260" t="str">
        <f t="shared" si="34"/>
        <v>film &amp; video</v>
      </c>
      <c r="R260" s="6" t="str">
        <f t="shared" si="35"/>
        <v>documentary</v>
      </c>
      <c r="S260" s="10">
        <f t="shared" si="36"/>
        <v>40682.051689814813</v>
      </c>
      <c r="T260" s="10">
        <f t="shared" si="37"/>
        <v>40712.051689814813</v>
      </c>
      <c r="U260" s="10" t="str">
        <f t="shared" si="38"/>
        <v>May</v>
      </c>
      <c r="V260" s="11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>
        <f t="shared" si="33"/>
        <v>86976.709999999992</v>
      </c>
      <c r="Q261" t="str">
        <f t="shared" si="34"/>
        <v>film &amp; video</v>
      </c>
      <c r="R261" s="6" t="str">
        <f t="shared" si="35"/>
        <v>documentary</v>
      </c>
      <c r="S261" s="10">
        <f t="shared" si="36"/>
        <v>42072.738067129627</v>
      </c>
      <c r="T261" s="10">
        <f t="shared" si="37"/>
        <v>42102.738067129627</v>
      </c>
      <c r="U261" s="10" t="str">
        <f t="shared" si="38"/>
        <v>Mar</v>
      </c>
      <c r="V261" s="11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>
        <f t="shared" si="33"/>
        <v>10320</v>
      </c>
      <c r="Q262" t="str">
        <f t="shared" si="34"/>
        <v>film &amp; video</v>
      </c>
      <c r="R262" s="6" t="str">
        <f t="shared" si="35"/>
        <v>documentary</v>
      </c>
      <c r="S262" s="10">
        <f t="shared" si="36"/>
        <v>40330.755543981482</v>
      </c>
      <c r="T262" s="10">
        <f t="shared" si="37"/>
        <v>40376.415972222225</v>
      </c>
      <c r="U262" s="10" t="str">
        <f t="shared" si="38"/>
        <v>Jun</v>
      </c>
      <c r="V262" s="11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>
        <f t="shared" si="33"/>
        <v>20740</v>
      </c>
      <c r="Q263" t="str">
        <f t="shared" si="34"/>
        <v>film &amp; video</v>
      </c>
      <c r="R263" s="6" t="str">
        <f t="shared" si="35"/>
        <v>documentary</v>
      </c>
      <c r="S263" s="10">
        <f t="shared" si="36"/>
        <v>41017.885462962964</v>
      </c>
      <c r="T263" s="10">
        <f t="shared" si="37"/>
        <v>41067.621527777781</v>
      </c>
      <c r="U263" s="10" t="str">
        <f t="shared" si="38"/>
        <v>Apr</v>
      </c>
      <c r="V263" s="11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>
        <f t="shared" si="33"/>
        <v>4250</v>
      </c>
      <c r="Q264" t="str">
        <f t="shared" si="34"/>
        <v>film &amp; video</v>
      </c>
      <c r="R264" s="6" t="str">
        <f t="shared" si="35"/>
        <v>documentary</v>
      </c>
      <c r="S264" s="10">
        <f t="shared" si="36"/>
        <v>40555.24800925926</v>
      </c>
      <c r="T264" s="10">
        <f t="shared" si="37"/>
        <v>40600.24800925926</v>
      </c>
      <c r="U264" s="10" t="str">
        <f t="shared" si="38"/>
        <v>Jan</v>
      </c>
      <c r="V264" s="11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>
        <f t="shared" si="33"/>
        <v>27260.135000000002</v>
      </c>
      <c r="Q265" t="str">
        <f t="shared" si="34"/>
        <v>film &amp; video</v>
      </c>
      <c r="R265" s="6" t="str">
        <f t="shared" si="35"/>
        <v>documentary</v>
      </c>
      <c r="S265" s="10">
        <f t="shared" si="36"/>
        <v>41149.954791666663</v>
      </c>
      <c r="T265" s="10">
        <f t="shared" si="37"/>
        <v>41179.954791666663</v>
      </c>
      <c r="U265" s="10" t="str">
        <f t="shared" si="38"/>
        <v>Aug</v>
      </c>
      <c r="V265" s="11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>
        <f t="shared" si="33"/>
        <v>5455</v>
      </c>
      <c r="Q266" t="str">
        <f t="shared" si="34"/>
        <v>film &amp; video</v>
      </c>
      <c r="R266" s="6" t="str">
        <f t="shared" si="35"/>
        <v>documentary</v>
      </c>
      <c r="S266" s="10">
        <f t="shared" si="36"/>
        <v>41010.620312500003</v>
      </c>
      <c r="T266" s="10">
        <f t="shared" si="37"/>
        <v>41040.620312500003</v>
      </c>
      <c r="U266" s="10" t="str">
        <f t="shared" si="38"/>
        <v>Apr</v>
      </c>
      <c r="V266" s="11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>
        <f t="shared" si="33"/>
        <v>5277.5</v>
      </c>
      <c r="Q267" t="str">
        <f t="shared" si="34"/>
        <v>film &amp; video</v>
      </c>
      <c r="R267" s="6" t="str">
        <f t="shared" si="35"/>
        <v>documentary</v>
      </c>
      <c r="S267" s="10">
        <f t="shared" si="36"/>
        <v>40267.245717592588</v>
      </c>
      <c r="T267" s="10">
        <f t="shared" si="37"/>
        <v>40308.844444444447</v>
      </c>
      <c r="U267" s="10" t="str">
        <f t="shared" si="38"/>
        <v>Mar</v>
      </c>
      <c r="V267" s="11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>
        <f t="shared" si="33"/>
        <v>1227.5</v>
      </c>
      <c r="Q268" t="str">
        <f t="shared" si="34"/>
        <v>film &amp; video</v>
      </c>
      <c r="R268" s="6" t="str">
        <f t="shared" si="35"/>
        <v>documentary</v>
      </c>
      <c r="S268" s="10">
        <f t="shared" si="36"/>
        <v>40205.174849537041</v>
      </c>
      <c r="T268" s="10">
        <f t="shared" si="37"/>
        <v>40291.160416666666</v>
      </c>
      <c r="U268" s="10" t="str">
        <f t="shared" si="38"/>
        <v>Jan</v>
      </c>
      <c r="V268" s="11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>
        <f t="shared" si="33"/>
        <v>11407.720000000001</v>
      </c>
      <c r="Q269" t="str">
        <f t="shared" si="34"/>
        <v>film &amp; video</v>
      </c>
      <c r="R269" s="6" t="str">
        <f t="shared" si="35"/>
        <v>documentary</v>
      </c>
      <c r="S269" s="10">
        <f t="shared" si="36"/>
        <v>41785.452534722222</v>
      </c>
      <c r="T269" s="10">
        <f t="shared" si="37"/>
        <v>41815.452534722222</v>
      </c>
      <c r="U269" s="10" t="str">
        <f t="shared" si="38"/>
        <v>May</v>
      </c>
      <c r="V269" s="11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>
        <f t="shared" si="33"/>
        <v>5285</v>
      </c>
      <c r="Q270" t="str">
        <f t="shared" si="34"/>
        <v>film &amp; video</v>
      </c>
      <c r="R270" s="6" t="str">
        <f t="shared" si="35"/>
        <v>documentary</v>
      </c>
      <c r="S270" s="10">
        <f t="shared" si="36"/>
        <v>40809.15252314815</v>
      </c>
      <c r="T270" s="10">
        <f t="shared" si="37"/>
        <v>40854.194189814814</v>
      </c>
      <c r="U270" s="10" t="str">
        <f t="shared" si="38"/>
        <v>Sep</v>
      </c>
      <c r="V270" s="11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>
        <f t="shared" si="33"/>
        <v>123616.88499999999</v>
      </c>
      <c r="Q271" t="str">
        <f t="shared" si="34"/>
        <v>film &amp; video</v>
      </c>
      <c r="R271" s="6" t="str">
        <f t="shared" si="35"/>
        <v>documentary</v>
      </c>
      <c r="S271" s="10">
        <f t="shared" si="36"/>
        <v>42758.197013888886</v>
      </c>
      <c r="T271" s="10">
        <f t="shared" si="37"/>
        <v>42788.197013888886</v>
      </c>
      <c r="U271" s="10" t="str">
        <f t="shared" si="38"/>
        <v>Jan</v>
      </c>
      <c r="V271" s="11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>
        <f t="shared" si="33"/>
        <v>2905</v>
      </c>
      <c r="Q272" t="str">
        <f t="shared" si="34"/>
        <v>film &amp; video</v>
      </c>
      <c r="R272" s="6" t="str">
        <f t="shared" si="35"/>
        <v>documentary</v>
      </c>
      <c r="S272" s="10">
        <f t="shared" si="36"/>
        <v>40637.866550925923</v>
      </c>
      <c r="T272" s="10">
        <f t="shared" si="37"/>
        <v>40688.166666666664</v>
      </c>
      <c r="U272" s="10" t="str">
        <f t="shared" si="38"/>
        <v>Apr</v>
      </c>
      <c r="V272" s="11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>
        <f t="shared" si="33"/>
        <v>30702</v>
      </c>
      <c r="Q273" t="str">
        <f t="shared" si="34"/>
        <v>film &amp; video</v>
      </c>
      <c r="R273" s="6" t="str">
        <f t="shared" si="35"/>
        <v>documentary</v>
      </c>
      <c r="S273" s="10">
        <f t="shared" si="36"/>
        <v>41612.10024305556</v>
      </c>
      <c r="T273" s="10">
        <f t="shared" si="37"/>
        <v>41641.333333333336</v>
      </c>
      <c r="U273" s="10" t="str">
        <f t="shared" si="38"/>
        <v>Dec</v>
      </c>
      <c r="V273" s="11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>
        <f t="shared" si="33"/>
        <v>4161.5050000000001</v>
      </c>
      <c r="Q274" t="str">
        <f t="shared" si="34"/>
        <v>film &amp; video</v>
      </c>
      <c r="R274" s="6" t="str">
        <f t="shared" si="35"/>
        <v>documentary</v>
      </c>
      <c r="S274" s="10">
        <f t="shared" si="36"/>
        <v>40235.900358796294</v>
      </c>
      <c r="T274" s="10">
        <f t="shared" si="37"/>
        <v>40296.78402777778</v>
      </c>
      <c r="U274" s="10" t="str">
        <f t="shared" si="38"/>
        <v>Feb</v>
      </c>
      <c r="V274" s="11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>
        <f t="shared" si="33"/>
        <v>5194.3950000000004</v>
      </c>
      <c r="Q275" t="str">
        <f t="shared" si="34"/>
        <v>film &amp; video</v>
      </c>
      <c r="R275" s="6" t="str">
        <f t="shared" si="35"/>
        <v>documentary</v>
      </c>
      <c r="S275" s="10">
        <f t="shared" si="36"/>
        <v>40697.498449074075</v>
      </c>
      <c r="T275" s="10">
        <f t="shared" si="37"/>
        <v>40727.498449074075</v>
      </c>
      <c r="U275" s="10" t="str">
        <f t="shared" si="38"/>
        <v>Jun</v>
      </c>
      <c r="V275" s="11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>
        <f t="shared" si="33"/>
        <v>5120</v>
      </c>
      <c r="Q276" t="str">
        <f t="shared" si="34"/>
        <v>film &amp; video</v>
      </c>
      <c r="R276" s="6" t="str">
        <f t="shared" si="35"/>
        <v>documentary</v>
      </c>
      <c r="S276" s="10">
        <f t="shared" si="36"/>
        <v>40969.912372685183</v>
      </c>
      <c r="T276" s="10">
        <f t="shared" si="37"/>
        <v>41004.290972222225</v>
      </c>
      <c r="U276" s="10" t="str">
        <f t="shared" si="38"/>
        <v>Mar</v>
      </c>
      <c r="V276" s="11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>
        <f t="shared" si="33"/>
        <v>20839.5</v>
      </c>
      <c r="Q277" t="str">
        <f t="shared" si="34"/>
        <v>film &amp; video</v>
      </c>
      <c r="R277" s="6" t="str">
        <f t="shared" si="35"/>
        <v>documentary</v>
      </c>
      <c r="S277" s="10">
        <f t="shared" si="36"/>
        <v>41193.032013888893</v>
      </c>
      <c r="T277" s="10">
        <f t="shared" si="37"/>
        <v>41223.073680555557</v>
      </c>
      <c r="U277" s="10" t="str">
        <f t="shared" si="38"/>
        <v>Oct</v>
      </c>
      <c r="V277" s="11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>
        <f t="shared" si="33"/>
        <v>4952</v>
      </c>
      <c r="Q278" t="str">
        <f t="shared" si="34"/>
        <v>film &amp; video</v>
      </c>
      <c r="R278" s="6" t="str">
        <f t="shared" si="35"/>
        <v>documentary</v>
      </c>
      <c r="S278" s="10">
        <f t="shared" si="36"/>
        <v>40967.081874999996</v>
      </c>
      <c r="T278" s="10">
        <f t="shared" si="37"/>
        <v>41027.040208333332</v>
      </c>
      <c r="U278" s="10" t="str">
        <f t="shared" si="38"/>
        <v>Feb</v>
      </c>
      <c r="V278" s="11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>
        <f t="shared" si="33"/>
        <v>68374</v>
      </c>
      <c r="Q279" t="str">
        <f t="shared" si="34"/>
        <v>film &amp; video</v>
      </c>
      <c r="R279" s="6" t="str">
        <f t="shared" si="35"/>
        <v>documentary</v>
      </c>
      <c r="S279" s="10">
        <f t="shared" si="36"/>
        <v>42117.891423611116</v>
      </c>
      <c r="T279" s="10">
        <f t="shared" si="37"/>
        <v>42147.891423611116</v>
      </c>
      <c r="U279" s="10" t="str">
        <f t="shared" si="38"/>
        <v>Apr</v>
      </c>
      <c r="V279" s="11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>
        <f t="shared" si="33"/>
        <v>33797</v>
      </c>
      <c r="Q280" t="str">
        <f t="shared" si="34"/>
        <v>film &amp; video</v>
      </c>
      <c r="R280" s="6" t="str">
        <f t="shared" si="35"/>
        <v>documentary</v>
      </c>
      <c r="S280" s="10">
        <f t="shared" si="36"/>
        <v>41164.040960648148</v>
      </c>
      <c r="T280" s="10">
        <f t="shared" si="37"/>
        <v>41194.040960648148</v>
      </c>
      <c r="U280" s="10" t="str">
        <f t="shared" si="38"/>
        <v>Sep</v>
      </c>
      <c r="V280" s="11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>
        <f t="shared" si="33"/>
        <v>21872.055</v>
      </c>
      <c r="Q281" t="str">
        <f t="shared" si="34"/>
        <v>film &amp; video</v>
      </c>
      <c r="R281" s="6" t="str">
        <f t="shared" si="35"/>
        <v>documentary</v>
      </c>
      <c r="S281" s="10">
        <f t="shared" si="36"/>
        <v>42759.244166666671</v>
      </c>
      <c r="T281" s="10">
        <f t="shared" si="37"/>
        <v>42793.084027777775</v>
      </c>
      <c r="U281" s="10" t="str">
        <f t="shared" si="38"/>
        <v>Jan</v>
      </c>
      <c r="V281" s="11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>
        <f t="shared" si="33"/>
        <v>96054</v>
      </c>
      <c r="Q282" t="str">
        <f t="shared" si="34"/>
        <v>film &amp; video</v>
      </c>
      <c r="R282" s="6" t="str">
        <f t="shared" si="35"/>
        <v>documentary</v>
      </c>
      <c r="S282" s="10">
        <f t="shared" si="36"/>
        <v>41744.590682870366</v>
      </c>
      <c r="T282" s="10">
        <f t="shared" si="37"/>
        <v>41789.590682870366</v>
      </c>
      <c r="U282" s="10" t="str">
        <f t="shared" si="38"/>
        <v>Apr</v>
      </c>
      <c r="V282" s="11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>
        <f t="shared" si="33"/>
        <v>6066.16</v>
      </c>
      <c r="Q283" t="str">
        <f t="shared" si="34"/>
        <v>film &amp; video</v>
      </c>
      <c r="R283" s="6" t="str">
        <f t="shared" si="35"/>
        <v>documentary</v>
      </c>
      <c r="S283" s="10">
        <f t="shared" si="36"/>
        <v>39950.163344907407</v>
      </c>
      <c r="T283" s="10">
        <f t="shared" si="37"/>
        <v>40035.80972222222</v>
      </c>
      <c r="U283" s="10" t="str">
        <f t="shared" si="38"/>
        <v>May</v>
      </c>
      <c r="V283" s="11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>
        <f t="shared" si="33"/>
        <v>45267.5</v>
      </c>
      <c r="Q284" t="str">
        <f t="shared" si="34"/>
        <v>film &amp; video</v>
      </c>
      <c r="R284" s="6" t="str">
        <f t="shared" si="35"/>
        <v>documentary</v>
      </c>
      <c r="S284" s="10">
        <f t="shared" si="36"/>
        <v>40194.920046296298</v>
      </c>
      <c r="T284" s="10">
        <f t="shared" si="37"/>
        <v>40231.916666666664</v>
      </c>
      <c r="U284" s="10" t="str">
        <f t="shared" si="38"/>
        <v>Jan</v>
      </c>
      <c r="V284" s="11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>
        <f t="shared" si="33"/>
        <v>19284.525000000001</v>
      </c>
      <c r="Q285" t="str">
        <f t="shared" si="34"/>
        <v>film &amp; video</v>
      </c>
      <c r="R285" s="6" t="str">
        <f t="shared" si="35"/>
        <v>documentary</v>
      </c>
      <c r="S285" s="10">
        <f t="shared" si="36"/>
        <v>40675.71</v>
      </c>
      <c r="T285" s="10">
        <f t="shared" si="37"/>
        <v>40695.207638888889</v>
      </c>
      <c r="U285" s="10" t="str">
        <f t="shared" si="38"/>
        <v>May</v>
      </c>
      <c r="V285" s="11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>
        <f t="shared" si="33"/>
        <v>40925.229999999996</v>
      </c>
      <c r="Q286" t="str">
        <f t="shared" si="34"/>
        <v>film &amp; video</v>
      </c>
      <c r="R286" s="6" t="str">
        <f t="shared" si="35"/>
        <v>documentary</v>
      </c>
      <c r="S286" s="10">
        <f t="shared" si="36"/>
        <v>40904.738194444442</v>
      </c>
      <c r="T286" s="10">
        <f t="shared" si="37"/>
        <v>40929.738194444442</v>
      </c>
      <c r="U286" s="10" t="str">
        <f t="shared" si="38"/>
        <v>Dec</v>
      </c>
      <c r="V286" s="11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>
        <f t="shared" si="33"/>
        <v>23017.754999999997</v>
      </c>
      <c r="Q287" t="str">
        <f t="shared" si="34"/>
        <v>film &amp; video</v>
      </c>
      <c r="R287" s="6" t="str">
        <f t="shared" si="35"/>
        <v>documentary</v>
      </c>
      <c r="S287" s="10">
        <f t="shared" si="36"/>
        <v>41506.756111111114</v>
      </c>
      <c r="T287" s="10">
        <f t="shared" si="37"/>
        <v>41536.756111111114</v>
      </c>
      <c r="U287" s="10" t="str">
        <f t="shared" si="38"/>
        <v>Aug</v>
      </c>
      <c r="V287" s="11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>
        <f t="shared" si="33"/>
        <v>15686.5</v>
      </c>
      <c r="Q288" t="str">
        <f t="shared" si="34"/>
        <v>film &amp; video</v>
      </c>
      <c r="R288" s="6" t="str">
        <f t="shared" si="35"/>
        <v>documentary</v>
      </c>
      <c r="S288" s="10">
        <f t="shared" si="36"/>
        <v>41313.816249999996</v>
      </c>
      <c r="T288" s="10">
        <f t="shared" si="37"/>
        <v>41358.774583333332</v>
      </c>
      <c r="U288" s="10" t="str">
        <f t="shared" si="38"/>
        <v>Feb</v>
      </c>
      <c r="V288" s="11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>
        <f t="shared" si="33"/>
        <v>20722.5</v>
      </c>
      <c r="Q289" t="str">
        <f t="shared" si="34"/>
        <v>film &amp; video</v>
      </c>
      <c r="R289" s="6" t="str">
        <f t="shared" si="35"/>
        <v>documentary</v>
      </c>
      <c r="S289" s="10">
        <f t="shared" si="36"/>
        <v>41184.277986111112</v>
      </c>
      <c r="T289" s="10">
        <f t="shared" si="37"/>
        <v>41215.166666666664</v>
      </c>
      <c r="U289" s="10" t="str">
        <f t="shared" si="38"/>
        <v>Oct</v>
      </c>
      <c r="V289" s="11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>
        <f t="shared" si="33"/>
        <v>50802.654999999999</v>
      </c>
      <c r="Q290" t="str">
        <f t="shared" si="34"/>
        <v>film &amp; video</v>
      </c>
      <c r="R290" s="6" t="str">
        <f t="shared" si="35"/>
        <v>documentary</v>
      </c>
      <c r="S290" s="10">
        <f t="shared" si="36"/>
        <v>41051.168900462959</v>
      </c>
      <c r="T290" s="10">
        <f t="shared" si="37"/>
        <v>41086.168900462959</v>
      </c>
      <c r="U290" s="10" t="str">
        <f t="shared" si="38"/>
        <v>May</v>
      </c>
      <c r="V290" s="11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>
        <f t="shared" si="33"/>
        <v>15361.5</v>
      </c>
      <c r="Q291" t="str">
        <f t="shared" si="34"/>
        <v>film &amp; video</v>
      </c>
      <c r="R291" s="6" t="str">
        <f t="shared" si="35"/>
        <v>documentary</v>
      </c>
      <c r="S291" s="10">
        <f t="shared" si="36"/>
        <v>41550.456412037034</v>
      </c>
      <c r="T291" s="10">
        <f t="shared" si="37"/>
        <v>41580.456412037034</v>
      </c>
      <c r="U291" s="10" t="str">
        <f t="shared" si="38"/>
        <v>Oct</v>
      </c>
      <c r="V291" s="11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>
        <f t="shared" si="33"/>
        <v>4650.3999999999996</v>
      </c>
      <c r="Q292" t="str">
        <f t="shared" si="34"/>
        <v>film &amp; video</v>
      </c>
      <c r="R292" s="6" t="str">
        <f t="shared" si="35"/>
        <v>documentary</v>
      </c>
      <c r="S292" s="10">
        <f t="shared" si="36"/>
        <v>40526.36917824074</v>
      </c>
      <c r="T292" s="10">
        <f t="shared" si="37"/>
        <v>40576.332638888889</v>
      </c>
      <c r="U292" s="10" t="str">
        <f t="shared" si="38"/>
        <v>Dec</v>
      </c>
      <c r="V292" s="11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>
        <f t="shared" si="33"/>
        <v>5500.5</v>
      </c>
      <c r="Q293" t="str">
        <f t="shared" si="34"/>
        <v>film &amp; video</v>
      </c>
      <c r="R293" s="6" t="str">
        <f t="shared" si="35"/>
        <v>documentary</v>
      </c>
      <c r="S293" s="10">
        <f t="shared" si="36"/>
        <v>41376.769050925926</v>
      </c>
      <c r="T293" s="10">
        <f t="shared" si="37"/>
        <v>41395.000694444447</v>
      </c>
      <c r="U293" s="10" t="str">
        <f t="shared" si="38"/>
        <v>Apr</v>
      </c>
      <c r="V293" s="11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>
        <f t="shared" si="33"/>
        <v>75565.100000000006</v>
      </c>
      <c r="Q294" t="str">
        <f t="shared" si="34"/>
        <v>film &amp; video</v>
      </c>
      <c r="R294" s="6" t="str">
        <f t="shared" si="35"/>
        <v>documentary</v>
      </c>
      <c r="S294" s="10">
        <f t="shared" si="36"/>
        <v>40812.803229166668</v>
      </c>
      <c r="T294" s="10">
        <f t="shared" si="37"/>
        <v>40845.165972222225</v>
      </c>
      <c r="U294" s="10" t="str">
        <f t="shared" si="38"/>
        <v>Sep</v>
      </c>
      <c r="V294" s="11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>
        <f t="shared" si="33"/>
        <v>26180</v>
      </c>
      <c r="Q295" t="str">
        <f t="shared" si="34"/>
        <v>film &amp; video</v>
      </c>
      <c r="R295" s="6" t="str">
        <f t="shared" si="35"/>
        <v>documentary</v>
      </c>
      <c r="S295" s="10">
        <f t="shared" si="36"/>
        <v>41719.667986111112</v>
      </c>
      <c r="T295" s="10">
        <f t="shared" si="37"/>
        <v>41749.667986111112</v>
      </c>
      <c r="U295" s="10" t="str">
        <f t="shared" si="38"/>
        <v>Mar</v>
      </c>
      <c r="V295" s="11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>
        <f t="shared" si="33"/>
        <v>5000</v>
      </c>
      <c r="Q296" t="str">
        <f t="shared" si="34"/>
        <v>film &amp; video</v>
      </c>
      <c r="R296" s="6" t="str">
        <f t="shared" si="35"/>
        <v>documentary</v>
      </c>
      <c r="S296" s="10">
        <f t="shared" si="36"/>
        <v>40343.084421296298</v>
      </c>
      <c r="T296" s="10">
        <f t="shared" si="37"/>
        <v>40378.666666666664</v>
      </c>
      <c r="U296" s="10" t="str">
        <f t="shared" si="38"/>
        <v>Jun</v>
      </c>
      <c r="V296" s="11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>
        <f t="shared" si="33"/>
        <v>58277.279999999999</v>
      </c>
      <c r="Q297" t="str">
        <f t="shared" si="34"/>
        <v>film &amp; video</v>
      </c>
      <c r="R297" s="6" t="str">
        <f t="shared" si="35"/>
        <v>documentary</v>
      </c>
      <c r="S297" s="10">
        <f t="shared" si="36"/>
        <v>41519.004733796297</v>
      </c>
      <c r="T297" s="10">
        <f t="shared" si="37"/>
        <v>41579</v>
      </c>
      <c r="U297" s="10" t="str">
        <f t="shared" si="38"/>
        <v>Sep</v>
      </c>
      <c r="V297" s="11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>
        <f t="shared" si="33"/>
        <v>27340.775000000001</v>
      </c>
      <c r="Q298" t="str">
        <f t="shared" si="34"/>
        <v>film &amp; video</v>
      </c>
      <c r="R298" s="6" t="str">
        <f t="shared" si="35"/>
        <v>documentary</v>
      </c>
      <c r="S298" s="10">
        <f t="shared" si="36"/>
        <v>41134.475497685184</v>
      </c>
      <c r="T298" s="10">
        <f t="shared" si="37"/>
        <v>41159.475497685184</v>
      </c>
      <c r="U298" s="10" t="str">
        <f t="shared" si="38"/>
        <v>Aug</v>
      </c>
      <c r="V298" s="11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>
        <f t="shared" si="33"/>
        <v>20064</v>
      </c>
      <c r="Q299" t="str">
        <f t="shared" si="34"/>
        <v>film &amp; video</v>
      </c>
      <c r="R299" s="6" t="str">
        <f t="shared" si="35"/>
        <v>documentary</v>
      </c>
      <c r="S299" s="10">
        <f t="shared" si="36"/>
        <v>42089.72802083334</v>
      </c>
      <c r="T299" s="10">
        <f t="shared" si="37"/>
        <v>42125.165972222225</v>
      </c>
      <c r="U299" s="10" t="str">
        <f t="shared" si="38"/>
        <v>Mar</v>
      </c>
      <c r="V299" s="11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>
        <f t="shared" si="33"/>
        <v>131627.41999999998</v>
      </c>
      <c r="Q300" t="str">
        <f t="shared" si="34"/>
        <v>film &amp; video</v>
      </c>
      <c r="R300" s="6" t="str">
        <f t="shared" si="35"/>
        <v>documentary</v>
      </c>
      <c r="S300" s="10">
        <f t="shared" si="36"/>
        <v>41709.463518518518</v>
      </c>
      <c r="T300" s="10">
        <f t="shared" si="37"/>
        <v>41768.875</v>
      </c>
      <c r="U300" s="10" t="str">
        <f t="shared" si="38"/>
        <v>Mar</v>
      </c>
      <c r="V300" s="11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>
        <f t="shared" si="33"/>
        <v>13947.625</v>
      </c>
      <c r="Q301" t="str">
        <f t="shared" si="34"/>
        <v>film &amp; video</v>
      </c>
      <c r="R301" s="6" t="str">
        <f t="shared" si="35"/>
        <v>documentary</v>
      </c>
      <c r="S301" s="10">
        <f t="shared" si="36"/>
        <v>40469.225231481483</v>
      </c>
      <c r="T301" s="10">
        <f t="shared" si="37"/>
        <v>40499.266898148147</v>
      </c>
      <c r="U301" s="10" t="str">
        <f t="shared" si="38"/>
        <v>Oct</v>
      </c>
      <c r="V301" s="11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>
        <f t="shared" si="33"/>
        <v>25215.33</v>
      </c>
      <c r="Q302" t="str">
        <f t="shared" si="34"/>
        <v>film &amp; video</v>
      </c>
      <c r="R302" s="6" t="str">
        <f t="shared" si="35"/>
        <v>documentary</v>
      </c>
      <c r="S302" s="10">
        <f t="shared" si="36"/>
        <v>40626.959930555553</v>
      </c>
      <c r="T302" s="10">
        <f t="shared" si="37"/>
        <v>40657.959930555553</v>
      </c>
      <c r="U302" s="10" t="str">
        <f t="shared" si="38"/>
        <v>Mar</v>
      </c>
      <c r="V302" s="11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>
        <f t="shared" si="33"/>
        <v>14217.775</v>
      </c>
      <c r="Q303" t="str">
        <f t="shared" si="34"/>
        <v>film &amp; video</v>
      </c>
      <c r="R303" s="6" t="str">
        <f t="shared" si="35"/>
        <v>documentary</v>
      </c>
      <c r="S303" s="10">
        <f t="shared" si="36"/>
        <v>41312.737673611111</v>
      </c>
      <c r="T303" s="10">
        <f t="shared" si="37"/>
        <v>41352.696006944447</v>
      </c>
      <c r="U303" s="10" t="str">
        <f t="shared" si="38"/>
        <v>Feb</v>
      </c>
      <c r="V303" s="11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>
        <f t="shared" si="33"/>
        <v>10023</v>
      </c>
      <c r="Q304" t="str">
        <f t="shared" si="34"/>
        <v>film &amp; video</v>
      </c>
      <c r="R304" s="6" t="str">
        <f t="shared" si="35"/>
        <v>documentary</v>
      </c>
      <c r="S304" s="10">
        <f t="shared" si="36"/>
        <v>40933.856921296298</v>
      </c>
      <c r="T304" s="10">
        <f t="shared" si="37"/>
        <v>40963.856921296298</v>
      </c>
      <c r="U304" s="10" t="str">
        <f t="shared" si="38"/>
        <v>Jan</v>
      </c>
      <c r="V304" s="11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>
        <f t="shared" si="33"/>
        <v>3562</v>
      </c>
      <c r="Q305" t="str">
        <f t="shared" si="34"/>
        <v>film &amp; video</v>
      </c>
      <c r="R305" s="6" t="str">
        <f t="shared" si="35"/>
        <v>documentary</v>
      </c>
      <c r="S305" s="10">
        <f t="shared" si="36"/>
        <v>41032.071134259262</v>
      </c>
      <c r="T305" s="10">
        <f t="shared" si="37"/>
        <v>41062.071134259262</v>
      </c>
      <c r="U305" s="10" t="str">
        <f t="shared" si="38"/>
        <v>May</v>
      </c>
      <c r="V305" s="11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>
        <f t="shared" si="33"/>
        <v>5638</v>
      </c>
      <c r="Q306" t="str">
        <f t="shared" si="34"/>
        <v>film &amp; video</v>
      </c>
      <c r="R306" s="6" t="str">
        <f t="shared" si="35"/>
        <v>documentary</v>
      </c>
      <c r="S306" s="10">
        <f t="shared" si="36"/>
        <v>41114.094872685186</v>
      </c>
      <c r="T306" s="10">
        <f t="shared" si="37"/>
        <v>41153.083333333336</v>
      </c>
      <c r="U306" s="10" t="str">
        <f t="shared" si="38"/>
        <v>Jul</v>
      </c>
      <c r="V306" s="11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>
        <f t="shared" si="33"/>
        <v>8637.5</v>
      </c>
      <c r="Q307" t="str">
        <f t="shared" si="34"/>
        <v>film &amp; video</v>
      </c>
      <c r="R307" s="6" t="str">
        <f t="shared" si="35"/>
        <v>documentary</v>
      </c>
      <c r="S307" s="10">
        <f t="shared" si="36"/>
        <v>40948.630196759259</v>
      </c>
      <c r="T307" s="10">
        <f t="shared" si="37"/>
        <v>40978.630196759259</v>
      </c>
      <c r="U307" s="10" t="str">
        <f t="shared" si="38"/>
        <v>Feb</v>
      </c>
      <c r="V307" s="11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>
        <f t="shared" si="33"/>
        <v>1964.5</v>
      </c>
      <c r="Q308" t="str">
        <f t="shared" si="34"/>
        <v>film &amp; video</v>
      </c>
      <c r="R308" s="6" t="str">
        <f t="shared" si="35"/>
        <v>documentary</v>
      </c>
      <c r="S308" s="10">
        <f t="shared" si="36"/>
        <v>41333.837187500001</v>
      </c>
      <c r="T308" s="10">
        <f t="shared" si="37"/>
        <v>41353.795520833337</v>
      </c>
      <c r="U308" s="10" t="str">
        <f t="shared" si="38"/>
        <v>Feb</v>
      </c>
      <c r="V308" s="11">
        <f t="shared" si="39"/>
        <v>2013</v>
      </c>
    </row>
    <row r="309" spans="1:22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>
        <f t="shared" si="33"/>
        <v>23245</v>
      </c>
      <c r="Q309" t="str">
        <f t="shared" si="34"/>
        <v>film &amp; video</v>
      </c>
      <c r="R309" s="6" t="str">
        <f t="shared" si="35"/>
        <v>documentary</v>
      </c>
      <c r="S309" s="10">
        <f t="shared" si="36"/>
        <v>41282.944456018515</v>
      </c>
      <c r="T309" s="10">
        <f t="shared" si="37"/>
        <v>41312.944456018515</v>
      </c>
      <c r="U309" s="10" t="str">
        <f t="shared" si="38"/>
        <v>Jan</v>
      </c>
      <c r="V309" s="11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>
        <f t="shared" si="33"/>
        <v>12334</v>
      </c>
      <c r="Q310" t="str">
        <f t="shared" si="34"/>
        <v>film &amp; video</v>
      </c>
      <c r="R310" s="6" t="str">
        <f t="shared" si="35"/>
        <v>documentary</v>
      </c>
      <c r="S310" s="10">
        <f t="shared" si="36"/>
        <v>40567.694560185184</v>
      </c>
      <c r="T310" s="10">
        <f t="shared" si="37"/>
        <v>40612.694560185184</v>
      </c>
      <c r="U310" s="10" t="str">
        <f t="shared" si="38"/>
        <v>Jan</v>
      </c>
      <c r="V310" s="11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>
        <f t="shared" si="33"/>
        <v>19705</v>
      </c>
      <c r="Q311" t="str">
        <f t="shared" si="34"/>
        <v>film &amp; video</v>
      </c>
      <c r="R311" s="6" t="str">
        <f t="shared" si="35"/>
        <v>documentary</v>
      </c>
      <c r="S311" s="10">
        <f t="shared" si="36"/>
        <v>41134.751550925925</v>
      </c>
      <c r="T311" s="10">
        <f t="shared" si="37"/>
        <v>41155.751550925925</v>
      </c>
      <c r="U311" s="10" t="str">
        <f t="shared" si="38"/>
        <v>Aug</v>
      </c>
      <c r="V311" s="11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>
        <f t="shared" si="33"/>
        <v>1020.645</v>
      </c>
      <c r="Q312" t="str">
        <f t="shared" si="34"/>
        <v>film &amp; video</v>
      </c>
      <c r="R312" s="6" t="str">
        <f t="shared" si="35"/>
        <v>documentary</v>
      </c>
      <c r="S312" s="10">
        <f t="shared" si="36"/>
        <v>40821.183136574073</v>
      </c>
      <c r="T312" s="10">
        <f t="shared" si="37"/>
        <v>40836.083333333336</v>
      </c>
      <c r="U312" s="10" t="str">
        <f t="shared" si="38"/>
        <v>Oct</v>
      </c>
      <c r="V312" s="11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>
        <f t="shared" si="33"/>
        <v>20410.165000000001</v>
      </c>
      <c r="Q313" t="str">
        <f t="shared" si="34"/>
        <v>film &amp; video</v>
      </c>
      <c r="R313" s="6" t="str">
        <f t="shared" si="35"/>
        <v>documentary</v>
      </c>
      <c r="S313" s="10">
        <f t="shared" si="36"/>
        <v>40868.219814814816</v>
      </c>
      <c r="T313" s="10">
        <f t="shared" si="37"/>
        <v>40909.332638888889</v>
      </c>
      <c r="U313" s="10" t="str">
        <f t="shared" si="38"/>
        <v>Nov</v>
      </c>
      <c r="V313" s="11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>
        <f t="shared" si="33"/>
        <v>8475</v>
      </c>
      <c r="Q314" t="str">
        <f t="shared" si="34"/>
        <v>film &amp; video</v>
      </c>
      <c r="R314" s="6" t="str">
        <f t="shared" si="35"/>
        <v>documentary</v>
      </c>
      <c r="S314" s="10">
        <f t="shared" si="36"/>
        <v>41348.877685185187</v>
      </c>
      <c r="T314" s="10">
        <f t="shared" si="37"/>
        <v>41378.877685185187</v>
      </c>
      <c r="U314" s="10" t="str">
        <f t="shared" si="38"/>
        <v>Mar</v>
      </c>
      <c r="V314" s="11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>
        <f t="shared" si="33"/>
        <v>17402.5</v>
      </c>
      <c r="Q315" t="str">
        <f t="shared" si="34"/>
        <v>film &amp; video</v>
      </c>
      <c r="R315" s="6" t="str">
        <f t="shared" si="35"/>
        <v>documentary</v>
      </c>
      <c r="S315" s="10">
        <f t="shared" si="36"/>
        <v>40357.227939814817</v>
      </c>
      <c r="T315" s="10">
        <f t="shared" si="37"/>
        <v>40401.665972222225</v>
      </c>
      <c r="U315" s="10" t="str">
        <f t="shared" si="38"/>
        <v>Jun</v>
      </c>
      <c r="V315" s="11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>
        <f t="shared" si="33"/>
        <v>2425.75</v>
      </c>
      <c r="Q316" t="str">
        <f t="shared" si="34"/>
        <v>film &amp; video</v>
      </c>
      <c r="R316" s="6" t="str">
        <f t="shared" si="35"/>
        <v>documentary</v>
      </c>
      <c r="S316" s="10">
        <f t="shared" si="36"/>
        <v>41304.833194444444</v>
      </c>
      <c r="T316" s="10">
        <f t="shared" si="37"/>
        <v>41334.833194444444</v>
      </c>
      <c r="U316" s="10" t="str">
        <f t="shared" si="38"/>
        <v>Jan</v>
      </c>
      <c r="V316" s="11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>
        <f t="shared" si="33"/>
        <v>25156</v>
      </c>
      <c r="Q317" t="str">
        <f t="shared" si="34"/>
        <v>film &amp; video</v>
      </c>
      <c r="R317" s="6" t="str">
        <f t="shared" si="35"/>
        <v>documentary</v>
      </c>
      <c r="S317" s="10">
        <f t="shared" si="36"/>
        <v>41113.77238425926</v>
      </c>
      <c r="T317" s="10">
        <f t="shared" si="37"/>
        <v>41143.77238425926</v>
      </c>
      <c r="U317" s="10" t="str">
        <f t="shared" si="38"/>
        <v>Jul</v>
      </c>
      <c r="V317" s="11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>
        <f t="shared" si="33"/>
        <v>16033</v>
      </c>
      <c r="Q318" t="str">
        <f t="shared" si="34"/>
        <v>film &amp; video</v>
      </c>
      <c r="R318" s="6" t="str">
        <f t="shared" si="35"/>
        <v>documentary</v>
      </c>
      <c r="S318" s="10">
        <f t="shared" si="36"/>
        <v>41950.923576388886</v>
      </c>
      <c r="T318" s="10">
        <f t="shared" si="37"/>
        <v>41984.207638888889</v>
      </c>
      <c r="U318" s="10" t="str">
        <f t="shared" si="38"/>
        <v>Nov</v>
      </c>
      <c r="V318" s="11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>
        <f t="shared" si="33"/>
        <v>30120.5</v>
      </c>
      <c r="Q319" t="str">
        <f t="shared" si="34"/>
        <v>film &amp; video</v>
      </c>
      <c r="R319" s="6" t="str">
        <f t="shared" si="35"/>
        <v>documentary</v>
      </c>
      <c r="S319" s="10">
        <f t="shared" si="36"/>
        <v>41589.676886574074</v>
      </c>
      <c r="T319" s="10">
        <f t="shared" si="37"/>
        <v>41619.676886574074</v>
      </c>
      <c r="U319" s="10" t="str">
        <f t="shared" si="38"/>
        <v>Nov</v>
      </c>
      <c r="V319" s="11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>
        <f t="shared" si="33"/>
        <v>9583</v>
      </c>
      <c r="Q320" t="str">
        <f t="shared" si="34"/>
        <v>film &amp; video</v>
      </c>
      <c r="R320" s="6" t="str">
        <f t="shared" si="35"/>
        <v>documentary</v>
      </c>
      <c r="S320" s="10">
        <f t="shared" si="36"/>
        <v>41330.038784722223</v>
      </c>
      <c r="T320" s="10">
        <f t="shared" si="37"/>
        <v>41359.997118055559</v>
      </c>
      <c r="U320" s="10" t="str">
        <f t="shared" si="38"/>
        <v>Feb</v>
      </c>
      <c r="V320" s="11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>
        <f t="shared" si="33"/>
        <v>5317</v>
      </c>
      <c r="Q321" t="str">
        <f t="shared" si="34"/>
        <v>film &amp; video</v>
      </c>
      <c r="R321" s="6" t="str">
        <f t="shared" si="35"/>
        <v>documentary</v>
      </c>
      <c r="S321" s="10">
        <f t="shared" si="36"/>
        <v>40123.83829861111</v>
      </c>
      <c r="T321" s="10">
        <f t="shared" si="37"/>
        <v>40211.332638888889</v>
      </c>
      <c r="U321" s="10" t="str">
        <f t="shared" si="38"/>
        <v>Nov</v>
      </c>
      <c r="V321" s="11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>
        <f t="shared" si="33"/>
        <v>20658</v>
      </c>
      <c r="Q322" t="str">
        <f t="shared" si="34"/>
        <v>film &amp; video</v>
      </c>
      <c r="R322" s="6" t="str">
        <f t="shared" si="35"/>
        <v>documentary</v>
      </c>
      <c r="S322" s="10">
        <f t="shared" si="36"/>
        <v>42331.551307870366</v>
      </c>
      <c r="T322" s="10">
        <f t="shared" si="37"/>
        <v>42360.958333333328</v>
      </c>
      <c r="U322" s="10" t="str">
        <f t="shared" si="38"/>
        <v>Nov</v>
      </c>
      <c r="V322" s="11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>
        <f t="shared" ref="P323:P386" si="41">AVERAGE(D323,E323)</f>
        <v>35466</v>
      </c>
      <c r="Q323" t="str">
        <f t="shared" ref="Q323:Q386" si="42">LEFT(N323, SEARCH("/",N323,1)-1)</f>
        <v>film &amp; video</v>
      </c>
      <c r="R323" s="6" t="str">
        <f t="shared" ref="R323:R386" si="43">RIGHT(N323,LEN(N323) - SEARCH("/", N323, + 1))</f>
        <v>documentary</v>
      </c>
      <c r="S323" s="10">
        <f t="shared" ref="S323:S386" si="44">(((J323/60)/60)/24)+DATE(1970,1,1)</f>
        <v>42647.446597222224</v>
      </c>
      <c r="T323" s="10">
        <f t="shared" ref="T323:T386" si="45">(((I323/60)/60)/24)+DATE(1970,1,1)</f>
        <v>42682.488263888896</v>
      </c>
      <c r="U323" s="10" t="str">
        <f t="shared" ref="U323:U386" si="46">TEXT(S323, "mmm")</f>
        <v>Oct</v>
      </c>
      <c r="V323" s="11">
        <f t="shared" ref="V323:V386" si="47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>
        <f t="shared" si="41"/>
        <v>25989</v>
      </c>
      <c r="Q324" t="str">
        <f t="shared" si="42"/>
        <v>film &amp; video</v>
      </c>
      <c r="R324" s="6" t="str">
        <f t="shared" si="43"/>
        <v>documentary</v>
      </c>
      <c r="S324" s="10">
        <f t="shared" si="44"/>
        <v>42473.57</v>
      </c>
      <c r="T324" s="10">
        <f t="shared" si="45"/>
        <v>42503.57</v>
      </c>
      <c r="U324" s="10" t="str">
        <f t="shared" si="46"/>
        <v>Apr</v>
      </c>
      <c r="V324" s="11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>
        <f t="shared" si="41"/>
        <v>6023</v>
      </c>
      <c r="Q325" t="str">
        <f t="shared" si="42"/>
        <v>film &amp; video</v>
      </c>
      <c r="R325" s="6" t="str">
        <f t="shared" si="43"/>
        <v>documentary</v>
      </c>
      <c r="S325" s="10">
        <f t="shared" si="44"/>
        <v>42697.32136574074</v>
      </c>
      <c r="T325" s="10">
        <f t="shared" si="45"/>
        <v>42725.332638888889</v>
      </c>
      <c r="U325" s="10" t="str">
        <f t="shared" si="46"/>
        <v>Nov</v>
      </c>
      <c r="V325" s="11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>
        <f t="shared" si="41"/>
        <v>8568</v>
      </c>
      <c r="Q326" t="str">
        <f t="shared" si="42"/>
        <v>film &amp; video</v>
      </c>
      <c r="R326" s="6" t="str">
        <f t="shared" si="43"/>
        <v>documentary</v>
      </c>
      <c r="S326" s="10">
        <f t="shared" si="44"/>
        <v>42184.626250000001</v>
      </c>
      <c r="T326" s="10">
        <f t="shared" si="45"/>
        <v>42217.626250000001</v>
      </c>
      <c r="U326" s="10" t="str">
        <f t="shared" si="46"/>
        <v>Jun</v>
      </c>
      <c r="V326" s="11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>
        <f t="shared" si="41"/>
        <v>51099</v>
      </c>
      <c r="Q327" t="str">
        <f t="shared" si="42"/>
        <v>film &amp; video</v>
      </c>
      <c r="R327" s="6" t="str">
        <f t="shared" si="43"/>
        <v>documentary</v>
      </c>
      <c r="S327" s="10">
        <f t="shared" si="44"/>
        <v>42689.187881944439</v>
      </c>
      <c r="T327" s="10">
        <f t="shared" si="45"/>
        <v>42724.187881944439</v>
      </c>
      <c r="U327" s="10" t="str">
        <f t="shared" si="46"/>
        <v>Nov</v>
      </c>
      <c r="V327" s="11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>
        <f t="shared" si="41"/>
        <v>159697.29999999999</v>
      </c>
      <c r="Q328" t="str">
        <f t="shared" si="42"/>
        <v>film &amp; video</v>
      </c>
      <c r="R328" s="6" t="str">
        <f t="shared" si="43"/>
        <v>documentary</v>
      </c>
      <c r="S328" s="10">
        <f t="shared" si="44"/>
        <v>42775.314884259264</v>
      </c>
      <c r="T328" s="10">
        <f t="shared" si="45"/>
        <v>42808.956250000003</v>
      </c>
      <c r="U328" s="10" t="str">
        <f t="shared" si="46"/>
        <v>Feb</v>
      </c>
      <c r="V328" s="11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>
        <f t="shared" si="41"/>
        <v>4728</v>
      </c>
      <c r="Q329" t="str">
        <f t="shared" si="42"/>
        <v>film &amp; video</v>
      </c>
      <c r="R329" s="6" t="str">
        <f t="shared" si="43"/>
        <v>documentary</v>
      </c>
      <c r="S329" s="10">
        <f t="shared" si="44"/>
        <v>42058.235289351855</v>
      </c>
      <c r="T329" s="10">
        <f t="shared" si="45"/>
        <v>42085.333333333328</v>
      </c>
      <c r="U329" s="10" t="str">
        <f t="shared" si="46"/>
        <v>Feb</v>
      </c>
      <c r="V329" s="11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>
        <f t="shared" si="41"/>
        <v>76355.399999999994</v>
      </c>
      <c r="Q330" t="str">
        <f t="shared" si="42"/>
        <v>film &amp; video</v>
      </c>
      <c r="R330" s="6" t="str">
        <f t="shared" si="43"/>
        <v>documentary</v>
      </c>
      <c r="S330" s="10">
        <f t="shared" si="44"/>
        <v>42278.946620370371</v>
      </c>
      <c r="T330" s="10">
        <f t="shared" si="45"/>
        <v>42309.166666666672</v>
      </c>
      <c r="U330" s="10" t="str">
        <f t="shared" si="46"/>
        <v>Oct</v>
      </c>
      <c r="V330" s="11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>
        <f t="shared" si="41"/>
        <v>10275</v>
      </c>
      <c r="Q331" t="str">
        <f t="shared" si="42"/>
        <v>film &amp; video</v>
      </c>
      <c r="R331" s="6" t="str">
        <f t="shared" si="43"/>
        <v>documentary</v>
      </c>
      <c r="S331" s="10">
        <f t="shared" si="44"/>
        <v>42291.46674768519</v>
      </c>
      <c r="T331" s="10">
        <f t="shared" si="45"/>
        <v>42315.166666666672</v>
      </c>
      <c r="U331" s="10" t="str">
        <f t="shared" si="46"/>
        <v>Oct</v>
      </c>
      <c r="V331" s="11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>
        <f t="shared" si="41"/>
        <v>35320</v>
      </c>
      <c r="Q332" t="str">
        <f t="shared" si="42"/>
        <v>film &amp; video</v>
      </c>
      <c r="R332" s="6" t="str">
        <f t="shared" si="43"/>
        <v>documentary</v>
      </c>
      <c r="S332" s="10">
        <f t="shared" si="44"/>
        <v>41379.515775462962</v>
      </c>
      <c r="T332" s="10">
        <f t="shared" si="45"/>
        <v>41411.165972222225</v>
      </c>
      <c r="U332" s="10" t="str">
        <f t="shared" si="46"/>
        <v>Apr</v>
      </c>
      <c r="V332" s="11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>
        <f t="shared" si="41"/>
        <v>41321</v>
      </c>
      <c r="Q333" t="str">
        <f t="shared" si="42"/>
        <v>film &amp; video</v>
      </c>
      <c r="R333" s="6" t="str">
        <f t="shared" si="43"/>
        <v>documentary</v>
      </c>
      <c r="S333" s="10">
        <f t="shared" si="44"/>
        <v>42507.581412037034</v>
      </c>
      <c r="T333" s="10">
        <f t="shared" si="45"/>
        <v>42538.581412037034</v>
      </c>
      <c r="U333" s="10" t="str">
        <f t="shared" si="46"/>
        <v>May</v>
      </c>
      <c r="V333" s="11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>
        <f t="shared" si="41"/>
        <v>106507.5</v>
      </c>
      <c r="Q334" t="str">
        <f t="shared" si="42"/>
        <v>film &amp; video</v>
      </c>
      <c r="R334" s="6" t="str">
        <f t="shared" si="43"/>
        <v>documentary</v>
      </c>
      <c r="S334" s="10">
        <f t="shared" si="44"/>
        <v>42263.680289351847</v>
      </c>
      <c r="T334" s="10">
        <f t="shared" si="45"/>
        <v>42305.333333333328</v>
      </c>
      <c r="U334" s="10" t="str">
        <f t="shared" si="46"/>
        <v>Sep</v>
      </c>
      <c r="V334" s="11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>
        <f t="shared" si="41"/>
        <v>45045.5</v>
      </c>
      <c r="Q335" t="str">
        <f t="shared" si="42"/>
        <v>film &amp; video</v>
      </c>
      <c r="R335" s="6" t="str">
        <f t="shared" si="43"/>
        <v>documentary</v>
      </c>
      <c r="S335" s="10">
        <f t="shared" si="44"/>
        <v>42437.636469907404</v>
      </c>
      <c r="T335" s="10">
        <f t="shared" si="45"/>
        <v>42467.59480324074</v>
      </c>
      <c r="U335" s="10" t="str">
        <f t="shared" si="46"/>
        <v>Mar</v>
      </c>
      <c r="V335" s="11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>
        <f t="shared" si="41"/>
        <v>10059.5</v>
      </c>
      <c r="Q336" t="str">
        <f t="shared" si="42"/>
        <v>film &amp; video</v>
      </c>
      <c r="R336" s="6" t="str">
        <f t="shared" si="43"/>
        <v>documentary</v>
      </c>
      <c r="S336" s="10">
        <f t="shared" si="44"/>
        <v>42101.682372685187</v>
      </c>
      <c r="T336" s="10">
        <f t="shared" si="45"/>
        <v>42139.791666666672</v>
      </c>
      <c r="U336" s="10" t="str">
        <f t="shared" si="46"/>
        <v>Apr</v>
      </c>
      <c r="V336" s="11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>
        <f t="shared" si="41"/>
        <v>8617.5</v>
      </c>
      <c r="Q337" t="str">
        <f t="shared" si="42"/>
        <v>film &amp; video</v>
      </c>
      <c r="R337" s="6" t="str">
        <f t="shared" si="43"/>
        <v>documentary</v>
      </c>
      <c r="S337" s="10">
        <f t="shared" si="44"/>
        <v>42101.737442129626</v>
      </c>
      <c r="T337" s="10">
        <f t="shared" si="45"/>
        <v>42132.916666666672</v>
      </c>
      <c r="U337" s="10" t="str">
        <f t="shared" si="46"/>
        <v>Apr</v>
      </c>
      <c r="V337" s="11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>
        <f t="shared" si="41"/>
        <v>27104.89</v>
      </c>
      <c r="Q338" t="str">
        <f t="shared" si="42"/>
        <v>film &amp; video</v>
      </c>
      <c r="R338" s="6" t="str">
        <f t="shared" si="43"/>
        <v>documentary</v>
      </c>
      <c r="S338" s="10">
        <f t="shared" si="44"/>
        <v>42291.596273148149</v>
      </c>
      <c r="T338" s="10">
        <f t="shared" si="45"/>
        <v>42321.637939814813</v>
      </c>
      <c r="U338" s="10" t="str">
        <f t="shared" si="46"/>
        <v>Oct</v>
      </c>
      <c r="V338" s="11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>
        <f t="shared" si="41"/>
        <v>3017.5250000000001</v>
      </c>
      <c r="Q339" t="str">
        <f t="shared" si="42"/>
        <v>film &amp; video</v>
      </c>
      <c r="R339" s="6" t="str">
        <f t="shared" si="43"/>
        <v>documentary</v>
      </c>
      <c r="S339" s="10">
        <f t="shared" si="44"/>
        <v>42047.128564814819</v>
      </c>
      <c r="T339" s="10">
        <f t="shared" si="45"/>
        <v>42077.086898148147</v>
      </c>
      <c r="U339" s="10" t="str">
        <f t="shared" si="46"/>
        <v>Feb</v>
      </c>
      <c r="V339" s="11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>
        <f t="shared" si="41"/>
        <v>15760.02</v>
      </c>
      <c r="Q340" t="str">
        <f t="shared" si="42"/>
        <v>film &amp; video</v>
      </c>
      <c r="R340" s="6" t="str">
        <f t="shared" si="43"/>
        <v>documentary</v>
      </c>
      <c r="S340" s="10">
        <f t="shared" si="44"/>
        <v>42559.755671296298</v>
      </c>
      <c r="T340" s="10">
        <f t="shared" si="45"/>
        <v>42616.041666666672</v>
      </c>
      <c r="U340" s="10" t="str">
        <f t="shared" si="46"/>
        <v>Jul</v>
      </c>
      <c r="V340" s="11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>
        <f t="shared" si="41"/>
        <v>6242.5</v>
      </c>
      <c r="Q341" t="str">
        <f t="shared" si="42"/>
        <v>film &amp; video</v>
      </c>
      <c r="R341" s="6" t="str">
        <f t="shared" si="43"/>
        <v>documentary</v>
      </c>
      <c r="S341" s="10">
        <f t="shared" si="44"/>
        <v>42093.760046296295</v>
      </c>
      <c r="T341" s="10">
        <f t="shared" si="45"/>
        <v>42123.760046296295</v>
      </c>
      <c r="U341" s="10" t="str">
        <f t="shared" si="46"/>
        <v>Mar</v>
      </c>
      <c r="V341" s="11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>
        <f t="shared" si="41"/>
        <v>39379</v>
      </c>
      <c r="Q342" t="str">
        <f t="shared" si="42"/>
        <v>film &amp; video</v>
      </c>
      <c r="R342" s="6" t="str">
        <f t="shared" si="43"/>
        <v>documentary</v>
      </c>
      <c r="S342" s="10">
        <f t="shared" si="44"/>
        <v>42772.669062500005</v>
      </c>
      <c r="T342" s="10">
        <f t="shared" si="45"/>
        <v>42802.875</v>
      </c>
      <c r="U342" s="10" t="str">
        <f t="shared" si="46"/>
        <v>Feb</v>
      </c>
      <c r="V342" s="11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>
        <f t="shared" si="41"/>
        <v>3617.5</v>
      </c>
      <c r="Q343" t="str">
        <f t="shared" si="42"/>
        <v>film &amp; video</v>
      </c>
      <c r="R343" s="6" t="str">
        <f t="shared" si="43"/>
        <v>documentary</v>
      </c>
      <c r="S343" s="10">
        <f t="shared" si="44"/>
        <v>41894.879606481481</v>
      </c>
      <c r="T343" s="10">
        <f t="shared" si="45"/>
        <v>41913.165972222225</v>
      </c>
      <c r="U343" s="10" t="str">
        <f t="shared" si="46"/>
        <v>Sep</v>
      </c>
      <c r="V343" s="11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>
        <f t="shared" si="41"/>
        <v>55100.759999999995</v>
      </c>
      <c r="Q344" t="str">
        <f t="shared" si="42"/>
        <v>film &amp; video</v>
      </c>
      <c r="R344" s="6" t="str">
        <f t="shared" si="43"/>
        <v>documentary</v>
      </c>
      <c r="S344" s="10">
        <f t="shared" si="44"/>
        <v>42459.780844907407</v>
      </c>
      <c r="T344" s="10">
        <f t="shared" si="45"/>
        <v>42489.780844907407</v>
      </c>
      <c r="U344" s="10" t="str">
        <f t="shared" si="46"/>
        <v>Mar</v>
      </c>
      <c r="V344" s="11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>
        <f t="shared" si="41"/>
        <v>30304.294999999998</v>
      </c>
      <c r="Q345" t="str">
        <f t="shared" si="42"/>
        <v>film &amp; video</v>
      </c>
      <c r="R345" s="6" t="str">
        <f t="shared" si="43"/>
        <v>documentary</v>
      </c>
      <c r="S345" s="10">
        <f t="shared" si="44"/>
        <v>41926.73778935185</v>
      </c>
      <c r="T345" s="10">
        <f t="shared" si="45"/>
        <v>41957.125</v>
      </c>
      <c r="U345" s="10" t="str">
        <f t="shared" si="46"/>
        <v>Oct</v>
      </c>
      <c r="V345" s="11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>
        <f t="shared" si="41"/>
        <v>33849</v>
      </c>
      <c r="Q346" t="str">
        <f t="shared" si="42"/>
        <v>film &amp; video</v>
      </c>
      <c r="R346" s="6" t="str">
        <f t="shared" si="43"/>
        <v>documentary</v>
      </c>
      <c r="S346" s="10">
        <f t="shared" si="44"/>
        <v>42111.970995370371</v>
      </c>
      <c r="T346" s="10">
        <f t="shared" si="45"/>
        <v>42156.097222222219</v>
      </c>
      <c r="U346" s="10" t="str">
        <f t="shared" si="46"/>
        <v>Apr</v>
      </c>
      <c r="V346" s="11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>
        <f t="shared" si="41"/>
        <v>16187.5</v>
      </c>
      <c r="Q347" t="str">
        <f t="shared" si="42"/>
        <v>film &amp; video</v>
      </c>
      <c r="R347" s="6" t="str">
        <f t="shared" si="43"/>
        <v>documentary</v>
      </c>
      <c r="S347" s="10">
        <f t="shared" si="44"/>
        <v>42114.944328703699</v>
      </c>
      <c r="T347" s="10">
        <f t="shared" si="45"/>
        <v>42144.944328703699</v>
      </c>
      <c r="U347" s="10" t="str">
        <f t="shared" si="46"/>
        <v>Apr</v>
      </c>
      <c r="V347" s="11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>
        <f t="shared" si="41"/>
        <v>13514.44</v>
      </c>
      <c r="Q348" t="str">
        <f t="shared" si="42"/>
        <v>film &amp; video</v>
      </c>
      <c r="R348" s="6" t="str">
        <f t="shared" si="43"/>
        <v>documentary</v>
      </c>
      <c r="S348" s="10">
        <f t="shared" si="44"/>
        <v>42261.500243055561</v>
      </c>
      <c r="T348" s="10">
        <f t="shared" si="45"/>
        <v>42291.500243055561</v>
      </c>
      <c r="U348" s="10" t="str">
        <f t="shared" si="46"/>
        <v>Sep</v>
      </c>
      <c r="V348" s="11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>
        <f t="shared" si="41"/>
        <v>42318.1</v>
      </c>
      <c r="Q349" t="str">
        <f t="shared" si="42"/>
        <v>film &amp; video</v>
      </c>
      <c r="R349" s="6" t="str">
        <f t="shared" si="43"/>
        <v>documentary</v>
      </c>
      <c r="S349" s="10">
        <f t="shared" si="44"/>
        <v>42292.495474537034</v>
      </c>
      <c r="T349" s="10">
        <f t="shared" si="45"/>
        <v>42322.537141203706</v>
      </c>
      <c r="U349" s="10" t="str">
        <f t="shared" si="46"/>
        <v>Oct</v>
      </c>
      <c r="V349" s="11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>
        <f t="shared" si="41"/>
        <v>10150</v>
      </c>
      <c r="Q350" t="str">
        <f t="shared" si="42"/>
        <v>film &amp; video</v>
      </c>
      <c r="R350" s="6" t="str">
        <f t="shared" si="43"/>
        <v>documentary</v>
      </c>
      <c r="S350" s="10">
        <f t="shared" si="44"/>
        <v>42207.58699074074</v>
      </c>
      <c r="T350" s="10">
        <f t="shared" si="45"/>
        <v>42237.58699074074</v>
      </c>
      <c r="U350" s="10" t="str">
        <f t="shared" si="46"/>
        <v>Jul</v>
      </c>
      <c r="V350" s="11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>
        <f t="shared" si="41"/>
        <v>11633.59</v>
      </c>
      <c r="Q351" t="str">
        <f t="shared" si="42"/>
        <v>film &amp; video</v>
      </c>
      <c r="R351" s="6" t="str">
        <f t="shared" si="43"/>
        <v>documentary</v>
      </c>
      <c r="S351" s="10">
        <f t="shared" si="44"/>
        <v>42760.498935185184</v>
      </c>
      <c r="T351" s="10">
        <f t="shared" si="45"/>
        <v>42790.498935185184</v>
      </c>
      <c r="U351" s="10" t="str">
        <f t="shared" si="46"/>
        <v>Jan</v>
      </c>
      <c r="V351" s="11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>
        <f t="shared" si="41"/>
        <v>26845</v>
      </c>
      <c r="Q352" t="str">
        <f t="shared" si="42"/>
        <v>film &amp; video</v>
      </c>
      <c r="R352" s="6" t="str">
        <f t="shared" si="43"/>
        <v>documentary</v>
      </c>
      <c r="S352" s="10">
        <f t="shared" si="44"/>
        <v>42586.066076388888</v>
      </c>
      <c r="T352" s="10">
        <f t="shared" si="45"/>
        <v>42624.165972222225</v>
      </c>
      <c r="U352" s="10" t="str">
        <f t="shared" si="46"/>
        <v>Aug</v>
      </c>
      <c r="V352" s="11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>
        <f t="shared" si="41"/>
        <v>38648</v>
      </c>
      <c r="Q353" t="str">
        <f t="shared" si="42"/>
        <v>film &amp; video</v>
      </c>
      <c r="R353" s="6" t="str">
        <f t="shared" si="43"/>
        <v>documentary</v>
      </c>
      <c r="S353" s="10">
        <f t="shared" si="44"/>
        <v>42427.964745370366</v>
      </c>
      <c r="T353" s="10">
        <f t="shared" si="45"/>
        <v>42467.923078703709</v>
      </c>
      <c r="U353" s="10" t="str">
        <f t="shared" si="46"/>
        <v>Feb</v>
      </c>
      <c r="V353" s="11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>
        <f t="shared" si="41"/>
        <v>10828</v>
      </c>
      <c r="Q354" t="str">
        <f t="shared" si="42"/>
        <v>film &amp; video</v>
      </c>
      <c r="R354" s="6" t="str">
        <f t="shared" si="43"/>
        <v>documentary</v>
      </c>
      <c r="S354" s="10">
        <f t="shared" si="44"/>
        <v>41890.167453703703</v>
      </c>
      <c r="T354" s="10">
        <f t="shared" si="45"/>
        <v>41920.167453703703</v>
      </c>
      <c r="U354" s="10" t="str">
        <f t="shared" si="46"/>
        <v>Sep</v>
      </c>
      <c r="V354" s="11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>
        <f t="shared" si="41"/>
        <v>60942.59</v>
      </c>
      <c r="Q355" t="str">
        <f t="shared" si="42"/>
        <v>film &amp; video</v>
      </c>
      <c r="R355" s="6" t="str">
        <f t="shared" si="43"/>
        <v>documentary</v>
      </c>
      <c r="S355" s="10">
        <f t="shared" si="44"/>
        <v>42297.791886574079</v>
      </c>
      <c r="T355" s="10">
        <f t="shared" si="45"/>
        <v>42327.833553240736</v>
      </c>
      <c r="U355" s="10" t="str">
        <f t="shared" si="46"/>
        <v>Oct</v>
      </c>
      <c r="V355" s="11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>
        <f t="shared" si="41"/>
        <v>3569</v>
      </c>
      <c r="Q356" t="str">
        <f t="shared" si="42"/>
        <v>film &amp; video</v>
      </c>
      <c r="R356" s="6" t="str">
        <f t="shared" si="43"/>
        <v>documentary</v>
      </c>
      <c r="S356" s="10">
        <f t="shared" si="44"/>
        <v>42438.827789351853</v>
      </c>
      <c r="T356" s="10">
        <f t="shared" si="45"/>
        <v>42468.786122685182</v>
      </c>
      <c r="U356" s="10" t="str">
        <f t="shared" si="46"/>
        <v>Mar</v>
      </c>
      <c r="V356" s="11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>
        <f t="shared" si="41"/>
        <v>37845</v>
      </c>
      <c r="Q357" t="str">
        <f t="shared" si="42"/>
        <v>film &amp; video</v>
      </c>
      <c r="R357" s="6" t="str">
        <f t="shared" si="43"/>
        <v>documentary</v>
      </c>
      <c r="S357" s="10">
        <f t="shared" si="44"/>
        <v>41943.293912037036</v>
      </c>
      <c r="T357" s="10">
        <f t="shared" si="45"/>
        <v>41974.3355787037</v>
      </c>
      <c r="U357" s="10" t="str">
        <f t="shared" si="46"/>
        <v>Oct</v>
      </c>
      <c r="V357" s="11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>
        <f t="shared" si="41"/>
        <v>7600.9650000000001</v>
      </c>
      <c r="Q358" t="str">
        <f t="shared" si="42"/>
        <v>film &amp; video</v>
      </c>
      <c r="R358" s="6" t="str">
        <f t="shared" si="43"/>
        <v>documentary</v>
      </c>
      <c r="S358" s="10">
        <f t="shared" si="44"/>
        <v>42415.803159722222</v>
      </c>
      <c r="T358" s="10">
        <f t="shared" si="45"/>
        <v>42445.761493055557</v>
      </c>
      <c r="U358" s="10" t="str">
        <f t="shared" si="46"/>
        <v>Feb</v>
      </c>
      <c r="V358" s="11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>
        <f t="shared" si="41"/>
        <v>20550</v>
      </c>
      <c r="Q359" t="str">
        <f t="shared" si="42"/>
        <v>film &amp; video</v>
      </c>
      <c r="R359" s="6" t="str">
        <f t="shared" si="43"/>
        <v>documentary</v>
      </c>
      <c r="S359" s="10">
        <f t="shared" si="44"/>
        <v>42078.222187499996</v>
      </c>
      <c r="T359" s="10">
        <f t="shared" si="45"/>
        <v>42118.222187499996</v>
      </c>
      <c r="U359" s="10" t="str">
        <f t="shared" si="46"/>
        <v>Mar</v>
      </c>
      <c r="V359" s="11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>
        <f t="shared" si="41"/>
        <v>50772</v>
      </c>
      <c r="Q360" t="str">
        <f t="shared" si="42"/>
        <v>film &amp; video</v>
      </c>
      <c r="R360" s="6" t="str">
        <f t="shared" si="43"/>
        <v>documentary</v>
      </c>
      <c r="S360" s="10">
        <f t="shared" si="44"/>
        <v>42507.860196759255</v>
      </c>
      <c r="T360" s="10">
        <f t="shared" si="45"/>
        <v>42536.625</v>
      </c>
      <c r="U360" s="10" t="str">
        <f t="shared" si="46"/>
        <v>May</v>
      </c>
      <c r="V360" s="11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>
        <f t="shared" si="41"/>
        <v>24787.5</v>
      </c>
      <c r="Q361" t="str">
        <f t="shared" si="42"/>
        <v>film &amp; video</v>
      </c>
      <c r="R361" s="6" t="str">
        <f t="shared" si="43"/>
        <v>documentary</v>
      </c>
      <c r="S361" s="10">
        <f t="shared" si="44"/>
        <v>41935.070486111108</v>
      </c>
      <c r="T361" s="10">
        <f t="shared" si="45"/>
        <v>41957.216666666667</v>
      </c>
      <c r="U361" s="10" t="str">
        <f t="shared" si="46"/>
        <v>Oct</v>
      </c>
      <c r="V361" s="11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>
        <f t="shared" si="41"/>
        <v>12082.5</v>
      </c>
      <c r="Q362" t="str">
        <f t="shared" si="42"/>
        <v>film &amp; video</v>
      </c>
      <c r="R362" s="6" t="str">
        <f t="shared" si="43"/>
        <v>documentary</v>
      </c>
      <c r="S362" s="10">
        <f t="shared" si="44"/>
        <v>42163.897916666669</v>
      </c>
      <c r="T362" s="10">
        <f t="shared" si="45"/>
        <v>42208.132638888885</v>
      </c>
      <c r="U362" s="10" t="str">
        <f t="shared" si="46"/>
        <v>Jun</v>
      </c>
      <c r="V362" s="11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>
        <f t="shared" si="41"/>
        <v>36938.474999999999</v>
      </c>
      <c r="Q363" t="str">
        <f t="shared" si="42"/>
        <v>film &amp; video</v>
      </c>
      <c r="R363" s="6" t="str">
        <f t="shared" si="43"/>
        <v>documentary</v>
      </c>
      <c r="S363" s="10">
        <f t="shared" si="44"/>
        <v>41936.001226851848</v>
      </c>
      <c r="T363" s="10">
        <f t="shared" si="45"/>
        <v>41966.042893518519</v>
      </c>
      <c r="U363" s="10" t="str">
        <f t="shared" si="46"/>
        <v>Oct</v>
      </c>
      <c r="V363" s="11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>
        <f t="shared" si="41"/>
        <v>10832.5</v>
      </c>
      <c r="Q364" t="str">
        <f t="shared" si="42"/>
        <v>film &amp; video</v>
      </c>
      <c r="R364" s="6" t="str">
        <f t="shared" si="43"/>
        <v>documentary</v>
      </c>
      <c r="S364" s="10">
        <f t="shared" si="44"/>
        <v>41837.210543981484</v>
      </c>
      <c r="T364" s="10">
        <f t="shared" si="45"/>
        <v>41859</v>
      </c>
      <c r="U364" s="10" t="str">
        <f t="shared" si="46"/>
        <v>Jul</v>
      </c>
      <c r="V364" s="11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>
        <f t="shared" si="41"/>
        <v>8984.5</v>
      </c>
      <c r="Q365" t="str">
        <f t="shared" si="42"/>
        <v>film &amp; video</v>
      </c>
      <c r="R365" s="6" t="str">
        <f t="shared" si="43"/>
        <v>documentary</v>
      </c>
      <c r="S365" s="10">
        <f t="shared" si="44"/>
        <v>40255.744629629626</v>
      </c>
      <c r="T365" s="10">
        <f t="shared" si="45"/>
        <v>40300.806944444441</v>
      </c>
      <c r="U365" s="10" t="str">
        <f t="shared" si="46"/>
        <v>Mar</v>
      </c>
      <c r="V365" s="11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>
        <f t="shared" si="41"/>
        <v>7355.65</v>
      </c>
      <c r="Q366" t="str">
        <f t="shared" si="42"/>
        <v>film &amp; video</v>
      </c>
      <c r="R366" s="6" t="str">
        <f t="shared" si="43"/>
        <v>documentary</v>
      </c>
      <c r="S366" s="10">
        <f t="shared" si="44"/>
        <v>41780.859629629631</v>
      </c>
      <c r="T366" s="10">
        <f t="shared" si="45"/>
        <v>41811.165972222225</v>
      </c>
      <c r="U366" s="10" t="str">
        <f t="shared" si="46"/>
        <v>May</v>
      </c>
      <c r="V366" s="11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>
        <f t="shared" si="41"/>
        <v>15298</v>
      </c>
      <c r="Q367" t="str">
        <f t="shared" si="42"/>
        <v>film &amp; video</v>
      </c>
      <c r="R367" s="6" t="str">
        <f t="shared" si="43"/>
        <v>documentary</v>
      </c>
      <c r="S367" s="10">
        <f t="shared" si="44"/>
        <v>41668.606469907405</v>
      </c>
      <c r="T367" s="10">
        <f t="shared" si="45"/>
        <v>41698.606469907405</v>
      </c>
      <c r="U367" s="10" t="str">
        <f t="shared" si="46"/>
        <v>Jan</v>
      </c>
      <c r="V367" s="11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>
        <f t="shared" si="41"/>
        <v>38250</v>
      </c>
      <c r="Q368" t="str">
        <f t="shared" si="42"/>
        <v>film &amp; video</v>
      </c>
      <c r="R368" s="6" t="str">
        <f t="shared" si="43"/>
        <v>documentary</v>
      </c>
      <c r="S368" s="10">
        <f t="shared" si="44"/>
        <v>41019.793032407404</v>
      </c>
      <c r="T368" s="10">
        <f t="shared" si="45"/>
        <v>41049.793032407404</v>
      </c>
      <c r="U368" s="10" t="str">
        <f t="shared" si="46"/>
        <v>Apr</v>
      </c>
      <c r="V368" s="11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>
        <f t="shared" si="41"/>
        <v>10167.505000000001</v>
      </c>
      <c r="Q369" t="str">
        <f t="shared" si="42"/>
        <v>film &amp; video</v>
      </c>
      <c r="R369" s="6" t="str">
        <f t="shared" si="43"/>
        <v>documentary</v>
      </c>
      <c r="S369" s="10">
        <f t="shared" si="44"/>
        <v>41355.577291666668</v>
      </c>
      <c r="T369" s="10">
        <f t="shared" si="45"/>
        <v>41395.207638888889</v>
      </c>
      <c r="U369" s="10" t="str">
        <f t="shared" si="46"/>
        <v>Mar</v>
      </c>
      <c r="V369" s="11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>
        <f t="shared" si="41"/>
        <v>12757</v>
      </c>
      <c r="Q370" t="str">
        <f t="shared" si="42"/>
        <v>film &amp; video</v>
      </c>
      <c r="R370" s="6" t="str">
        <f t="shared" si="43"/>
        <v>documentary</v>
      </c>
      <c r="S370" s="10">
        <f t="shared" si="44"/>
        <v>42043.605578703704</v>
      </c>
      <c r="T370" s="10">
        <f t="shared" si="45"/>
        <v>42078.563912037032</v>
      </c>
      <c r="U370" s="10" t="str">
        <f t="shared" si="46"/>
        <v>Feb</v>
      </c>
      <c r="V370" s="11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>
        <f t="shared" si="41"/>
        <v>6830.0599999999995</v>
      </c>
      <c r="Q371" t="str">
        <f t="shared" si="42"/>
        <v>film &amp; video</v>
      </c>
      <c r="R371" s="6" t="str">
        <f t="shared" si="43"/>
        <v>documentary</v>
      </c>
      <c r="S371" s="10">
        <f t="shared" si="44"/>
        <v>40893.551724537036</v>
      </c>
      <c r="T371" s="10">
        <f t="shared" si="45"/>
        <v>40923.551724537036</v>
      </c>
      <c r="U371" s="10" t="str">
        <f t="shared" si="46"/>
        <v>Dec</v>
      </c>
      <c r="V371" s="11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>
        <f t="shared" si="41"/>
        <v>27752.5</v>
      </c>
      <c r="Q372" t="str">
        <f t="shared" si="42"/>
        <v>film &amp; video</v>
      </c>
      <c r="R372" s="6" t="str">
        <f t="shared" si="43"/>
        <v>documentary</v>
      </c>
      <c r="S372" s="10">
        <f t="shared" si="44"/>
        <v>42711.795138888891</v>
      </c>
      <c r="T372" s="10">
        <f t="shared" si="45"/>
        <v>42741.795138888891</v>
      </c>
      <c r="U372" s="10" t="str">
        <f t="shared" si="46"/>
        <v>Dec</v>
      </c>
      <c r="V372" s="11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>
        <f t="shared" si="41"/>
        <v>160626.5</v>
      </c>
      <c r="Q373" t="str">
        <f t="shared" si="42"/>
        <v>film &amp; video</v>
      </c>
      <c r="R373" s="6" t="str">
        <f t="shared" si="43"/>
        <v>documentary</v>
      </c>
      <c r="S373" s="10">
        <f t="shared" si="44"/>
        <v>41261.767812500002</v>
      </c>
      <c r="T373" s="10">
        <f t="shared" si="45"/>
        <v>41306.767812500002</v>
      </c>
      <c r="U373" s="10" t="str">
        <f t="shared" si="46"/>
        <v>Dec</v>
      </c>
      <c r="V373" s="11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>
        <f t="shared" si="41"/>
        <v>338</v>
      </c>
      <c r="Q374" t="str">
        <f t="shared" si="42"/>
        <v>film &amp; video</v>
      </c>
      <c r="R374" s="6" t="str">
        <f t="shared" si="43"/>
        <v>documentary</v>
      </c>
      <c r="S374" s="10">
        <f t="shared" si="44"/>
        <v>42425.576898148152</v>
      </c>
      <c r="T374" s="10">
        <f t="shared" si="45"/>
        <v>42465.666666666672</v>
      </c>
      <c r="U374" s="10" t="str">
        <f t="shared" si="46"/>
        <v>Feb</v>
      </c>
      <c r="V374" s="11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>
        <f t="shared" si="41"/>
        <v>7750</v>
      </c>
      <c r="Q375" t="str">
        <f t="shared" si="42"/>
        <v>film &amp; video</v>
      </c>
      <c r="R375" s="6" t="str">
        <f t="shared" si="43"/>
        <v>documentary</v>
      </c>
      <c r="S375" s="10">
        <f t="shared" si="44"/>
        <v>41078.91201388889</v>
      </c>
      <c r="T375" s="10">
        <f t="shared" si="45"/>
        <v>41108.91201388889</v>
      </c>
      <c r="U375" s="10" t="str">
        <f t="shared" si="46"/>
        <v>Jun</v>
      </c>
      <c r="V375" s="11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>
        <f t="shared" si="41"/>
        <v>6919.5</v>
      </c>
      <c r="Q376" t="str">
        <f t="shared" si="42"/>
        <v>film &amp; video</v>
      </c>
      <c r="R376" s="6" t="str">
        <f t="shared" si="43"/>
        <v>documentary</v>
      </c>
      <c r="S376" s="10">
        <f t="shared" si="44"/>
        <v>40757.889247685183</v>
      </c>
      <c r="T376" s="10">
        <f t="shared" si="45"/>
        <v>40802.889247685183</v>
      </c>
      <c r="U376" s="10" t="str">
        <f t="shared" si="46"/>
        <v>Aug</v>
      </c>
      <c r="V376" s="11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>
        <f t="shared" si="41"/>
        <v>550</v>
      </c>
      <c r="Q377" t="str">
        <f t="shared" si="42"/>
        <v>film &amp; video</v>
      </c>
      <c r="R377" s="6" t="str">
        <f t="shared" si="43"/>
        <v>documentary</v>
      </c>
      <c r="S377" s="10">
        <f t="shared" si="44"/>
        <v>41657.985081018516</v>
      </c>
      <c r="T377" s="10">
        <f t="shared" si="45"/>
        <v>41699.720833333333</v>
      </c>
      <c r="U377" s="10" t="str">
        <f t="shared" si="46"/>
        <v>Jan</v>
      </c>
      <c r="V377" s="11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>
        <f t="shared" si="41"/>
        <v>2523</v>
      </c>
      <c r="Q378" t="str">
        <f t="shared" si="42"/>
        <v>film &amp; video</v>
      </c>
      <c r="R378" s="6" t="str">
        <f t="shared" si="43"/>
        <v>documentary</v>
      </c>
      <c r="S378" s="10">
        <f t="shared" si="44"/>
        <v>42576.452731481477</v>
      </c>
      <c r="T378" s="10">
        <f t="shared" si="45"/>
        <v>42607.452731481477</v>
      </c>
      <c r="U378" s="10" t="str">
        <f t="shared" si="46"/>
        <v>Jul</v>
      </c>
      <c r="V378" s="11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>
        <f t="shared" si="41"/>
        <v>12864</v>
      </c>
      <c r="Q379" t="str">
        <f t="shared" si="42"/>
        <v>film &amp; video</v>
      </c>
      <c r="R379" s="6" t="str">
        <f t="shared" si="43"/>
        <v>documentary</v>
      </c>
      <c r="S379" s="10">
        <f t="shared" si="44"/>
        <v>42292.250787037032</v>
      </c>
      <c r="T379" s="10">
        <f t="shared" si="45"/>
        <v>42322.292361111111</v>
      </c>
      <c r="U379" s="10" t="str">
        <f t="shared" si="46"/>
        <v>Oct</v>
      </c>
      <c r="V379" s="11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>
        <f t="shared" si="41"/>
        <v>3176.5</v>
      </c>
      <c r="Q380" t="str">
        <f t="shared" si="42"/>
        <v>film &amp; video</v>
      </c>
      <c r="R380" s="6" t="str">
        <f t="shared" si="43"/>
        <v>documentary</v>
      </c>
      <c r="S380" s="10">
        <f t="shared" si="44"/>
        <v>42370.571851851855</v>
      </c>
      <c r="T380" s="10">
        <f t="shared" si="45"/>
        <v>42394.994444444441</v>
      </c>
      <c r="U380" s="10" t="str">
        <f t="shared" si="46"/>
        <v>Jan</v>
      </c>
      <c r="V380" s="11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>
        <f t="shared" si="41"/>
        <v>16206</v>
      </c>
      <c r="Q381" t="str">
        <f t="shared" si="42"/>
        <v>film &amp; video</v>
      </c>
      <c r="R381" s="6" t="str">
        <f t="shared" si="43"/>
        <v>documentary</v>
      </c>
      <c r="S381" s="10">
        <f t="shared" si="44"/>
        <v>40987.688333333332</v>
      </c>
      <c r="T381" s="10">
        <f t="shared" si="45"/>
        <v>41032.688333333332</v>
      </c>
      <c r="U381" s="10" t="str">
        <f t="shared" si="46"/>
        <v>Mar</v>
      </c>
      <c r="V381" s="11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>
        <f t="shared" si="41"/>
        <v>4830</v>
      </c>
      <c r="Q382" t="str">
        <f t="shared" si="42"/>
        <v>film &amp; video</v>
      </c>
      <c r="R382" s="6" t="str">
        <f t="shared" si="43"/>
        <v>documentary</v>
      </c>
      <c r="S382" s="10">
        <f t="shared" si="44"/>
        <v>42367.719814814816</v>
      </c>
      <c r="T382" s="10">
        <f t="shared" si="45"/>
        <v>42392.719814814816</v>
      </c>
      <c r="U382" s="10" t="str">
        <f t="shared" si="46"/>
        <v>Dec</v>
      </c>
      <c r="V382" s="11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>
        <f t="shared" si="41"/>
        <v>25591.25</v>
      </c>
      <c r="Q383" t="str">
        <f t="shared" si="42"/>
        <v>film &amp; video</v>
      </c>
      <c r="R383" s="6" t="str">
        <f t="shared" si="43"/>
        <v>documentary</v>
      </c>
      <c r="S383" s="10">
        <f t="shared" si="44"/>
        <v>41085.698113425926</v>
      </c>
      <c r="T383" s="10">
        <f t="shared" si="45"/>
        <v>41120.208333333336</v>
      </c>
      <c r="U383" s="10" t="str">
        <f t="shared" si="46"/>
        <v>Jun</v>
      </c>
      <c r="V383" s="11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>
        <f t="shared" si="41"/>
        <v>1067.5</v>
      </c>
      <c r="Q384" t="str">
        <f t="shared" si="42"/>
        <v>film &amp; video</v>
      </c>
      <c r="R384" s="6" t="str">
        <f t="shared" si="43"/>
        <v>documentary</v>
      </c>
      <c r="S384" s="10">
        <f t="shared" si="44"/>
        <v>41144.709490740745</v>
      </c>
      <c r="T384" s="10">
        <f t="shared" si="45"/>
        <v>41158.709490740745</v>
      </c>
      <c r="U384" s="10" t="str">
        <f t="shared" si="46"/>
        <v>Aug</v>
      </c>
      <c r="V384" s="11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>
        <f t="shared" si="41"/>
        <v>1532</v>
      </c>
      <c r="Q385" t="str">
        <f t="shared" si="42"/>
        <v>film &amp; video</v>
      </c>
      <c r="R385" s="6" t="str">
        <f t="shared" si="43"/>
        <v>documentary</v>
      </c>
      <c r="S385" s="10">
        <f t="shared" si="44"/>
        <v>41755.117581018516</v>
      </c>
      <c r="T385" s="10">
        <f t="shared" si="45"/>
        <v>41778.117581018516</v>
      </c>
      <c r="U385" s="10" t="str">
        <f t="shared" si="46"/>
        <v>Apr</v>
      </c>
      <c r="V385" s="11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>
        <f t="shared" si="41"/>
        <v>21210.5</v>
      </c>
      <c r="Q386" t="str">
        <f t="shared" si="42"/>
        <v>film &amp; video</v>
      </c>
      <c r="R386" s="6" t="str">
        <f t="shared" si="43"/>
        <v>documentary</v>
      </c>
      <c r="S386" s="10">
        <f t="shared" si="44"/>
        <v>41980.781793981485</v>
      </c>
      <c r="T386" s="10">
        <f t="shared" si="45"/>
        <v>42010.781793981485</v>
      </c>
      <c r="U386" s="10" t="str">
        <f t="shared" si="46"/>
        <v>Dec</v>
      </c>
      <c r="V386" s="11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>
        <f t="shared" ref="P387:P450" si="49">AVERAGE(D387,E387)</f>
        <v>25747.75</v>
      </c>
      <c r="Q387" t="str">
        <f t="shared" ref="Q387:Q450" si="50">LEFT(N387, SEARCH("/",N387,1)-1)</f>
        <v>film &amp; video</v>
      </c>
      <c r="R387" s="6" t="str">
        <f t="shared" ref="R387:R450" si="51">RIGHT(N387,LEN(N387) - SEARCH("/", N387, + 1))</f>
        <v>documentary</v>
      </c>
      <c r="S387" s="10">
        <f t="shared" ref="S387:S450" si="52">(((J387/60)/60)/24)+DATE(1970,1,1)</f>
        <v>41934.584502314814</v>
      </c>
      <c r="T387" s="10">
        <f t="shared" ref="T387:T450" si="53">(((I387/60)/60)/24)+DATE(1970,1,1)</f>
        <v>41964.626168981486</v>
      </c>
      <c r="U387" s="10" t="str">
        <f t="shared" ref="U387:U450" si="54">TEXT(S387, "mmm")</f>
        <v>Oct</v>
      </c>
      <c r="V387" s="11">
        <f t="shared" ref="V387:V450" si="55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>
        <f t="shared" si="49"/>
        <v>600.5</v>
      </c>
      <c r="Q388" t="str">
        <f t="shared" si="50"/>
        <v>film &amp; video</v>
      </c>
      <c r="R388" s="6" t="str">
        <f t="shared" si="51"/>
        <v>documentary</v>
      </c>
      <c r="S388" s="10">
        <f t="shared" si="52"/>
        <v>42211.951284722221</v>
      </c>
      <c r="T388" s="10">
        <f t="shared" si="53"/>
        <v>42226.951284722221</v>
      </c>
      <c r="U388" s="10" t="str">
        <f t="shared" si="54"/>
        <v>Jul</v>
      </c>
      <c r="V388" s="11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>
        <f t="shared" si="49"/>
        <v>59658</v>
      </c>
      <c r="Q389" t="str">
        <f t="shared" si="50"/>
        <v>film &amp; video</v>
      </c>
      <c r="R389" s="6" t="str">
        <f t="shared" si="51"/>
        <v>documentary</v>
      </c>
      <c r="S389" s="10">
        <f t="shared" si="52"/>
        <v>42200.67659722222</v>
      </c>
      <c r="T389" s="10">
        <f t="shared" si="53"/>
        <v>42231.25</v>
      </c>
      <c r="U389" s="10" t="str">
        <f t="shared" si="54"/>
        <v>Jul</v>
      </c>
      <c r="V389" s="11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>
        <f t="shared" si="49"/>
        <v>5654</v>
      </c>
      <c r="Q390" t="str">
        <f t="shared" si="50"/>
        <v>film &amp; video</v>
      </c>
      <c r="R390" s="6" t="str">
        <f t="shared" si="51"/>
        <v>documentary</v>
      </c>
      <c r="S390" s="10">
        <f t="shared" si="52"/>
        <v>42549.076157407413</v>
      </c>
      <c r="T390" s="10">
        <f t="shared" si="53"/>
        <v>42579.076157407413</v>
      </c>
      <c r="U390" s="10" t="str">
        <f t="shared" si="54"/>
        <v>Jun</v>
      </c>
      <c r="V390" s="11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>
        <f t="shared" si="49"/>
        <v>95722.06</v>
      </c>
      <c r="Q391" t="str">
        <f t="shared" si="50"/>
        <v>film &amp; video</v>
      </c>
      <c r="R391" s="6" t="str">
        <f t="shared" si="51"/>
        <v>documentary</v>
      </c>
      <c r="S391" s="10">
        <f t="shared" si="52"/>
        <v>41674.063078703701</v>
      </c>
      <c r="T391" s="10">
        <f t="shared" si="53"/>
        <v>41705.957638888889</v>
      </c>
      <c r="U391" s="10" t="str">
        <f t="shared" si="54"/>
        <v>Feb</v>
      </c>
      <c r="V391" s="11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>
        <f t="shared" si="49"/>
        <v>1000</v>
      </c>
      <c r="Q392" t="str">
        <f t="shared" si="50"/>
        <v>film &amp; video</v>
      </c>
      <c r="R392" s="6" t="str">
        <f t="shared" si="51"/>
        <v>documentary</v>
      </c>
      <c r="S392" s="10">
        <f t="shared" si="52"/>
        <v>42112.036712962959</v>
      </c>
      <c r="T392" s="10">
        <f t="shared" si="53"/>
        <v>42132.036712962959</v>
      </c>
      <c r="U392" s="10" t="str">
        <f t="shared" si="54"/>
        <v>Apr</v>
      </c>
      <c r="V392" s="11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>
        <f t="shared" si="49"/>
        <v>20061</v>
      </c>
      <c r="Q393" t="str">
        <f t="shared" si="50"/>
        <v>film &amp; video</v>
      </c>
      <c r="R393" s="6" t="str">
        <f t="shared" si="51"/>
        <v>documentary</v>
      </c>
      <c r="S393" s="10">
        <f t="shared" si="52"/>
        <v>40865.042256944449</v>
      </c>
      <c r="T393" s="10">
        <f t="shared" si="53"/>
        <v>40895.040972222225</v>
      </c>
      <c r="U393" s="10" t="str">
        <f t="shared" si="54"/>
        <v>Nov</v>
      </c>
      <c r="V393" s="11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>
        <f t="shared" si="49"/>
        <v>18583.5</v>
      </c>
      <c r="Q394" t="str">
        <f t="shared" si="50"/>
        <v>film &amp; video</v>
      </c>
      <c r="R394" s="6" t="str">
        <f t="shared" si="51"/>
        <v>documentary</v>
      </c>
      <c r="S394" s="10">
        <f t="shared" si="52"/>
        <v>40763.717256944445</v>
      </c>
      <c r="T394" s="10">
        <f t="shared" si="53"/>
        <v>40794.125</v>
      </c>
      <c r="U394" s="10" t="str">
        <f t="shared" si="54"/>
        <v>Aug</v>
      </c>
      <c r="V394" s="11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>
        <f t="shared" si="49"/>
        <v>52611.5</v>
      </c>
      <c r="Q395" t="str">
        <f t="shared" si="50"/>
        <v>film &amp; video</v>
      </c>
      <c r="R395" s="6" t="str">
        <f t="shared" si="51"/>
        <v>documentary</v>
      </c>
      <c r="S395" s="10">
        <f t="shared" si="52"/>
        <v>41526.708935185183</v>
      </c>
      <c r="T395" s="10">
        <f t="shared" si="53"/>
        <v>41557.708935185183</v>
      </c>
      <c r="U395" s="10" t="str">
        <f t="shared" si="54"/>
        <v>Sep</v>
      </c>
      <c r="V395" s="11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>
        <f t="shared" si="49"/>
        <v>4979.5</v>
      </c>
      <c r="Q396" t="str">
        <f t="shared" si="50"/>
        <v>film &amp; video</v>
      </c>
      <c r="R396" s="6" t="str">
        <f t="shared" si="51"/>
        <v>documentary</v>
      </c>
      <c r="S396" s="10">
        <f t="shared" si="52"/>
        <v>42417.818078703705</v>
      </c>
      <c r="T396" s="10">
        <f t="shared" si="53"/>
        <v>42477.776412037041</v>
      </c>
      <c r="U396" s="10" t="str">
        <f t="shared" si="54"/>
        <v>Feb</v>
      </c>
      <c r="V396" s="11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>
        <f t="shared" si="49"/>
        <v>10402.225</v>
      </c>
      <c r="Q397" t="str">
        <f t="shared" si="50"/>
        <v>film &amp; video</v>
      </c>
      <c r="R397" s="6" t="str">
        <f t="shared" si="51"/>
        <v>documentary</v>
      </c>
      <c r="S397" s="10">
        <f t="shared" si="52"/>
        <v>40990.909259259257</v>
      </c>
      <c r="T397" s="10">
        <f t="shared" si="53"/>
        <v>41026.897222222222</v>
      </c>
      <c r="U397" s="10" t="str">
        <f t="shared" si="54"/>
        <v>Mar</v>
      </c>
      <c r="V397" s="11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>
        <f t="shared" si="49"/>
        <v>15500</v>
      </c>
      <c r="Q398" t="str">
        <f t="shared" si="50"/>
        <v>film &amp; video</v>
      </c>
      <c r="R398" s="6" t="str">
        <f t="shared" si="51"/>
        <v>documentary</v>
      </c>
      <c r="S398" s="10">
        <f t="shared" si="52"/>
        <v>41082.564884259256</v>
      </c>
      <c r="T398" s="10">
        <f t="shared" si="53"/>
        <v>41097.564884259256</v>
      </c>
      <c r="U398" s="10" t="str">
        <f t="shared" si="54"/>
        <v>Jun</v>
      </c>
      <c r="V398" s="11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>
        <f t="shared" si="49"/>
        <v>12686.674999999999</v>
      </c>
      <c r="Q399" t="str">
        <f t="shared" si="50"/>
        <v>film &amp; video</v>
      </c>
      <c r="R399" s="6" t="str">
        <f t="shared" si="51"/>
        <v>documentary</v>
      </c>
      <c r="S399" s="10">
        <f t="shared" si="52"/>
        <v>40379.776435185187</v>
      </c>
      <c r="T399" s="10">
        <f t="shared" si="53"/>
        <v>40422.155555555553</v>
      </c>
      <c r="U399" s="10" t="str">
        <f t="shared" si="54"/>
        <v>Jul</v>
      </c>
      <c r="V399" s="11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>
        <f t="shared" si="49"/>
        <v>8443.5</v>
      </c>
      <c r="Q400" t="str">
        <f t="shared" si="50"/>
        <v>film &amp; video</v>
      </c>
      <c r="R400" s="6" t="str">
        <f t="shared" si="51"/>
        <v>documentary</v>
      </c>
      <c r="S400" s="10">
        <f t="shared" si="52"/>
        <v>42078.793124999997</v>
      </c>
      <c r="T400" s="10">
        <f t="shared" si="53"/>
        <v>42123.793124999997</v>
      </c>
      <c r="U400" s="10" t="str">
        <f t="shared" si="54"/>
        <v>Mar</v>
      </c>
      <c r="V400" s="11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>
        <f t="shared" si="49"/>
        <v>20680.5</v>
      </c>
      <c r="Q401" t="str">
        <f t="shared" si="50"/>
        <v>film &amp; video</v>
      </c>
      <c r="R401" s="6" t="str">
        <f t="shared" si="51"/>
        <v>documentary</v>
      </c>
      <c r="S401" s="10">
        <f t="shared" si="52"/>
        <v>42687.875775462962</v>
      </c>
      <c r="T401" s="10">
        <f t="shared" si="53"/>
        <v>42718.5</v>
      </c>
      <c r="U401" s="10" t="str">
        <f t="shared" si="54"/>
        <v>Nov</v>
      </c>
      <c r="V401" s="11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>
        <f t="shared" si="49"/>
        <v>10615.125</v>
      </c>
      <c r="Q402" t="str">
        <f t="shared" si="50"/>
        <v>film &amp; video</v>
      </c>
      <c r="R402" s="6" t="str">
        <f t="shared" si="51"/>
        <v>documentary</v>
      </c>
      <c r="S402" s="10">
        <f t="shared" si="52"/>
        <v>41745.635960648149</v>
      </c>
      <c r="T402" s="10">
        <f t="shared" si="53"/>
        <v>41776.145833333336</v>
      </c>
      <c r="U402" s="10" t="str">
        <f t="shared" si="54"/>
        <v>Apr</v>
      </c>
      <c r="V402" s="11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>
        <f t="shared" si="49"/>
        <v>50953</v>
      </c>
      <c r="Q403" t="str">
        <f t="shared" si="50"/>
        <v>film &amp; video</v>
      </c>
      <c r="R403" s="6" t="str">
        <f t="shared" si="51"/>
        <v>documentary</v>
      </c>
      <c r="S403" s="10">
        <f t="shared" si="52"/>
        <v>40732.842245370368</v>
      </c>
      <c r="T403" s="10">
        <f t="shared" si="53"/>
        <v>40762.842245370368</v>
      </c>
      <c r="U403" s="10" t="str">
        <f t="shared" si="54"/>
        <v>Jul</v>
      </c>
      <c r="V403" s="11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>
        <f t="shared" si="49"/>
        <v>2416.5</v>
      </c>
      <c r="Q404" t="str">
        <f t="shared" si="50"/>
        <v>film &amp; video</v>
      </c>
      <c r="R404" s="6" t="str">
        <f t="shared" si="51"/>
        <v>documentary</v>
      </c>
      <c r="S404" s="10">
        <f t="shared" si="52"/>
        <v>42292.539548611108</v>
      </c>
      <c r="T404" s="10">
        <f t="shared" si="53"/>
        <v>42313.58121527778</v>
      </c>
      <c r="U404" s="10" t="str">
        <f t="shared" si="54"/>
        <v>Oct</v>
      </c>
      <c r="V404" s="11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>
        <f t="shared" si="49"/>
        <v>5131.5</v>
      </c>
      <c r="Q405" t="str">
        <f t="shared" si="50"/>
        <v>film &amp; video</v>
      </c>
      <c r="R405" s="6" t="str">
        <f t="shared" si="51"/>
        <v>documentary</v>
      </c>
      <c r="S405" s="10">
        <f t="shared" si="52"/>
        <v>40718.310659722221</v>
      </c>
      <c r="T405" s="10">
        <f t="shared" si="53"/>
        <v>40765.297222222223</v>
      </c>
      <c r="U405" s="10" t="str">
        <f t="shared" si="54"/>
        <v>Jun</v>
      </c>
      <c r="V405" s="11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>
        <f t="shared" si="49"/>
        <v>35541</v>
      </c>
      <c r="Q406" t="str">
        <f t="shared" si="50"/>
        <v>film &amp; video</v>
      </c>
      <c r="R406" s="6" t="str">
        <f t="shared" si="51"/>
        <v>documentary</v>
      </c>
      <c r="S406" s="10">
        <f t="shared" si="52"/>
        <v>41646.628032407411</v>
      </c>
      <c r="T406" s="10">
        <f t="shared" si="53"/>
        <v>41675.961111111108</v>
      </c>
      <c r="U406" s="10" t="str">
        <f t="shared" si="54"/>
        <v>Jan</v>
      </c>
      <c r="V406" s="11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>
        <f t="shared" si="49"/>
        <v>2928</v>
      </c>
      <c r="Q407" t="str">
        <f t="shared" si="50"/>
        <v>film &amp; video</v>
      </c>
      <c r="R407" s="6" t="str">
        <f t="shared" si="51"/>
        <v>documentary</v>
      </c>
      <c r="S407" s="10">
        <f t="shared" si="52"/>
        <v>41674.08494212963</v>
      </c>
      <c r="T407" s="10">
        <f t="shared" si="53"/>
        <v>41704.08494212963</v>
      </c>
      <c r="U407" s="10" t="str">
        <f t="shared" si="54"/>
        <v>Feb</v>
      </c>
      <c r="V407" s="11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>
        <f t="shared" si="49"/>
        <v>2907.8649999999998</v>
      </c>
      <c r="Q408" t="str">
        <f t="shared" si="50"/>
        <v>film &amp; video</v>
      </c>
      <c r="R408" s="6" t="str">
        <f t="shared" si="51"/>
        <v>documentary</v>
      </c>
      <c r="S408" s="10">
        <f t="shared" si="52"/>
        <v>40638.162465277775</v>
      </c>
      <c r="T408" s="10">
        <f t="shared" si="53"/>
        <v>40672.249305555553</v>
      </c>
      <c r="U408" s="10" t="str">
        <f t="shared" si="54"/>
        <v>Apr</v>
      </c>
      <c r="V408" s="11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>
        <f t="shared" si="49"/>
        <v>2015.5</v>
      </c>
      <c r="Q409" t="str">
        <f t="shared" si="50"/>
        <v>film &amp; video</v>
      </c>
      <c r="R409" s="6" t="str">
        <f t="shared" si="51"/>
        <v>documentary</v>
      </c>
      <c r="S409" s="10">
        <f t="shared" si="52"/>
        <v>40806.870949074073</v>
      </c>
      <c r="T409" s="10">
        <f t="shared" si="53"/>
        <v>40866.912615740745</v>
      </c>
      <c r="U409" s="10" t="str">
        <f t="shared" si="54"/>
        <v>Sep</v>
      </c>
      <c r="V409" s="11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>
        <f t="shared" si="49"/>
        <v>6043.13</v>
      </c>
      <c r="Q410" t="str">
        <f t="shared" si="50"/>
        <v>film &amp; video</v>
      </c>
      <c r="R410" s="6" t="str">
        <f t="shared" si="51"/>
        <v>documentary</v>
      </c>
      <c r="S410" s="10">
        <f t="shared" si="52"/>
        <v>41543.735995370371</v>
      </c>
      <c r="T410" s="10">
        <f t="shared" si="53"/>
        <v>41583.777662037035</v>
      </c>
      <c r="U410" s="10" t="str">
        <f t="shared" si="54"/>
        <v>Sep</v>
      </c>
      <c r="V410" s="11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>
        <f t="shared" si="49"/>
        <v>592</v>
      </c>
      <c r="Q411" t="str">
        <f t="shared" si="50"/>
        <v>film &amp; video</v>
      </c>
      <c r="R411" s="6" t="str">
        <f t="shared" si="51"/>
        <v>documentary</v>
      </c>
      <c r="S411" s="10">
        <f t="shared" si="52"/>
        <v>42543.862777777773</v>
      </c>
      <c r="T411" s="10">
        <f t="shared" si="53"/>
        <v>42573.862777777773</v>
      </c>
      <c r="U411" s="10" t="str">
        <f t="shared" si="54"/>
        <v>Jun</v>
      </c>
      <c r="V411" s="11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>
        <f t="shared" si="49"/>
        <v>1141.5</v>
      </c>
      <c r="Q412" t="str">
        <f t="shared" si="50"/>
        <v>film &amp; video</v>
      </c>
      <c r="R412" s="6" t="str">
        <f t="shared" si="51"/>
        <v>documentary</v>
      </c>
      <c r="S412" s="10">
        <f t="shared" si="52"/>
        <v>42113.981446759266</v>
      </c>
      <c r="T412" s="10">
        <f t="shared" si="53"/>
        <v>42173.981446759266</v>
      </c>
      <c r="U412" s="10" t="str">
        <f t="shared" si="54"/>
        <v>Apr</v>
      </c>
      <c r="V412" s="11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>
        <f t="shared" si="49"/>
        <v>30157.5</v>
      </c>
      <c r="Q413" t="str">
        <f t="shared" si="50"/>
        <v>film &amp; video</v>
      </c>
      <c r="R413" s="6" t="str">
        <f t="shared" si="51"/>
        <v>documentary</v>
      </c>
      <c r="S413" s="10">
        <f t="shared" si="52"/>
        <v>41598.17597222222</v>
      </c>
      <c r="T413" s="10">
        <f t="shared" si="53"/>
        <v>41630.208333333336</v>
      </c>
      <c r="U413" s="10" t="str">
        <f t="shared" si="54"/>
        <v>Nov</v>
      </c>
      <c r="V413" s="11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>
        <f t="shared" si="49"/>
        <v>2835.5</v>
      </c>
      <c r="Q414" t="str">
        <f t="shared" si="50"/>
        <v>film &amp; video</v>
      </c>
      <c r="R414" s="6" t="str">
        <f t="shared" si="51"/>
        <v>documentary</v>
      </c>
      <c r="S414" s="10">
        <f t="shared" si="52"/>
        <v>41099.742800925924</v>
      </c>
      <c r="T414" s="10">
        <f t="shared" si="53"/>
        <v>41115.742800925924</v>
      </c>
      <c r="U414" s="10" t="str">
        <f t="shared" si="54"/>
        <v>Jul</v>
      </c>
      <c r="V414" s="11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>
        <f t="shared" si="49"/>
        <v>13125.5</v>
      </c>
      <c r="Q415" t="str">
        <f t="shared" si="50"/>
        <v>film &amp; video</v>
      </c>
      <c r="R415" s="6" t="str">
        <f t="shared" si="51"/>
        <v>documentary</v>
      </c>
      <c r="S415" s="10">
        <f t="shared" si="52"/>
        <v>41079.877442129626</v>
      </c>
      <c r="T415" s="10">
        <f t="shared" si="53"/>
        <v>41109.877442129626</v>
      </c>
      <c r="U415" s="10" t="str">
        <f t="shared" si="54"/>
        <v>Jun</v>
      </c>
      <c r="V415" s="11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>
        <f t="shared" si="49"/>
        <v>18764</v>
      </c>
      <c r="Q416" t="str">
        <f t="shared" si="50"/>
        <v>film &amp; video</v>
      </c>
      <c r="R416" s="6" t="str">
        <f t="shared" si="51"/>
        <v>documentary</v>
      </c>
      <c r="S416" s="10">
        <f t="shared" si="52"/>
        <v>41529.063252314816</v>
      </c>
      <c r="T416" s="10">
        <f t="shared" si="53"/>
        <v>41559.063252314816</v>
      </c>
      <c r="U416" s="10" t="str">
        <f t="shared" si="54"/>
        <v>Sep</v>
      </c>
      <c r="V416" s="11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>
        <f t="shared" si="49"/>
        <v>1415.03</v>
      </c>
      <c r="Q417" t="str">
        <f t="shared" si="50"/>
        <v>film &amp; video</v>
      </c>
      <c r="R417" s="6" t="str">
        <f t="shared" si="51"/>
        <v>documentary</v>
      </c>
      <c r="S417" s="10">
        <f t="shared" si="52"/>
        <v>41904.851875</v>
      </c>
      <c r="T417" s="10">
        <f t="shared" si="53"/>
        <v>41929.5</v>
      </c>
      <c r="U417" s="10" t="str">
        <f t="shared" si="54"/>
        <v>Sep</v>
      </c>
      <c r="V417" s="11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>
        <f t="shared" si="49"/>
        <v>1101.085</v>
      </c>
      <c r="Q418" t="str">
        <f t="shared" si="50"/>
        <v>film &amp; video</v>
      </c>
      <c r="R418" s="6" t="str">
        <f t="shared" si="51"/>
        <v>documentary</v>
      </c>
      <c r="S418" s="10">
        <f t="shared" si="52"/>
        <v>41648.396192129629</v>
      </c>
      <c r="T418" s="10">
        <f t="shared" si="53"/>
        <v>41678.396192129629</v>
      </c>
      <c r="U418" s="10" t="str">
        <f t="shared" si="54"/>
        <v>Jan</v>
      </c>
      <c r="V418" s="11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>
        <f t="shared" si="49"/>
        <v>10513</v>
      </c>
      <c r="Q419" t="str">
        <f t="shared" si="50"/>
        <v>film &amp; video</v>
      </c>
      <c r="R419" s="6" t="str">
        <f t="shared" si="51"/>
        <v>documentary</v>
      </c>
      <c r="S419" s="10">
        <f t="shared" si="52"/>
        <v>41360.970601851855</v>
      </c>
      <c r="T419" s="10">
        <f t="shared" si="53"/>
        <v>41372.189583333333</v>
      </c>
      <c r="U419" s="10" t="str">
        <f t="shared" si="54"/>
        <v>Mar</v>
      </c>
      <c r="V419" s="11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>
        <f t="shared" si="49"/>
        <v>22471</v>
      </c>
      <c r="Q420" t="str">
        <f t="shared" si="50"/>
        <v>film &amp; video</v>
      </c>
      <c r="R420" s="6" t="str">
        <f t="shared" si="51"/>
        <v>documentary</v>
      </c>
      <c r="S420" s="10">
        <f t="shared" si="52"/>
        <v>42178.282372685186</v>
      </c>
      <c r="T420" s="10">
        <f t="shared" si="53"/>
        <v>42208.282372685186</v>
      </c>
      <c r="U420" s="10" t="str">
        <f t="shared" si="54"/>
        <v>Jun</v>
      </c>
      <c r="V420" s="11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>
        <f t="shared" si="49"/>
        <v>8017.5</v>
      </c>
      <c r="Q421" t="str">
        <f t="shared" si="50"/>
        <v>film &amp; video</v>
      </c>
      <c r="R421" s="6" t="str">
        <f t="shared" si="51"/>
        <v>documentary</v>
      </c>
      <c r="S421" s="10">
        <f t="shared" si="52"/>
        <v>41394.842442129629</v>
      </c>
      <c r="T421" s="10">
        <f t="shared" si="53"/>
        <v>41454.842442129629</v>
      </c>
      <c r="U421" s="10" t="str">
        <f t="shared" si="54"/>
        <v>Apr</v>
      </c>
      <c r="V421" s="11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>
        <f t="shared" si="49"/>
        <v>1657.25</v>
      </c>
      <c r="Q422" t="str">
        <f t="shared" si="50"/>
        <v>film &amp; video</v>
      </c>
      <c r="R422" s="6" t="str">
        <f t="shared" si="51"/>
        <v>animation</v>
      </c>
      <c r="S422" s="10">
        <f t="shared" si="52"/>
        <v>41682.23646990741</v>
      </c>
      <c r="T422" s="10">
        <f t="shared" si="53"/>
        <v>41712.194803240738</v>
      </c>
      <c r="U422" s="10" t="str">
        <f t="shared" si="54"/>
        <v>Feb</v>
      </c>
      <c r="V422" s="11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>
        <f t="shared" si="49"/>
        <v>7650.5</v>
      </c>
      <c r="Q423" t="str">
        <f t="shared" si="50"/>
        <v>film &amp; video</v>
      </c>
      <c r="R423" s="6" t="str">
        <f t="shared" si="51"/>
        <v>animation</v>
      </c>
      <c r="S423" s="10">
        <f t="shared" si="52"/>
        <v>42177.491388888884</v>
      </c>
      <c r="T423" s="10">
        <f t="shared" si="53"/>
        <v>42237.491388888884</v>
      </c>
      <c r="U423" s="10" t="str">
        <f t="shared" si="54"/>
        <v>Jun</v>
      </c>
      <c r="V423" s="11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>
        <f t="shared" si="49"/>
        <v>20215</v>
      </c>
      <c r="Q424" t="str">
        <f t="shared" si="50"/>
        <v>film &amp; video</v>
      </c>
      <c r="R424" s="6" t="str">
        <f t="shared" si="51"/>
        <v>animation</v>
      </c>
      <c r="S424" s="10">
        <f t="shared" si="52"/>
        <v>41863.260381944441</v>
      </c>
      <c r="T424" s="10">
        <f t="shared" si="53"/>
        <v>41893.260381944441</v>
      </c>
      <c r="U424" s="10" t="str">
        <f t="shared" si="54"/>
        <v>Aug</v>
      </c>
      <c r="V424" s="11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>
        <f t="shared" si="49"/>
        <v>10076.5</v>
      </c>
      <c r="Q425" t="str">
        <f t="shared" si="50"/>
        <v>film &amp; video</v>
      </c>
      <c r="R425" s="6" t="str">
        <f t="shared" si="51"/>
        <v>animation</v>
      </c>
      <c r="S425" s="10">
        <f t="shared" si="52"/>
        <v>41400.92627314815</v>
      </c>
      <c r="T425" s="10">
        <f t="shared" si="53"/>
        <v>41430.92627314815</v>
      </c>
      <c r="U425" s="10" t="str">
        <f t="shared" si="54"/>
        <v>May</v>
      </c>
      <c r="V425" s="11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>
        <f t="shared" si="49"/>
        <v>1601.95</v>
      </c>
      <c r="Q426" t="str">
        <f t="shared" si="50"/>
        <v>film &amp; video</v>
      </c>
      <c r="R426" s="6" t="str">
        <f t="shared" si="51"/>
        <v>animation</v>
      </c>
      <c r="S426" s="10">
        <f t="shared" si="52"/>
        <v>40934.376145833332</v>
      </c>
      <c r="T426" s="10">
        <f t="shared" si="53"/>
        <v>40994.334479166668</v>
      </c>
      <c r="U426" s="10" t="str">
        <f t="shared" si="54"/>
        <v>Jan</v>
      </c>
      <c r="V426" s="11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>
        <f t="shared" si="49"/>
        <v>25003</v>
      </c>
      <c r="Q427" t="str">
        <f t="shared" si="50"/>
        <v>film &amp; video</v>
      </c>
      <c r="R427" s="6" t="str">
        <f t="shared" si="51"/>
        <v>animation</v>
      </c>
      <c r="S427" s="10">
        <f t="shared" si="52"/>
        <v>42275.861157407402</v>
      </c>
      <c r="T427" s="10">
        <f t="shared" si="53"/>
        <v>42335.902824074074</v>
      </c>
      <c r="U427" s="10" t="str">
        <f t="shared" si="54"/>
        <v>Sep</v>
      </c>
      <c r="V427" s="11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>
        <f t="shared" si="49"/>
        <v>5066.5</v>
      </c>
      <c r="Q428" t="str">
        <f t="shared" si="50"/>
        <v>film &amp; video</v>
      </c>
      <c r="R428" s="6" t="str">
        <f t="shared" si="51"/>
        <v>animation</v>
      </c>
      <c r="S428" s="10">
        <f t="shared" si="52"/>
        <v>42400.711967592593</v>
      </c>
      <c r="T428" s="10">
        <f t="shared" si="53"/>
        <v>42430.711967592593</v>
      </c>
      <c r="U428" s="10" t="str">
        <f t="shared" si="54"/>
        <v>Jan</v>
      </c>
      <c r="V428" s="11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>
        <f t="shared" si="49"/>
        <v>3250</v>
      </c>
      <c r="Q429" t="str">
        <f t="shared" si="50"/>
        <v>film &amp; video</v>
      </c>
      <c r="R429" s="6" t="str">
        <f t="shared" si="51"/>
        <v>animation</v>
      </c>
      <c r="S429" s="10">
        <f t="shared" si="52"/>
        <v>42285.909027777772</v>
      </c>
      <c r="T429" s="10">
        <f t="shared" si="53"/>
        <v>42299.790972222225</v>
      </c>
      <c r="U429" s="10" t="str">
        <f t="shared" si="54"/>
        <v>Oct</v>
      </c>
      <c r="V429" s="11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>
        <f t="shared" si="49"/>
        <v>6338</v>
      </c>
      <c r="Q430" t="str">
        <f t="shared" si="50"/>
        <v>film &amp; video</v>
      </c>
      <c r="R430" s="6" t="str">
        <f t="shared" si="51"/>
        <v>animation</v>
      </c>
      <c r="S430" s="10">
        <f t="shared" si="52"/>
        <v>41778.766724537039</v>
      </c>
      <c r="T430" s="10">
        <f t="shared" si="53"/>
        <v>41806.916666666664</v>
      </c>
      <c r="U430" s="10" t="str">
        <f t="shared" si="54"/>
        <v>May</v>
      </c>
      <c r="V430" s="11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>
        <f t="shared" si="49"/>
        <v>2500</v>
      </c>
      <c r="Q431" t="str">
        <f t="shared" si="50"/>
        <v>film &amp; video</v>
      </c>
      <c r="R431" s="6" t="str">
        <f t="shared" si="51"/>
        <v>animation</v>
      </c>
      <c r="S431" s="10">
        <f t="shared" si="52"/>
        <v>40070.901412037041</v>
      </c>
      <c r="T431" s="10">
        <f t="shared" si="53"/>
        <v>40144.207638888889</v>
      </c>
      <c r="U431" s="10" t="str">
        <f t="shared" si="54"/>
        <v>Sep</v>
      </c>
      <c r="V431" s="11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>
        <f t="shared" si="49"/>
        <v>512</v>
      </c>
      <c r="Q432" t="str">
        <f t="shared" si="50"/>
        <v>film &amp; video</v>
      </c>
      <c r="R432" s="6" t="str">
        <f t="shared" si="51"/>
        <v>animation</v>
      </c>
      <c r="S432" s="10">
        <f t="shared" si="52"/>
        <v>41513.107256944444</v>
      </c>
      <c r="T432" s="10">
        <f t="shared" si="53"/>
        <v>41528.107256944444</v>
      </c>
      <c r="U432" s="10" t="str">
        <f t="shared" si="54"/>
        <v>Aug</v>
      </c>
      <c r="V432" s="11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>
        <f t="shared" si="49"/>
        <v>1707.5</v>
      </c>
      <c r="Q433" t="str">
        <f t="shared" si="50"/>
        <v>film &amp; video</v>
      </c>
      <c r="R433" s="6" t="str">
        <f t="shared" si="51"/>
        <v>animation</v>
      </c>
      <c r="S433" s="10">
        <f t="shared" si="52"/>
        <v>42526.871331018512</v>
      </c>
      <c r="T433" s="10">
        <f t="shared" si="53"/>
        <v>42556.871331018512</v>
      </c>
      <c r="U433" s="10" t="str">
        <f t="shared" si="54"/>
        <v>Jun</v>
      </c>
      <c r="V433" s="11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>
        <f t="shared" si="49"/>
        <v>3285</v>
      </c>
      <c r="Q434" t="str">
        <f t="shared" si="50"/>
        <v>film &amp; video</v>
      </c>
      <c r="R434" s="6" t="str">
        <f t="shared" si="51"/>
        <v>animation</v>
      </c>
      <c r="S434" s="10">
        <f t="shared" si="52"/>
        <v>42238.726631944446</v>
      </c>
      <c r="T434" s="10">
        <f t="shared" si="53"/>
        <v>42298.726631944446</v>
      </c>
      <c r="U434" s="10" t="str">
        <f t="shared" si="54"/>
        <v>Aug</v>
      </c>
      <c r="V434" s="11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>
        <f t="shared" si="49"/>
        <v>1500</v>
      </c>
      <c r="Q435" t="str">
        <f t="shared" si="50"/>
        <v>film &amp; video</v>
      </c>
      <c r="R435" s="6" t="str">
        <f t="shared" si="51"/>
        <v>animation</v>
      </c>
      <c r="S435" s="10">
        <f t="shared" si="52"/>
        <v>42228.629884259266</v>
      </c>
      <c r="T435" s="10">
        <f t="shared" si="53"/>
        <v>42288.629884259266</v>
      </c>
      <c r="U435" s="10" t="str">
        <f t="shared" si="54"/>
        <v>Aug</v>
      </c>
      <c r="V435" s="11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>
        <f t="shared" si="49"/>
        <v>1312.5</v>
      </c>
      <c r="Q436" t="str">
        <f t="shared" si="50"/>
        <v>film &amp; video</v>
      </c>
      <c r="R436" s="6" t="str">
        <f t="shared" si="51"/>
        <v>animation</v>
      </c>
      <c r="S436" s="10">
        <f t="shared" si="52"/>
        <v>41576.834513888891</v>
      </c>
      <c r="T436" s="10">
        <f t="shared" si="53"/>
        <v>41609.876180555555</v>
      </c>
      <c r="U436" s="10" t="str">
        <f t="shared" si="54"/>
        <v>Oct</v>
      </c>
      <c r="V436" s="11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>
        <f t="shared" si="49"/>
        <v>55001.5</v>
      </c>
      <c r="Q437" t="str">
        <f t="shared" si="50"/>
        <v>film &amp; video</v>
      </c>
      <c r="R437" s="6" t="str">
        <f t="shared" si="51"/>
        <v>animation</v>
      </c>
      <c r="S437" s="10">
        <f t="shared" si="52"/>
        <v>41500.747453703705</v>
      </c>
      <c r="T437" s="10">
        <f t="shared" si="53"/>
        <v>41530.747453703705</v>
      </c>
      <c r="U437" s="10" t="str">
        <f t="shared" si="54"/>
        <v>Aug</v>
      </c>
      <c r="V437" s="11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>
        <f t="shared" si="49"/>
        <v>500</v>
      </c>
      <c r="Q438" t="str">
        <f t="shared" si="50"/>
        <v>film &amp; video</v>
      </c>
      <c r="R438" s="6" t="str">
        <f t="shared" si="51"/>
        <v>animation</v>
      </c>
      <c r="S438" s="10">
        <f t="shared" si="52"/>
        <v>41456.36241898148</v>
      </c>
      <c r="T438" s="10">
        <f t="shared" si="53"/>
        <v>41486.36241898148</v>
      </c>
      <c r="U438" s="10" t="str">
        <f t="shared" si="54"/>
        <v>Jul</v>
      </c>
      <c r="V438" s="11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>
        <f t="shared" si="49"/>
        <v>3500</v>
      </c>
      <c r="Q439" t="str">
        <f t="shared" si="50"/>
        <v>film &amp; video</v>
      </c>
      <c r="R439" s="6" t="str">
        <f t="shared" si="51"/>
        <v>animation</v>
      </c>
      <c r="S439" s="10">
        <f t="shared" si="52"/>
        <v>42591.31858796296</v>
      </c>
      <c r="T439" s="10">
        <f t="shared" si="53"/>
        <v>42651.31858796296</v>
      </c>
      <c r="U439" s="10" t="str">
        <f t="shared" si="54"/>
        <v>Aug</v>
      </c>
      <c r="V439" s="11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>
        <f t="shared" si="49"/>
        <v>10938</v>
      </c>
      <c r="Q440" t="str">
        <f t="shared" si="50"/>
        <v>film &amp; video</v>
      </c>
      <c r="R440" s="6" t="str">
        <f t="shared" si="51"/>
        <v>animation</v>
      </c>
      <c r="S440" s="10">
        <f t="shared" si="52"/>
        <v>42296.261087962965</v>
      </c>
      <c r="T440" s="10">
        <f t="shared" si="53"/>
        <v>42326.302754629629</v>
      </c>
      <c r="U440" s="10" t="str">
        <f t="shared" si="54"/>
        <v>Oct</v>
      </c>
      <c r="V440" s="11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>
        <f t="shared" si="49"/>
        <v>225</v>
      </c>
      <c r="Q441" t="str">
        <f t="shared" si="50"/>
        <v>film &amp; video</v>
      </c>
      <c r="R441" s="6" t="str">
        <f t="shared" si="51"/>
        <v>animation</v>
      </c>
      <c r="S441" s="10">
        <f t="shared" si="52"/>
        <v>41919.761782407404</v>
      </c>
      <c r="T441" s="10">
        <f t="shared" si="53"/>
        <v>41929.761782407404</v>
      </c>
      <c r="U441" s="10" t="str">
        <f t="shared" si="54"/>
        <v>Oct</v>
      </c>
      <c r="V441" s="11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>
        <f t="shared" si="49"/>
        <v>2502.5</v>
      </c>
      <c r="Q442" t="str">
        <f t="shared" si="50"/>
        <v>film &amp; video</v>
      </c>
      <c r="R442" s="6" t="str">
        <f t="shared" si="51"/>
        <v>animation</v>
      </c>
      <c r="S442" s="10">
        <f t="shared" si="52"/>
        <v>42423.985567129625</v>
      </c>
      <c r="T442" s="10">
        <f t="shared" si="53"/>
        <v>42453.943900462968</v>
      </c>
      <c r="U442" s="10" t="str">
        <f t="shared" si="54"/>
        <v>Feb</v>
      </c>
      <c r="V442" s="11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>
        <f t="shared" si="49"/>
        <v>200</v>
      </c>
      <c r="Q443" t="str">
        <f t="shared" si="50"/>
        <v>film &amp; video</v>
      </c>
      <c r="R443" s="6" t="str">
        <f t="shared" si="51"/>
        <v>animation</v>
      </c>
      <c r="S443" s="10">
        <f t="shared" si="52"/>
        <v>41550.793935185182</v>
      </c>
      <c r="T443" s="10">
        <f t="shared" si="53"/>
        <v>41580.793935185182</v>
      </c>
      <c r="U443" s="10" t="str">
        <f t="shared" si="54"/>
        <v>Oct</v>
      </c>
      <c r="V443" s="11">
        <f t="shared" si="55"/>
        <v>2013</v>
      </c>
    </row>
    <row r="444" spans="1:22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>
        <f t="shared" si="49"/>
        <v>11845.5</v>
      </c>
      <c r="Q444" t="str">
        <f t="shared" si="50"/>
        <v>film &amp; video</v>
      </c>
      <c r="R444" s="6" t="str">
        <f t="shared" si="51"/>
        <v>animation</v>
      </c>
      <c r="S444" s="10">
        <f t="shared" si="52"/>
        <v>42024.888692129629</v>
      </c>
      <c r="T444" s="10">
        <f t="shared" si="53"/>
        <v>42054.888692129629</v>
      </c>
      <c r="U444" s="10" t="str">
        <f t="shared" si="54"/>
        <v>Jan</v>
      </c>
      <c r="V444" s="11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>
        <f t="shared" si="49"/>
        <v>5005</v>
      </c>
      <c r="Q445" t="str">
        <f t="shared" si="50"/>
        <v>film &amp; video</v>
      </c>
      <c r="R445" s="6" t="str">
        <f t="shared" si="51"/>
        <v>animation</v>
      </c>
      <c r="S445" s="10">
        <f t="shared" si="52"/>
        <v>41650.015057870369</v>
      </c>
      <c r="T445" s="10">
        <f t="shared" si="53"/>
        <v>41680.015057870369</v>
      </c>
      <c r="U445" s="10" t="str">
        <f t="shared" si="54"/>
        <v>Jan</v>
      </c>
      <c r="V445" s="11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>
        <f t="shared" si="49"/>
        <v>525</v>
      </c>
      <c r="Q446" t="str">
        <f t="shared" si="50"/>
        <v>film &amp; video</v>
      </c>
      <c r="R446" s="6" t="str">
        <f t="shared" si="51"/>
        <v>animation</v>
      </c>
      <c r="S446" s="10">
        <f t="shared" si="52"/>
        <v>40894.906956018516</v>
      </c>
      <c r="T446" s="10">
        <f t="shared" si="53"/>
        <v>40954.906956018516</v>
      </c>
      <c r="U446" s="10" t="str">
        <f t="shared" si="54"/>
        <v>Dec</v>
      </c>
      <c r="V446" s="11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>
        <f t="shared" si="49"/>
        <v>30001</v>
      </c>
      <c r="Q447" t="str">
        <f t="shared" si="50"/>
        <v>film &amp; video</v>
      </c>
      <c r="R447" s="6" t="str">
        <f t="shared" si="51"/>
        <v>animation</v>
      </c>
      <c r="S447" s="10">
        <f t="shared" si="52"/>
        <v>42130.335358796292</v>
      </c>
      <c r="T447" s="10">
        <f t="shared" si="53"/>
        <v>42145.335358796292</v>
      </c>
      <c r="U447" s="10" t="str">
        <f t="shared" si="54"/>
        <v>May</v>
      </c>
      <c r="V447" s="11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>
        <f t="shared" si="49"/>
        <v>5633</v>
      </c>
      <c r="Q448" t="str">
        <f t="shared" si="50"/>
        <v>film &amp; video</v>
      </c>
      <c r="R448" s="6" t="str">
        <f t="shared" si="51"/>
        <v>animation</v>
      </c>
      <c r="S448" s="10">
        <f t="shared" si="52"/>
        <v>42037.083564814813</v>
      </c>
      <c r="T448" s="10">
        <f t="shared" si="53"/>
        <v>42067.083564814813</v>
      </c>
      <c r="U448" s="10" t="str">
        <f t="shared" si="54"/>
        <v>Feb</v>
      </c>
      <c r="V448" s="11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>
        <f t="shared" si="49"/>
        <v>15002.5</v>
      </c>
      <c r="Q449" t="str">
        <f t="shared" si="50"/>
        <v>film &amp; video</v>
      </c>
      <c r="R449" s="6" t="str">
        <f t="shared" si="51"/>
        <v>animation</v>
      </c>
      <c r="S449" s="10">
        <f t="shared" si="52"/>
        <v>41331.555127314816</v>
      </c>
      <c r="T449" s="10">
        <f t="shared" si="53"/>
        <v>41356.513460648144</v>
      </c>
      <c r="U449" s="10" t="str">
        <f t="shared" si="54"/>
        <v>Feb</v>
      </c>
      <c r="V449" s="11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>
        <f t="shared" si="49"/>
        <v>1291.0050000000001</v>
      </c>
      <c r="Q450" t="str">
        <f t="shared" si="50"/>
        <v>film &amp; video</v>
      </c>
      <c r="R450" s="6" t="str">
        <f t="shared" si="51"/>
        <v>animation</v>
      </c>
      <c r="S450" s="10">
        <f t="shared" si="52"/>
        <v>41753.758043981477</v>
      </c>
      <c r="T450" s="10">
        <f t="shared" si="53"/>
        <v>41773.758043981477</v>
      </c>
      <c r="U450" s="10" t="str">
        <f t="shared" si="54"/>
        <v>Apr</v>
      </c>
      <c r="V450" s="11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>
        <f t="shared" ref="P451:P514" si="57">AVERAGE(D451,E451)</f>
        <v>1022.5</v>
      </c>
      <c r="Q451" t="str">
        <f t="shared" ref="Q451:Q514" si="58">LEFT(N451, SEARCH("/",N451,1)-1)</f>
        <v>film &amp; video</v>
      </c>
      <c r="R451" s="6" t="str">
        <f t="shared" ref="R451:R514" si="59">RIGHT(N451,LEN(N451) - SEARCH("/", N451, + 1))</f>
        <v>animation</v>
      </c>
      <c r="S451" s="10">
        <f t="shared" ref="S451:S514" si="60">(((J451/60)/60)/24)+DATE(1970,1,1)</f>
        <v>41534.568113425928</v>
      </c>
      <c r="T451" s="10">
        <f t="shared" ref="T451:T514" si="61">(((I451/60)/60)/24)+DATE(1970,1,1)</f>
        <v>41564.568113425928</v>
      </c>
      <c r="U451" s="10" t="str">
        <f t="shared" ref="U451:U514" si="62">TEXT(S451, "mmm")</f>
        <v>Sep</v>
      </c>
      <c r="V451" s="11">
        <f t="shared" ref="V451:V514" si="63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>
        <f t="shared" si="57"/>
        <v>25198</v>
      </c>
      <c r="Q452" t="str">
        <f t="shared" si="58"/>
        <v>film &amp; video</v>
      </c>
      <c r="R452" s="6" t="str">
        <f t="shared" si="59"/>
        <v>animation</v>
      </c>
      <c r="S452" s="10">
        <f t="shared" si="60"/>
        <v>41654.946759259255</v>
      </c>
      <c r="T452" s="10">
        <f t="shared" si="61"/>
        <v>41684.946759259255</v>
      </c>
      <c r="U452" s="10" t="str">
        <f t="shared" si="62"/>
        <v>Jan</v>
      </c>
      <c r="V452" s="11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>
        <f t="shared" si="57"/>
        <v>10000</v>
      </c>
      <c r="Q453" t="str">
        <f t="shared" si="58"/>
        <v>film &amp; video</v>
      </c>
      <c r="R453" s="6" t="str">
        <f t="shared" si="59"/>
        <v>animation</v>
      </c>
      <c r="S453" s="10">
        <f t="shared" si="60"/>
        <v>41634.715173611112</v>
      </c>
      <c r="T453" s="10">
        <f t="shared" si="61"/>
        <v>41664.715173611112</v>
      </c>
      <c r="U453" s="10" t="str">
        <f t="shared" si="62"/>
        <v>Dec</v>
      </c>
      <c r="V453" s="11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>
        <f t="shared" si="57"/>
        <v>615</v>
      </c>
      <c r="Q454" t="str">
        <f t="shared" si="58"/>
        <v>film &amp; video</v>
      </c>
      <c r="R454" s="6" t="str">
        <f t="shared" si="59"/>
        <v>animation</v>
      </c>
      <c r="S454" s="10">
        <f t="shared" si="60"/>
        <v>42107.703877314809</v>
      </c>
      <c r="T454" s="10">
        <f t="shared" si="61"/>
        <v>42137.703877314809</v>
      </c>
      <c r="U454" s="10" t="str">
        <f t="shared" si="62"/>
        <v>Apr</v>
      </c>
      <c r="V454" s="11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>
        <f t="shared" si="57"/>
        <v>47450.5</v>
      </c>
      <c r="Q455" t="str">
        <f t="shared" si="58"/>
        <v>film &amp; video</v>
      </c>
      <c r="R455" s="6" t="str">
        <f t="shared" si="59"/>
        <v>animation</v>
      </c>
      <c r="S455" s="10">
        <f t="shared" si="60"/>
        <v>42038.824988425928</v>
      </c>
      <c r="T455" s="10">
        <f t="shared" si="61"/>
        <v>42054.824988425928</v>
      </c>
      <c r="U455" s="10" t="str">
        <f t="shared" si="62"/>
        <v>Feb</v>
      </c>
      <c r="V455" s="11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>
        <f t="shared" si="57"/>
        <v>5041</v>
      </c>
      <c r="Q456" t="str">
        <f t="shared" si="58"/>
        <v>film &amp; video</v>
      </c>
      <c r="R456" s="6" t="str">
        <f t="shared" si="59"/>
        <v>animation</v>
      </c>
      <c r="S456" s="10">
        <f t="shared" si="60"/>
        <v>41938.717256944445</v>
      </c>
      <c r="T456" s="10">
        <f t="shared" si="61"/>
        <v>41969.551388888889</v>
      </c>
      <c r="U456" s="10" t="str">
        <f t="shared" si="62"/>
        <v>Oct</v>
      </c>
      <c r="V456" s="11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>
        <f t="shared" si="57"/>
        <v>32522.5</v>
      </c>
      <c r="Q457" t="str">
        <f t="shared" si="58"/>
        <v>film &amp; video</v>
      </c>
      <c r="R457" s="6" t="str">
        <f t="shared" si="59"/>
        <v>animation</v>
      </c>
      <c r="S457" s="10">
        <f t="shared" si="60"/>
        <v>40971.002569444441</v>
      </c>
      <c r="T457" s="10">
        <f t="shared" si="61"/>
        <v>41016.021527777775</v>
      </c>
      <c r="U457" s="10" t="str">
        <f t="shared" si="62"/>
        <v>Mar</v>
      </c>
      <c r="V457" s="11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>
        <f t="shared" si="57"/>
        <v>4474.5</v>
      </c>
      <c r="Q458" t="str">
        <f t="shared" si="58"/>
        <v>film &amp; video</v>
      </c>
      <c r="R458" s="6" t="str">
        <f t="shared" si="59"/>
        <v>animation</v>
      </c>
      <c r="S458" s="10">
        <f t="shared" si="60"/>
        <v>41547.694456018515</v>
      </c>
      <c r="T458" s="10">
        <f t="shared" si="61"/>
        <v>41569.165972222225</v>
      </c>
      <c r="U458" s="10" t="str">
        <f t="shared" si="62"/>
        <v>Sep</v>
      </c>
      <c r="V458" s="11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>
        <f t="shared" si="57"/>
        <v>10000</v>
      </c>
      <c r="Q459" t="str">
        <f t="shared" si="58"/>
        <v>film &amp; video</v>
      </c>
      <c r="R459" s="6" t="str">
        <f t="shared" si="59"/>
        <v>animation</v>
      </c>
      <c r="S459" s="10">
        <f t="shared" si="60"/>
        <v>41837.767500000002</v>
      </c>
      <c r="T459" s="10">
        <f t="shared" si="61"/>
        <v>41867.767500000002</v>
      </c>
      <c r="U459" s="10" t="str">
        <f t="shared" si="62"/>
        <v>Jul</v>
      </c>
      <c r="V459" s="11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>
        <f t="shared" si="57"/>
        <v>5410.5</v>
      </c>
      <c r="Q460" t="str">
        <f t="shared" si="58"/>
        <v>film &amp; video</v>
      </c>
      <c r="R460" s="6" t="str">
        <f t="shared" si="59"/>
        <v>animation</v>
      </c>
      <c r="S460" s="10">
        <f t="shared" si="60"/>
        <v>41378.69976851852</v>
      </c>
      <c r="T460" s="10">
        <f t="shared" si="61"/>
        <v>41408.69976851852</v>
      </c>
      <c r="U460" s="10" t="str">
        <f t="shared" si="62"/>
        <v>Apr</v>
      </c>
      <c r="V460" s="11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>
        <f t="shared" si="57"/>
        <v>19512.5</v>
      </c>
      <c r="Q461" t="str">
        <f t="shared" si="58"/>
        <v>film &amp; video</v>
      </c>
      <c r="R461" s="6" t="str">
        <f t="shared" si="59"/>
        <v>animation</v>
      </c>
      <c r="S461" s="10">
        <f t="shared" si="60"/>
        <v>40800.6403587963</v>
      </c>
      <c r="T461" s="10">
        <f t="shared" si="61"/>
        <v>40860.682025462964</v>
      </c>
      <c r="U461" s="10" t="str">
        <f t="shared" si="62"/>
        <v>Sep</v>
      </c>
      <c r="V461" s="11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>
        <f t="shared" si="57"/>
        <v>4262.5</v>
      </c>
      <c r="Q462" t="str">
        <f t="shared" si="58"/>
        <v>film &amp; video</v>
      </c>
      <c r="R462" s="6" t="str">
        <f t="shared" si="59"/>
        <v>animation</v>
      </c>
      <c r="S462" s="10">
        <f t="shared" si="60"/>
        <v>41759.542534722219</v>
      </c>
      <c r="T462" s="10">
        <f t="shared" si="61"/>
        <v>41791.166666666664</v>
      </c>
      <c r="U462" s="10" t="str">
        <f t="shared" si="62"/>
        <v>Apr</v>
      </c>
      <c r="V462" s="11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>
        <f t="shared" si="57"/>
        <v>275</v>
      </c>
      <c r="Q463" t="str">
        <f t="shared" si="58"/>
        <v>film &amp; video</v>
      </c>
      <c r="R463" s="6" t="str">
        <f t="shared" si="59"/>
        <v>animation</v>
      </c>
      <c r="S463" s="10">
        <f t="shared" si="60"/>
        <v>41407.84684027778</v>
      </c>
      <c r="T463" s="10">
        <f t="shared" si="61"/>
        <v>41427.84684027778</v>
      </c>
      <c r="U463" s="10" t="str">
        <f t="shared" si="62"/>
        <v>May</v>
      </c>
      <c r="V463" s="11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>
        <f t="shared" si="57"/>
        <v>50000</v>
      </c>
      <c r="Q464" t="str">
        <f t="shared" si="58"/>
        <v>film &amp; video</v>
      </c>
      <c r="R464" s="6" t="str">
        <f t="shared" si="59"/>
        <v>animation</v>
      </c>
      <c r="S464" s="10">
        <f t="shared" si="60"/>
        <v>40705.126631944448</v>
      </c>
      <c r="T464" s="10">
        <f t="shared" si="61"/>
        <v>40765.126631944448</v>
      </c>
      <c r="U464" s="10" t="str">
        <f t="shared" si="62"/>
        <v>Jun</v>
      </c>
      <c r="V464" s="11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>
        <f t="shared" si="57"/>
        <v>28125</v>
      </c>
      <c r="Q465" t="str">
        <f t="shared" si="58"/>
        <v>film &amp; video</v>
      </c>
      <c r="R465" s="6" t="str">
        <f t="shared" si="59"/>
        <v>animation</v>
      </c>
      <c r="S465" s="10">
        <f t="shared" si="60"/>
        <v>40750.710104166668</v>
      </c>
      <c r="T465" s="10">
        <f t="shared" si="61"/>
        <v>40810.710104166668</v>
      </c>
      <c r="U465" s="10" t="str">
        <f t="shared" si="62"/>
        <v>Jul</v>
      </c>
      <c r="V465" s="11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>
        <f t="shared" si="57"/>
        <v>505.5</v>
      </c>
      <c r="Q466" t="str">
        <f t="shared" si="58"/>
        <v>film &amp; video</v>
      </c>
      <c r="R466" s="6" t="str">
        <f t="shared" si="59"/>
        <v>animation</v>
      </c>
      <c r="S466" s="10">
        <f t="shared" si="60"/>
        <v>42488.848784722228</v>
      </c>
      <c r="T466" s="10">
        <f t="shared" si="61"/>
        <v>42508.848784722228</v>
      </c>
      <c r="U466" s="10" t="str">
        <f t="shared" si="62"/>
        <v>Apr</v>
      </c>
      <c r="V466" s="11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>
        <f t="shared" si="57"/>
        <v>325</v>
      </c>
      <c r="Q467" t="str">
        <f t="shared" si="58"/>
        <v>film &amp; video</v>
      </c>
      <c r="R467" s="6" t="str">
        <f t="shared" si="59"/>
        <v>animation</v>
      </c>
      <c r="S467" s="10">
        <f t="shared" si="60"/>
        <v>41801.120069444441</v>
      </c>
      <c r="T467" s="10">
        <f t="shared" si="61"/>
        <v>41817.120069444441</v>
      </c>
      <c r="U467" s="10" t="str">
        <f t="shared" si="62"/>
        <v>Jun</v>
      </c>
      <c r="V467" s="11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>
        <f t="shared" si="57"/>
        <v>5038</v>
      </c>
      <c r="Q468" t="str">
        <f t="shared" si="58"/>
        <v>film &amp; video</v>
      </c>
      <c r="R468" s="6" t="str">
        <f t="shared" si="59"/>
        <v>animation</v>
      </c>
      <c r="S468" s="10">
        <f t="shared" si="60"/>
        <v>41129.942870370374</v>
      </c>
      <c r="T468" s="10">
        <f t="shared" si="61"/>
        <v>41159.942870370374</v>
      </c>
      <c r="U468" s="10" t="str">
        <f t="shared" si="62"/>
        <v>Aug</v>
      </c>
      <c r="V468" s="11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>
        <f t="shared" si="57"/>
        <v>12157.5</v>
      </c>
      <c r="Q469" t="str">
        <f t="shared" si="58"/>
        <v>film &amp; video</v>
      </c>
      <c r="R469" s="6" t="str">
        <f t="shared" si="59"/>
        <v>animation</v>
      </c>
      <c r="S469" s="10">
        <f t="shared" si="60"/>
        <v>41135.679791666669</v>
      </c>
      <c r="T469" s="10">
        <f t="shared" si="61"/>
        <v>41180.679791666669</v>
      </c>
      <c r="U469" s="10" t="str">
        <f t="shared" si="62"/>
        <v>Aug</v>
      </c>
      <c r="V469" s="11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>
        <f t="shared" si="57"/>
        <v>3750</v>
      </c>
      <c r="Q470" t="str">
        <f t="shared" si="58"/>
        <v>film &amp; video</v>
      </c>
      <c r="R470" s="6" t="str">
        <f t="shared" si="59"/>
        <v>animation</v>
      </c>
      <c r="S470" s="10">
        <f t="shared" si="60"/>
        <v>41041.167627314811</v>
      </c>
      <c r="T470" s="10">
        <f t="shared" si="61"/>
        <v>41101.160474537035</v>
      </c>
      <c r="U470" s="10" t="str">
        <f t="shared" si="62"/>
        <v>May</v>
      </c>
      <c r="V470" s="11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>
        <f t="shared" si="57"/>
        <v>3000</v>
      </c>
      <c r="Q471" t="str">
        <f t="shared" si="58"/>
        <v>film &amp; video</v>
      </c>
      <c r="R471" s="6" t="str">
        <f t="shared" si="59"/>
        <v>animation</v>
      </c>
      <c r="S471" s="10">
        <f t="shared" si="60"/>
        <v>41827.989861111113</v>
      </c>
      <c r="T471" s="10">
        <f t="shared" si="61"/>
        <v>41887.989861111113</v>
      </c>
      <c r="U471" s="10" t="str">
        <f t="shared" si="62"/>
        <v>Jul</v>
      </c>
      <c r="V471" s="11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>
        <f t="shared" si="57"/>
        <v>2525.5</v>
      </c>
      <c r="Q472" t="str">
        <f t="shared" si="58"/>
        <v>film &amp; video</v>
      </c>
      <c r="R472" s="6" t="str">
        <f t="shared" si="59"/>
        <v>animation</v>
      </c>
      <c r="S472" s="10">
        <f t="shared" si="60"/>
        <v>41605.167696759258</v>
      </c>
      <c r="T472" s="10">
        <f t="shared" si="61"/>
        <v>41655.166666666664</v>
      </c>
      <c r="U472" s="10" t="str">
        <f t="shared" si="62"/>
        <v>Nov</v>
      </c>
      <c r="V472" s="11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>
        <f t="shared" si="57"/>
        <v>30770.5</v>
      </c>
      <c r="Q473" t="str">
        <f t="shared" si="58"/>
        <v>film &amp; video</v>
      </c>
      <c r="R473" s="6" t="str">
        <f t="shared" si="59"/>
        <v>animation</v>
      </c>
      <c r="S473" s="10">
        <f t="shared" si="60"/>
        <v>41703.721979166665</v>
      </c>
      <c r="T473" s="10">
        <f t="shared" si="61"/>
        <v>41748.680312500001</v>
      </c>
      <c r="U473" s="10" t="str">
        <f t="shared" si="62"/>
        <v>Mar</v>
      </c>
      <c r="V473" s="11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>
        <f t="shared" si="57"/>
        <v>470.5</v>
      </c>
      <c r="Q474" t="str">
        <f t="shared" si="58"/>
        <v>film &amp; video</v>
      </c>
      <c r="R474" s="6" t="str">
        <f t="shared" si="59"/>
        <v>animation</v>
      </c>
      <c r="S474" s="10">
        <f t="shared" si="60"/>
        <v>41844.922662037039</v>
      </c>
      <c r="T474" s="10">
        <f t="shared" si="61"/>
        <v>41874.922662037039</v>
      </c>
      <c r="U474" s="10" t="str">
        <f t="shared" si="62"/>
        <v>Jul</v>
      </c>
      <c r="V474" s="11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>
        <f t="shared" si="57"/>
        <v>15430.5</v>
      </c>
      <c r="Q475" t="str">
        <f t="shared" si="58"/>
        <v>film &amp; video</v>
      </c>
      <c r="R475" s="6" t="str">
        <f t="shared" si="59"/>
        <v>animation</v>
      </c>
      <c r="S475" s="10">
        <f t="shared" si="60"/>
        <v>41869.698136574072</v>
      </c>
      <c r="T475" s="10">
        <f t="shared" si="61"/>
        <v>41899.698136574072</v>
      </c>
      <c r="U475" s="10" t="str">
        <f t="shared" si="62"/>
        <v>Aug</v>
      </c>
      <c r="V475" s="11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>
        <f t="shared" si="57"/>
        <v>1650.5</v>
      </c>
      <c r="Q476" t="str">
        <f t="shared" si="58"/>
        <v>film &amp; video</v>
      </c>
      <c r="R476" s="6" t="str">
        <f t="shared" si="59"/>
        <v>animation</v>
      </c>
      <c r="S476" s="10">
        <f t="shared" si="60"/>
        <v>42753.329039351855</v>
      </c>
      <c r="T476" s="10">
        <f t="shared" si="61"/>
        <v>42783.329039351855</v>
      </c>
      <c r="U476" s="10" t="str">
        <f t="shared" si="62"/>
        <v>Jan</v>
      </c>
      <c r="V476" s="11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>
        <f t="shared" si="57"/>
        <v>1000</v>
      </c>
      <c r="Q477" t="str">
        <f t="shared" si="58"/>
        <v>film &amp; video</v>
      </c>
      <c r="R477" s="6" t="str">
        <f t="shared" si="59"/>
        <v>animation</v>
      </c>
      <c r="S477" s="10">
        <f t="shared" si="60"/>
        <v>42100.086145833338</v>
      </c>
      <c r="T477" s="10">
        <f t="shared" si="61"/>
        <v>42130.086145833338</v>
      </c>
      <c r="U477" s="10" t="str">
        <f t="shared" si="62"/>
        <v>Apr</v>
      </c>
      <c r="V477" s="11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>
        <f t="shared" si="57"/>
        <v>112453.295</v>
      </c>
      <c r="Q478" t="str">
        <f t="shared" si="58"/>
        <v>film &amp; video</v>
      </c>
      <c r="R478" s="6" t="str">
        <f t="shared" si="59"/>
        <v>animation</v>
      </c>
      <c r="S478" s="10">
        <f t="shared" si="60"/>
        <v>41757.975011574075</v>
      </c>
      <c r="T478" s="10">
        <f t="shared" si="61"/>
        <v>41793.165972222225</v>
      </c>
      <c r="U478" s="10" t="str">
        <f t="shared" si="62"/>
        <v>Apr</v>
      </c>
      <c r="V478" s="11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>
        <f t="shared" si="57"/>
        <v>750</v>
      </c>
      <c r="Q479" t="str">
        <f t="shared" si="58"/>
        <v>film &amp; video</v>
      </c>
      <c r="R479" s="6" t="str">
        <f t="shared" si="59"/>
        <v>animation</v>
      </c>
      <c r="S479" s="10">
        <f t="shared" si="60"/>
        <v>40987.83488425926</v>
      </c>
      <c r="T479" s="10">
        <f t="shared" si="61"/>
        <v>41047.83488425926</v>
      </c>
      <c r="U479" s="10" t="str">
        <f t="shared" si="62"/>
        <v>Mar</v>
      </c>
      <c r="V479" s="11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>
        <f t="shared" si="57"/>
        <v>5000</v>
      </c>
      <c r="Q480" t="str">
        <f t="shared" si="58"/>
        <v>film &amp; video</v>
      </c>
      <c r="R480" s="6" t="str">
        <f t="shared" si="59"/>
        <v>animation</v>
      </c>
      <c r="S480" s="10">
        <f t="shared" si="60"/>
        <v>42065.910983796297</v>
      </c>
      <c r="T480" s="10">
        <f t="shared" si="61"/>
        <v>42095.869317129633</v>
      </c>
      <c r="U480" s="10" t="str">
        <f t="shared" si="62"/>
        <v>Mar</v>
      </c>
      <c r="V480" s="11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>
        <f t="shared" si="57"/>
        <v>9942</v>
      </c>
      <c r="Q481" t="str">
        <f t="shared" si="58"/>
        <v>film &amp; video</v>
      </c>
      <c r="R481" s="6" t="str">
        <f t="shared" si="59"/>
        <v>animation</v>
      </c>
      <c r="S481" s="10">
        <f t="shared" si="60"/>
        <v>41904.407812500001</v>
      </c>
      <c r="T481" s="10">
        <f t="shared" si="61"/>
        <v>41964.449479166666</v>
      </c>
      <c r="U481" s="10" t="str">
        <f t="shared" si="62"/>
        <v>Sep</v>
      </c>
      <c r="V481" s="11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>
        <f t="shared" si="57"/>
        <v>23882</v>
      </c>
      <c r="Q482" t="str">
        <f t="shared" si="58"/>
        <v>film &amp; video</v>
      </c>
      <c r="R482" s="6" t="str">
        <f t="shared" si="59"/>
        <v>animation</v>
      </c>
      <c r="S482" s="10">
        <f t="shared" si="60"/>
        <v>41465.500173611108</v>
      </c>
      <c r="T482" s="10">
        <f t="shared" si="61"/>
        <v>41495.500173611108</v>
      </c>
      <c r="U482" s="10" t="str">
        <f t="shared" si="62"/>
        <v>Jul</v>
      </c>
      <c r="V482" s="11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>
        <f t="shared" si="57"/>
        <v>15915</v>
      </c>
      <c r="Q483" t="str">
        <f t="shared" si="58"/>
        <v>film &amp; video</v>
      </c>
      <c r="R483" s="6" t="str">
        <f t="shared" si="59"/>
        <v>animation</v>
      </c>
      <c r="S483" s="10">
        <f t="shared" si="60"/>
        <v>41162.672326388885</v>
      </c>
      <c r="T483" s="10">
        <f t="shared" si="61"/>
        <v>41192.672326388885</v>
      </c>
      <c r="U483" s="10" t="str">
        <f t="shared" si="62"/>
        <v>Sep</v>
      </c>
      <c r="V483" s="11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>
        <f t="shared" si="57"/>
        <v>5005</v>
      </c>
      <c r="Q484" t="str">
        <f t="shared" si="58"/>
        <v>film &amp; video</v>
      </c>
      <c r="R484" s="6" t="str">
        <f t="shared" si="59"/>
        <v>animation</v>
      </c>
      <c r="S484" s="10">
        <f t="shared" si="60"/>
        <v>42447.896875000006</v>
      </c>
      <c r="T484" s="10">
        <f t="shared" si="61"/>
        <v>42474.606944444444</v>
      </c>
      <c r="U484" s="10" t="str">
        <f t="shared" si="62"/>
        <v>Mar</v>
      </c>
      <c r="V484" s="11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>
        <f t="shared" si="57"/>
        <v>11265</v>
      </c>
      <c r="Q485" t="str">
        <f t="shared" si="58"/>
        <v>film &amp; video</v>
      </c>
      <c r="R485" s="6" t="str">
        <f t="shared" si="59"/>
        <v>animation</v>
      </c>
      <c r="S485" s="10">
        <f t="shared" si="60"/>
        <v>41243.197592592594</v>
      </c>
      <c r="T485" s="10">
        <f t="shared" si="61"/>
        <v>41303.197592592594</v>
      </c>
      <c r="U485" s="10" t="str">
        <f t="shared" si="62"/>
        <v>Nov</v>
      </c>
      <c r="V485" s="11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>
        <f t="shared" si="57"/>
        <v>40074.5</v>
      </c>
      <c r="Q486" t="str">
        <f t="shared" si="58"/>
        <v>film &amp; video</v>
      </c>
      <c r="R486" s="6" t="str">
        <f t="shared" si="59"/>
        <v>animation</v>
      </c>
      <c r="S486" s="10">
        <f t="shared" si="60"/>
        <v>42272.93949074074</v>
      </c>
      <c r="T486" s="10">
        <f t="shared" si="61"/>
        <v>42313.981157407412</v>
      </c>
      <c r="U486" s="10" t="str">
        <f t="shared" si="62"/>
        <v>Sep</v>
      </c>
      <c r="V486" s="11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>
        <f t="shared" si="57"/>
        <v>23135.505000000001</v>
      </c>
      <c r="Q487" t="str">
        <f t="shared" si="58"/>
        <v>film &amp; video</v>
      </c>
      <c r="R487" s="6" t="str">
        <f t="shared" si="59"/>
        <v>animation</v>
      </c>
      <c r="S487" s="10">
        <f t="shared" si="60"/>
        <v>41381.50577546296</v>
      </c>
      <c r="T487" s="10">
        <f t="shared" si="61"/>
        <v>41411.50577546296</v>
      </c>
      <c r="U487" s="10" t="str">
        <f t="shared" si="62"/>
        <v>Apr</v>
      </c>
      <c r="V487" s="11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>
        <f t="shared" si="57"/>
        <v>275025</v>
      </c>
      <c r="Q488" t="str">
        <f t="shared" si="58"/>
        <v>film &amp; video</v>
      </c>
      <c r="R488" s="6" t="str">
        <f t="shared" si="59"/>
        <v>animation</v>
      </c>
      <c r="S488" s="10">
        <f t="shared" si="60"/>
        <v>41761.94258101852</v>
      </c>
      <c r="T488" s="10">
        <f t="shared" si="61"/>
        <v>41791.94258101852</v>
      </c>
      <c r="U488" s="10" t="str">
        <f t="shared" si="62"/>
        <v>May</v>
      </c>
      <c r="V488" s="11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>
        <f t="shared" si="57"/>
        <v>25000</v>
      </c>
      <c r="Q489" t="str">
        <f t="shared" si="58"/>
        <v>film &amp; video</v>
      </c>
      <c r="R489" s="6" t="str">
        <f t="shared" si="59"/>
        <v>animation</v>
      </c>
      <c r="S489" s="10">
        <f t="shared" si="60"/>
        <v>42669.594837962963</v>
      </c>
      <c r="T489" s="10">
        <f t="shared" si="61"/>
        <v>42729.636504629627</v>
      </c>
      <c r="U489" s="10" t="str">
        <f t="shared" si="62"/>
        <v>Oct</v>
      </c>
      <c r="V489" s="11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>
        <f t="shared" si="57"/>
        <v>6000</v>
      </c>
      <c r="Q490" t="str">
        <f t="shared" si="58"/>
        <v>film &amp; video</v>
      </c>
      <c r="R490" s="6" t="str">
        <f t="shared" si="59"/>
        <v>animation</v>
      </c>
      <c r="S490" s="10">
        <f t="shared" si="60"/>
        <v>42714.054398148146</v>
      </c>
      <c r="T490" s="10">
        <f t="shared" si="61"/>
        <v>42744.054398148146</v>
      </c>
      <c r="U490" s="10" t="str">
        <f t="shared" si="62"/>
        <v>Dec</v>
      </c>
      <c r="V490" s="11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>
        <f t="shared" si="57"/>
        <v>37606</v>
      </c>
      <c r="Q491" t="str">
        <f t="shared" si="58"/>
        <v>film &amp; video</v>
      </c>
      <c r="R491" s="6" t="str">
        <f t="shared" si="59"/>
        <v>animation</v>
      </c>
      <c r="S491" s="10">
        <f t="shared" si="60"/>
        <v>40882.481666666667</v>
      </c>
      <c r="T491" s="10">
        <f t="shared" si="61"/>
        <v>40913.481249999997</v>
      </c>
      <c r="U491" s="10" t="str">
        <f t="shared" si="62"/>
        <v>Dec</v>
      </c>
      <c r="V491" s="11">
        <f t="shared" si="63"/>
        <v>2011</v>
      </c>
    </row>
    <row r="492" spans="1:22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>
        <f t="shared" si="57"/>
        <v>500</v>
      </c>
      <c r="Q492" t="str">
        <f t="shared" si="58"/>
        <v>film &amp; video</v>
      </c>
      <c r="R492" s="6" t="str">
        <f t="shared" si="59"/>
        <v>animation</v>
      </c>
      <c r="S492" s="10">
        <f t="shared" si="60"/>
        <v>41113.968576388892</v>
      </c>
      <c r="T492" s="10">
        <f t="shared" si="61"/>
        <v>41143.968576388892</v>
      </c>
      <c r="U492" s="10" t="str">
        <f t="shared" si="62"/>
        <v>Jul</v>
      </c>
      <c r="V492" s="11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>
        <f t="shared" si="57"/>
        <v>5000</v>
      </c>
      <c r="Q493" t="str">
        <f t="shared" si="58"/>
        <v>film &amp; video</v>
      </c>
      <c r="R493" s="6" t="str">
        <f t="shared" si="59"/>
        <v>animation</v>
      </c>
      <c r="S493" s="10">
        <f t="shared" si="60"/>
        <v>42366.982627314821</v>
      </c>
      <c r="T493" s="10">
        <f t="shared" si="61"/>
        <v>42396.982627314821</v>
      </c>
      <c r="U493" s="10" t="str">
        <f t="shared" si="62"/>
        <v>Dec</v>
      </c>
      <c r="V493" s="11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>
        <f t="shared" si="57"/>
        <v>5000000</v>
      </c>
      <c r="Q494" t="str">
        <f t="shared" si="58"/>
        <v>film &amp; video</v>
      </c>
      <c r="R494" s="6" t="str">
        <f t="shared" si="59"/>
        <v>animation</v>
      </c>
      <c r="S494" s="10">
        <f t="shared" si="60"/>
        <v>42596.03506944445</v>
      </c>
      <c r="T494" s="10">
        <f t="shared" si="61"/>
        <v>42656.03506944445</v>
      </c>
      <c r="U494" s="10" t="str">
        <f t="shared" si="62"/>
        <v>Aug</v>
      </c>
      <c r="V494" s="11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>
        <f t="shared" si="57"/>
        <v>15000</v>
      </c>
      <c r="Q495" t="str">
        <f t="shared" si="58"/>
        <v>film &amp; video</v>
      </c>
      <c r="R495" s="6" t="str">
        <f t="shared" si="59"/>
        <v>animation</v>
      </c>
      <c r="S495" s="10">
        <f t="shared" si="60"/>
        <v>42114.726134259254</v>
      </c>
      <c r="T495" s="10">
        <f t="shared" si="61"/>
        <v>42144.726134259254</v>
      </c>
      <c r="U495" s="10" t="str">
        <f t="shared" si="62"/>
        <v>Apr</v>
      </c>
      <c r="V495" s="11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>
        <f t="shared" si="57"/>
        <v>10015.5</v>
      </c>
      <c r="Q496" t="str">
        <f t="shared" si="58"/>
        <v>film &amp; video</v>
      </c>
      <c r="R496" s="6" t="str">
        <f t="shared" si="59"/>
        <v>animation</v>
      </c>
      <c r="S496" s="10">
        <f t="shared" si="60"/>
        <v>41799.830613425926</v>
      </c>
      <c r="T496" s="10">
        <f t="shared" si="61"/>
        <v>41823.125</v>
      </c>
      <c r="U496" s="10" t="str">
        <f t="shared" si="62"/>
        <v>Jun</v>
      </c>
      <c r="V496" s="11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>
        <f t="shared" si="57"/>
        <v>3500</v>
      </c>
      <c r="Q497" t="str">
        <f t="shared" si="58"/>
        <v>film &amp; video</v>
      </c>
      <c r="R497" s="6" t="str">
        <f t="shared" si="59"/>
        <v>animation</v>
      </c>
      <c r="S497" s="10">
        <f t="shared" si="60"/>
        <v>42171.827604166669</v>
      </c>
      <c r="T497" s="10">
        <f t="shared" si="61"/>
        <v>42201.827604166669</v>
      </c>
      <c r="U497" s="10" t="str">
        <f t="shared" si="62"/>
        <v>Jun</v>
      </c>
      <c r="V497" s="11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>
        <f t="shared" si="57"/>
        <v>30000.5</v>
      </c>
      <c r="Q498" t="str">
        <f t="shared" si="58"/>
        <v>film &amp; video</v>
      </c>
      <c r="R498" s="6" t="str">
        <f t="shared" si="59"/>
        <v>animation</v>
      </c>
      <c r="S498" s="10">
        <f t="shared" si="60"/>
        <v>41620.93141203704</v>
      </c>
      <c r="T498" s="10">
        <f t="shared" si="61"/>
        <v>41680.93141203704</v>
      </c>
      <c r="U498" s="10" t="str">
        <f t="shared" si="62"/>
        <v>Dec</v>
      </c>
      <c r="V498" s="11">
        <f t="shared" si="63"/>
        <v>2013</v>
      </c>
    </row>
    <row r="499" spans="1:22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>
        <f t="shared" si="57"/>
        <v>2255</v>
      </c>
      <c r="Q499" t="str">
        <f t="shared" si="58"/>
        <v>film &amp; video</v>
      </c>
      <c r="R499" s="6" t="str">
        <f t="shared" si="59"/>
        <v>animation</v>
      </c>
      <c r="S499" s="10">
        <f t="shared" si="60"/>
        <v>41945.037789351853</v>
      </c>
      <c r="T499" s="10">
        <f t="shared" si="61"/>
        <v>41998.208333333328</v>
      </c>
      <c r="U499" s="10" t="str">
        <f t="shared" si="62"/>
        <v>Nov</v>
      </c>
      <c r="V499" s="11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>
        <f t="shared" si="57"/>
        <v>34051</v>
      </c>
      <c r="Q500" t="str">
        <f t="shared" si="58"/>
        <v>film &amp; video</v>
      </c>
      <c r="R500" s="6" t="str">
        <f t="shared" si="59"/>
        <v>animation</v>
      </c>
      <c r="S500" s="10">
        <f t="shared" si="60"/>
        <v>40858.762141203704</v>
      </c>
      <c r="T500" s="10">
        <f t="shared" si="61"/>
        <v>40900.762141203704</v>
      </c>
      <c r="U500" s="10" t="str">
        <f t="shared" si="62"/>
        <v>Nov</v>
      </c>
      <c r="V500" s="11">
        <f t="shared" si="63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>
        <f t="shared" si="57"/>
        <v>10955</v>
      </c>
      <c r="Q501" t="str">
        <f t="shared" si="58"/>
        <v>film &amp; video</v>
      </c>
      <c r="R501" s="6" t="str">
        <f t="shared" si="59"/>
        <v>animation</v>
      </c>
      <c r="S501" s="10">
        <f t="shared" si="60"/>
        <v>40043.895462962959</v>
      </c>
      <c r="T501" s="10">
        <f t="shared" si="61"/>
        <v>40098.874305555553</v>
      </c>
      <c r="U501" s="10" t="str">
        <f t="shared" si="62"/>
        <v>Aug</v>
      </c>
      <c r="V501" s="11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>
        <f t="shared" si="57"/>
        <v>3357.5</v>
      </c>
      <c r="Q502" t="str">
        <f t="shared" si="58"/>
        <v>film &amp; video</v>
      </c>
      <c r="R502" s="6" t="str">
        <f t="shared" si="59"/>
        <v>animation</v>
      </c>
      <c r="S502" s="10">
        <f t="shared" si="60"/>
        <v>40247.886006944449</v>
      </c>
      <c r="T502" s="10">
        <f t="shared" si="61"/>
        <v>40306.927777777775</v>
      </c>
      <c r="U502" s="10" t="str">
        <f t="shared" si="62"/>
        <v>Mar</v>
      </c>
      <c r="V502" s="11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>
        <f t="shared" si="57"/>
        <v>5000</v>
      </c>
      <c r="Q503" t="str">
        <f t="shared" si="58"/>
        <v>film &amp; video</v>
      </c>
      <c r="R503" s="6" t="str">
        <f t="shared" si="59"/>
        <v>animation</v>
      </c>
      <c r="S503" s="10">
        <f t="shared" si="60"/>
        <v>40703.234386574077</v>
      </c>
      <c r="T503" s="10">
        <f t="shared" si="61"/>
        <v>40733.234386574077</v>
      </c>
      <c r="U503" s="10" t="str">
        <f t="shared" si="62"/>
        <v>Jun</v>
      </c>
      <c r="V503" s="11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>
        <f t="shared" si="57"/>
        <v>10115</v>
      </c>
      <c r="Q504" t="str">
        <f t="shared" si="58"/>
        <v>film &amp; video</v>
      </c>
      <c r="R504" s="6" t="str">
        <f t="shared" si="59"/>
        <v>animation</v>
      </c>
      <c r="S504" s="10">
        <f t="shared" si="60"/>
        <v>40956.553530092591</v>
      </c>
      <c r="T504" s="10">
        <f t="shared" si="61"/>
        <v>40986.511863425927</v>
      </c>
      <c r="U504" s="10" t="str">
        <f t="shared" si="62"/>
        <v>Feb</v>
      </c>
      <c r="V504" s="11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>
        <f t="shared" si="57"/>
        <v>3307</v>
      </c>
      <c r="Q505" t="str">
        <f t="shared" si="58"/>
        <v>film &amp; video</v>
      </c>
      <c r="R505" s="6" t="str">
        <f t="shared" si="59"/>
        <v>animation</v>
      </c>
      <c r="S505" s="10">
        <f t="shared" si="60"/>
        <v>41991.526655092588</v>
      </c>
      <c r="T505" s="10">
        <f t="shared" si="61"/>
        <v>42021.526655092588</v>
      </c>
      <c r="U505" s="10" t="str">
        <f t="shared" si="62"/>
        <v>Dec</v>
      </c>
      <c r="V505" s="11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>
        <f t="shared" si="57"/>
        <v>12417.5</v>
      </c>
      <c r="Q506" t="str">
        <f t="shared" si="58"/>
        <v>film &amp; video</v>
      </c>
      <c r="R506" s="6" t="str">
        <f t="shared" si="59"/>
        <v>animation</v>
      </c>
      <c r="S506" s="10">
        <f t="shared" si="60"/>
        <v>40949.98364583333</v>
      </c>
      <c r="T506" s="10">
        <f t="shared" si="61"/>
        <v>41009.941979166666</v>
      </c>
      <c r="U506" s="10" t="str">
        <f t="shared" si="62"/>
        <v>Feb</v>
      </c>
      <c r="V506" s="11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>
        <f t="shared" si="57"/>
        <v>6026</v>
      </c>
      <c r="Q507" t="str">
        <f t="shared" si="58"/>
        <v>film &amp; video</v>
      </c>
      <c r="R507" s="6" t="str">
        <f t="shared" si="59"/>
        <v>animation</v>
      </c>
      <c r="S507" s="10">
        <f t="shared" si="60"/>
        <v>42318.098217592589</v>
      </c>
      <c r="T507" s="10">
        <f t="shared" si="61"/>
        <v>42363.098217592589</v>
      </c>
      <c r="U507" s="10" t="str">
        <f t="shared" si="62"/>
        <v>Nov</v>
      </c>
      <c r="V507" s="11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>
        <f t="shared" si="57"/>
        <v>100125</v>
      </c>
      <c r="Q508" t="str">
        <f t="shared" si="58"/>
        <v>film &amp; video</v>
      </c>
      <c r="R508" s="6" t="str">
        <f t="shared" si="59"/>
        <v>animation</v>
      </c>
      <c r="S508" s="10">
        <f t="shared" si="60"/>
        <v>41466.552314814813</v>
      </c>
      <c r="T508" s="10">
        <f t="shared" si="61"/>
        <v>41496.552314814813</v>
      </c>
      <c r="U508" s="10" t="str">
        <f t="shared" si="62"/>
        <v>Jul</v>
      </c>
      <c r="V508" s="11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>
        <f t="shared" si="57"/>
        <v>10320</v>
      </c>
      <c r="Q509" t="str">
        <f t="shared" si="58"/>
        <v>film &amp; video</v>
      </c>
      <c r="R509" s="6" t="str">
        <f t="shared" si="59"/>
        <v>animation</v>
      </c>
      <c r="S509" s="10">
        <f t="shared" si="60"/>
        <v>41156.958993055552</v>
      </c>
      <c r="T509" s="10">
        <f t="shared" si="61"/>
        <v>41201.958993055552</v>
      </c>
      <c r="U509" s="10" t="str">
        <f t="shared" si="62"/>
        <v>Sep</v>
      </c>
      <c r="V509" s="11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>
        <f t="shared" si="57"/>
        <v>25200</v>
      </c>
      <c r="Q510" t="str">
        <f t="shared" si="58"/>
        <v>film &amp; video</v>
      </c>
      <c r="R510" s="6" t="str">
        <f t="shared" si="59"/>
        <v>animation</v>
      </c>
      <c r="S510" s="10">
        <f t="shared" si="60"/>
        <v>40995.024317129632</v>
      </c>
      <c r="T510" s="10">
        <f t="shared" si="61"/>
        <v>41054.593055555553</v>
      </c>
      <c r="U510" s="10" t="str">
        <f t="shared" si="62"/>
        <v>Mar</v>
      </c>
      <c r="V510" s="11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>
        <f t="shared" si="57"/>
        <v>2505</v>
      </c>
      <c r="Q511" t="str">
        <f t="shared" si="58"/>
        <v>film &amp; video</v>
      </c>
      <c r="R511" s="6" t="str">
        <f t="shared" si="59"/>
        <v>animation</v>
      </c>
      <c r="S511" s="10">
        <f t="shared" si="60"/>
        <v>42153.631597222222</v>
      </c>
      <c r="T511" s="10">
        <f t="shared" si="61"/>
        <v>42183.631597222222</v>
      </c>
      <c r="U511" s="10" t="str">
        <f t="shared" si="62"/>
        <v>May</v>
      </c>
      <c r="V511" s="11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>
        <f t="shared" si="57"/>
        <v>7000</v>
      </c>
      <c r="Q512" t="str">
        <f t="shared" si="58"/>
        <v>film &amp; video</v>
      </c>
      <c r="R512" s="6" t="str">
        <f t="shared" si="59"/>
        <v>animation</v>
      </c>
      <c r="S512" s="10">
        <f t="shared" si="60"/>
        <v>42400.176377314812</v>
      </c>
      <c r="T512" s="10">
        <f t="shared" si="61"/>
        <v>42430.176377314812</v>
      </c>
      <c r="U512" s="10" t="str">
        <f t="shared" si="62"/>
        <v>Jan</v>
      </c>
      <c r="V512" s="11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>
        <f t="shared" si="57"/>
        <v>2575</v>
      </c>
      <c r="Q513" t="str">
        <f t="shared" si="58"/>
        <v>film &amp; video</v>
      </c>
      <c r="R513" s="6" t="str">
        <f t="shared" si="59"/>
        <v>animation</v>
      </c>
      <c r="S513" s="10">
        <f t="shared" si="60"/>
        <v>41340.303032407406</v>
      </c>
      <c r="T513" s="10">
        <f t="shared" si="61"/>
        <v>41370.261365740742</v>
      </c>
      <c r="U513" s="10" t="str">
        <f t="shared" si="62"/>
        <v>Mar</v>
      </c>
      <c r="V513" s="11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>
        <f t="shared" si="57"/>
        <v>4005.5</v>
      </c>
      <c r="Q514" t="str">
        <f t="shared" si="58"/>
        <v>film &amp; video</v>
      </c>
      <c r="R514" s="6" t="str">
        <f t="shared" si="59"/>
        <v>animation</v>
      </c>
      <c r="S514" s="10">
        <f t="shared" si="60"/>
        <v>42649.742210648154</v>
      </c>
      <c r="T514" s="10">
        <f t="shared" si="61"/>
        <v>42694.783877314811</v>
      </c>
      <c r="U514" s="10" t="str">
        <f t="shared" si="62"/>
        <v>Oct</v>
      </c>
      <c r="V514" s="11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>
        <f t="shared" ref="P515:P578" si="65">AVERAGE(D515,E515)</f>
        <v>28481</v>
      </c>
      <c r="Q515" t="str">
        <f t="shared" ref="Q515:Q578" si="66">LEFT(N515, SEARCH("/",N515,1)-1)</f>
        <v>film &amp; video</v>
      </c>
      <c r="R515" s="6" t="str">
        <f t="shared" ref="R515:R578" si="67">RIGHT(N515,LEN(N515) - SEARCH("/", N515, + 1))</f>
        <v>animation</v>
      </c>
      <c r="S515" s="10">
        <f t="shared" ref="S515:S578" si="68">(((J515/60)/60)/24)+DATE(1970,1,1)</f>
        <v>42552.653993055559</v>
      </c>
      <c r="T515" s="10">
        <f t="shared" ref="T515:T578" si="69">(((I515/60)/60)/24)+DATE(1970,1,1)</f>
        <v>42597.291666666672</v>
      </c>
      <c r="U515" s="10" t="str">
        <f t="shared" ref="U515:U578" si="70">TEXT(S515, "mmm")</f>
        <v>Jul</v>
      </c>
      <c r="V515" s="11">
        <f t="shared" ref="V515:V578" si="71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>
        <f t="shared" si="65"/>
        <v>775</v>
      </c>
      <c r="Q516" t="str">
        <f t="shared" si="66"/>
        <v>film &amp; video</v>
      </c>
      <c r="R516" s="6" t="str">
        <f t="shared" si="67"/>
        <v>animation</v>
      </c>
      <c r="S516" s="10">
        <f t="shared" si="68"/>
        <v>41830.613969907405</v>
      </c>
      <c r="T516" s="10">
        <f t="shared" si="69"/>
        <v>41860.613969907405</v>
      </c>
      <c r="U516" s="10" t="str">
        <f t="shared" si="70"/>
        <v>Jul</v>
      </c>
      <c r="V516" s="11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>
        <f t="shared" si="65"/>
        <v>60825.5</v>
      </c>
      <c r="Q517" t="str">
        <f t="shared" si="66"/>
        <v>film &amp; video</v>
      </c>
      <c r="R517" s="6" t="str">
        <f t="shared" si="67"/>
        <v>animation</v>
      </c>
      <c r="S517" s="10">
        <f t="shared" si="68"/>
        <v>42327.490752314814</v>
      </c>
      <c r="T517" s="10">
        <f t="shared" si="69"/>
        <v>42367.490752314814</v>
      </c>
      <c r="U517" s="10" t="str">
        <f t="shared" si="70"/>
        <v>Nov</v>
      </c>
      <c r="V517" s="11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>
        <f t="shared" si="65"/>
        <v>2500</v>
      </c>
      <c r="Q518" t="str">
        <f t="shared" si="66"/>
        <v>film &amp; video</v>
      </c>
      <c r="R518" s="6" t="str">
        <f t="shared" si="67"/>
        <v>animation</v>
      </c>
      <c r="S518" s="10">
        <f t="shared" si="68"/>
        <v>42091.778703703705</v>
      </c>
      <c r="T518" s="10">
        <f t="shared" si="69"/>
        <v>42151.778703703705</v>
      </c>
      <c r="U518" s="10" t="str">
        <f t="shared" si="70"/>
        <v>Mar</v>
      </c>
      <c r="V518" s="11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>
        <f t="shared" si="65"/>
        <v>7602.5</v>
      </c>
      <c r="Q519" t="str">
        <f t="shared" si="66"/>
        <v>film &amp; video</v>
      </c>
      <c r="R519" s="6" t="str">
        <f t="shared" si="67"/>
        <v>animation</v>
      </c>
      <c r="S519" s="10">
        <f t="shared" si="68"/>
        <v>42738.615289351852</v>
      </c>
      <c r="T519" s="10">
        <f t="shared" si="69"/>
        <v>42768.615289351852</v>
      </c>
      <c r="U519" s="10" t="str">
        <f t="shared" si="70"/>
        <v>Jan</v>
      </c>
      <c r="V519" s="11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>
        <f t="shared" si="65"/>
        <v>3587.5</v>
      </c>
      <c r="Q520" t="str">
        <f t="shared" si="66"/>
        <v>film &amp; video</v>
      </c>
      <c r="R520" s="6" t="str">
        <f t="shared" si="67"/>
        <v>animation</v>
      </c>
      <c r="S520" s="10">
        <f t="shared" si="68"/>
        <v>42223.616018518514</v>
      </c>
      <c r="T520" s="10">
        <f t="shared" si="69"/>
        <v>42253.615277777775</v>
      </c>
      <c r="U520" s="10" t="str">
        <f t="shared" si="70"/>
        <v>Aug</v>
      </c>
      <c r="V520" s="11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>
        <f t="shared" si="65"/>
        <v>7373.5</v>
      </c>
      <c r="Q521" t="str">
        <f t="shared" si="66"/>
        <v>film &amp; video</v>
      </c>
      <c r="R521" s="6" t="str">
        <f t="shared" si="67"/>
        <v>animation</v>
      </c>
      <c r="S521" s="10">
        <f t="shared" si="68"/>
        <v>41218.391446759262</v>
      </c>
      <c r="T521" s="10">
        <f t="shared" si="69"/>
        <v>41248.391446759262</v>
      </c>
      <c r="U521" s="10" t="str">
        <f t="shared" si="70"/>
        <v>Nov</v>
      </c>
      <c r="V521" s="11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>
        <f t="shared" si="65"/>
        <v>5052.5</v>
      </c>
      <c r="Q522" t="str">
        <f t="shared" si="66"/>
        <v>theater</v>
      </c>
      <c r="R522" s="6" t="str">
        <f t="shared" si="67"/>
        <v>plays</v>
      </c>
      <c r="S522" s="10">
        <f t="shared" si="68"/>
        <v>42318.702094907407</v>
      </c>
      <c r="T522" s="10">
        <f t="shared" si="69"/>
        <v>42348.702094907407</v>
      </c>
      <c r="U522" s="10" t="str">
        <f t="shared" si="70"/>
        <v>Nov</v>
      </c>
      <c r="V522" s="11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>
        <f t="shared" si="65"/>
        <v>5116</v>
      </c>
      <c r="Q523" t="str">
        <f t="shared" si="66"/>
        <v>theater</v>
      </c>
      <c r="R523" s="6" t="str">
        <f t="shared" si="67"/>
        <v>plays</v>
      </c>
      <c r="S523" s="10">
        <f t="shared" si="68"/>
        <v>42646.092812499999</v>
      </c>
      <c r="T523" s="10">
        <f t="shared" si="69"/>
        <v>42675.207638888889</v>
      </c>
      <c r="U523" s="10" t="str">
        <f t="shared" si="70"/>
        <v>Oct</v>
      </c>
      <c r="V523" s="11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>
        <f t="shared" si="65"/>
        <v>3220</v>
      </c>
      <c r="Q524" t="str">
        <f t="shared" si="66"/>
        <v>theater</v>
      </c>
      <c r="R524" s="6" t="str">
        <f t="shared" si="67"/>
        <v>plays</v>
      </c>
      <c r="S524" s="10">
        <f t="shared" si="68"/>
        <v>42430.040798611109</v>
      </c>
      <c r="T524" s="10">
        <f t="shared" si="69"/>
        <v>42449.999131944445</v>
      </c>
      <c r="U524" s="10" t="str">
        <f t="shared" si="70"/>
        <v>Mar</v>
      </c>
      <c r="V524" s="11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>
        <f t="shared" si="65"/>
        <v>5515</v>
      </c>
      <c r="Q525" t="str">
        <f t="shared" si="66"/>
        <v>theater</v>
      </c>
      <c r="R525" s="6" t="str">
        <f t="shared" si="67"/>
        <v>plays</v>
      </c>
      <c r="S525" s="10">
        <f t="shared" si="68"/>
        <v>42238.13282407407</v>
      </c>
      <c r="T525" s="10">
        <f t="shared" si="69"/>
        <v>42268.13282407407</v>
      </c>
      <c r="U525" s="10" t="str">
        <f t="shared" si="70"/>
        <v>Aug</v>
      </c>
      <c r="V525" s="11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>
        <f t="shared" si="65"/>
        <v>3651.7750000000001</v>
      </c>
      <c r="Q526" t="str">
        <f t="shared" si="66"/>
        <v>theater</v>
      </c>
      <c r="R526" s="6" t="str">
        <f t="shared" si="67"/>
        <v>plays</v>
      </c>
      <c r="S526" s="10">
        <f t="shared" si="68"/>
        <v>42492.717233796298</v>
      </c>
      <c r="T526" s="10">
        <f t="shared" si="69"/>
        <v>42522.717233796298</v>
      </c>
      <c r="U526" s="10" t="str">
        <f t="shared" si="70"/>
        <v>May</v>
      </c>
      <c r="V526" s="11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>
        <f t="shared" si="65"/>
        <v>12000</v>
      </c>
      <c r="Q527" t="str">
        <f t="shared" si="66"/>
        <v>theater</v>
      </c>
      <c r="R527" s="6" t="str">
        <f t="shared" si="67"/>
        <v>plays</v>
      </c>
      <c r="S527" s="10">
        <f t="shared" si="68"/>
        <v>41850.400937500002</v>
      </c>
      <c r="T527" s="10">
        <f t="shared" si="69"/>
        <v>41895.400937500002</v>
      </c>
      <c r="U527" s="10" t="str">
        <f t="shared" si="70"/>
        <v>Jul</v>
      </c>
      <c r="V527" s="11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>
        <f t="shared" si="65"/>
        <v>1605</v>
      </c>
      <c r="Q528" t="str">
        <f t="shared" si="66"/>
        <v>theater</v>
      </c>
      <c r="R528" s="6" t="str">
        <f t="shared" si="67"/>
        <v>plays</v>
      </c>
      <c r="S528" s="10">
        <f t="shared" si="68"/>
        <v>42192.591944444444</v>
      </c>
      <c r="T528" s="10">
        <f t="shared" si="69"/>
        <v>42223.708333333328</v>
      </c>
      <c r="U528" s="10" t="str">
        <f t="shared" si="70"/>
        <v>Jul</v>
      </c>
      <c r="V528" s="11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>
        <f t="shared" si="65"/>
        <v>10042.5</v>
      </c>
      <c r="Q529" t="str">
        <f t="shared" si="66"/>
        <v>theater</v>
      </c>
      <c r="R529" s="6" t="str">
        <f t="shared" si="67"/>
        <v>plays</v>
      </c>
      <c r="S529" s="10">
        <f t="shared" si="68"/>
        <v>42753.205625000002</v>
      </c>
      <c r="T529" s="10">
        <f t="shared" si="69"/>
        <v>42783.670138888891</v>
      </c>
      <c r="U529" s="10" t="str">
        <f t="shared" si="70"/>
        <v>Jan</v>
      </c>
      <c r="V529" s="11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>
        <f t="shared" si="65"/>
        <v>1240</v>
      </c>
      <c r="Q530" t="str">
        <f t="shared" si="66"/>
        <v>theater</v>
      </c>
      <c r="R530" s="6" t="str">
        <f t="shared" si="67"/>
        <v>plays</v>
      </c>
      <c r="S530" s="10">
        <f t="shared" si="68"/>
        <v>42155.920219907406</v>
      </c>
      <c r="T530" s="10">
        <f t="shared" si="69"/>
        <v>42176.888888888891</v>
      </c>
      <c r="U530" s="10" t="str">
        <f t="shared" si="70"/>
        <v>May</v>
      </c>
      <c r="V530" s="11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>
        <f t="shared" si="65"/>
        <v>1382.5</v>
      </c>
      <c r="Q531" t="str">
        <f t="shared" si="66"/>
        <v>theater</v>
      </c>
      <c r="R531" s="6" t="str">
        <f t="shared" si="67"/>
        <v>plays</v>
      </c>
      <c r="S531" s="10">
        <f t="shared" si="68"/>
        <v>42725.031180555554</v>
      </c>
      <c r="T531" s="10">
        <f t="shared" si="69"/>
        <v>42746.208333333328</v>
      </c>
      <c r="U531" s="10" t="str">
        <f t="shared" si="70"/>
        <v>Dec</v>
      </c>
      <c r="V531" s="11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>
        <f t="shared" si="65"/>
        <v>3537.5</v>
      </c>
      <c r="Q532" t="str">
        <f t="shared" si="66"/>
        <v>theater</v>
      </c>
      <c r="R532" s="6" t="str">
        <f t="shared" si="67"/>
        <v>plays</v>
      </c>
      <c r="S532" s="10">
        <f t="shared" si="68"/>
        <v>42157.591064814813</v>
      </c>
      <c r="T532" s="10">
        <f t="shared" si="69"/>
        <v>42179.083333333328</v>
      </c>
      <c r="U532" s="10" t="str">
        <f t="shared" si="70"/>
        <v>Jun</v>
      </c>
      <c r="V532" s="11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>
        <f t="shared" si="65"/>
        <v>4000</v>
      </c>
      <c r="Q533" t="str">
        <f t="shared" si="66"/>
        <v>theater</v>
      </c>
      <c r="R533" s="6" t="str">
        <f t="shared" si="67"/>
        <v>plays</v>
      </c>
      <c r="S533" s="10">
        <f t="shared" si="68"/>
        <v>42676.065150462964</v>
      </c>
      <c r="T533" s="10">
        <f t="shared" si="69"/>
        <v>42721.290972222225</v>
      </c>
      <c r="U533" s="10" t="str">
        <f t="shared" si="70"/>
        <v>Nov</v>
      </c>
      <c r="V533" s="11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>
        <f t="shared" si="65"/>
        <v>11162.5</v>
      </c>
      <c r="Q534" t="str">
        <f t="shared" si="66"/>
        <v>theater</v>
      </c>
      <c r="R534" s="6" t="str">
        <f t="shared" si="67"/>
        <v>plays</v>
      </c>
      <c r="S534" s="10">
        <f t="shared" si="68"/>
        <v>42473.007037037038</v>
      </c>
      <c r="T534" s="10">
        <f t="shared" si="69"/>
        <v>42503.007037037038</v>
      </c>
      <c r="U534" s="10" t="str">
        <f t="shared" si="70"/>
        <v>Apr</v>
      </c>
      <c r="V534" s="11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>
        <f t="shared" si="65"/>
        <v>2002</v>
      </c>
      <c r="Q535" t="str">
        <f t="shared" si="66"/>
        <v>theater</v>
      </c>
      <c r="R535" s="6" t="str">
        <f t="shared" si="67"/>
        <v>plays</v>
      </c>
      <c r="S535" s="10">
        <f t="shared" si="68"/>
        <v>42482.43478009259</v>
      </c>
      <c r="T535" s="10">
        <f t="shared" si="69"/>
        <v>42506.43478009259</v>
      </c>
      <c r="U535" s="10" t="str">
        <f t="shared" si="70"/>
        <v>Apr</v>
      </c>
      <c r="V535" s="11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>
        <f t="shared" si="65"/>
        <v>15350</v>
      </c>
      <c r="Q536" t="str">
        <f t="shared" si="66"/>
        <v>theater</v>
      </c>
      <c r="R536" s="6" t="str">
        <f t="shared" si="67"/>
        <v>plays</v>
      </c>
      <c r="S536" s="10">
        <f t="shared" si="68"/>
        <v>42270.810995370368</v>
      </c>
      <c r="T536" s="10">
        <f t="shared" si="69"/>
        <v>42309.958333333328</v>
      </c>
      <c r="U536" s="10" t="str">
        <f t="shared" si="70"/>
        <v>Sep</v>
      </c>
      <c r="V536" s="11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>
        <f t="shared" si="65"/>
        <v>2025</v>
      </c>
      <c r="Q537" t="str">
        <f t="shared" si="66"/>
        <v>theater</v>
      </c>
      <c r="R537" s="6" t="str">
        <f t="shared" si="67"/>
        <v>plays</v>
      </c>
      <c r="S537" s="10">
        <f t="shared" si="68"/>
        <v>42711.545196759253</v>
      </c>
      <c r="T537" s="10">
        <f t="shared" si="69"/>
        <v>42741.545196759253</v>
      </c>
      <c r="U537" s="10" t="str">
        <f t="shared" si="70"/>
        <v>Dec</v>
      </c>
      <c r="V537" s="11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>
        <f t="shared" si="65"/>
        <v>3601.25</v>
      </c>
      <c r="Q538" t="str">
        <f t="shared" si="66"/>
        <v>theater</v>
      </c>
      <c r="R538" s="6" t="str">
        <f t="shared" si="67"/>
        <v>plays</v>
      </c>
      <c r="S538" s="10">
        <f t="shared" si="68"/>
        <v>42179.344988425932</v>
      </c>
      <c r="T538" s="10">
        <f t="shared" si="69"/>
        <v>42219.75</v>
      </c>
      <c r="U538" s="10" t="str">
        <f t="shared" si="70"/>
        <v>Jun</v>
      </c>
      <c r="V538" s="11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>
        <f t="shared" si="65"/>
        <v>2205</v>
      </c>
      <c r="Q539" t="str">
        <f t="shared" si="66"/>
        <v>theater</v>
      </c>
      <c r="R539" s="6" t="str">
        <f t="shared" si="67"/>
        <v>plays</v>
      </c>
      <c r="S539" s="10">
        <f t="shared" si="68"/>
        <v>42282.768414351856</v>
      </c>
      <c r="T539" s="10">
        <f t="shared" si="69"/>
        <v>42312.810081018513</v>
      </c>
      <c r="U539" s="10" t="str">
        <f t="shared" si="70"/>
        <v>Oct</v>
      </c>
      <c r="V539" s="11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>
        <f t="shared" si="65"/>
        <v>10060.5</v>
      </c>
      <c r="Q540" t="str">
        <f t="shared" si="66"/>
        <v>theater</v>
      </c>
      <c r="R540" s="6" t="str">
        <f t="shared" si="67"/>
        <v>plays</v>
      </c>
      <c r="S540" s="10">
        <f t="shared" si="68"/>
        <v>42473.794710648144</v>
      </c>
      <c r="T540" s="10">
        <f t="shared" si="69"/>
        <v>42503.794710648144</v>
      </c>
      <c r="U540" s="10" t="str">
        <f t="shared" si="70"/>
        <v>Apr</v>
      </c>
      <c r="V540" s="11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>
        <f t="shared" si="65"/>
        <v>501.61</v>
      </c>
      <c r="Q541" t="str">
        <f t="shared" si="66"/>
        <v>theater</v>
      </c>
      <c r="R541" s="6" t="str">
        <f t="shared" si="67"/>
        <v>plays</v>
      </c>
      <c r="S541" s="10">
        <f t="shared" si="68"/>
        <v>42535.049849537041</v>
      </c>
      <c r="T541" s="10">
        <f t="shared" si="69"/>
        <v>42556.049849537041</v>
      </c>
      <c r="U541" s="10" t="str">
        <f t="shared" si="70"/>
        <v>Jun</v>
      </c>
      <c r="V541" s="11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>
        <f t="shared" si="65"/>
        <v>7500.5</v>
      </c>
      <c r="Q542" t="str">
        <f t="shared" si="66"/>
        <v>technology</v>
      </c>
      <c r="R542" s="6" t="str">
        <f t="shared" si="67"/>
        <v>web</v>
      </c>
      <c r="S542" s="10">
        <f t="shared" si="68"/>
        <v>42009.817199074074</v>
      </c>
      <c r="T542" s="10">
        <f t="shared" si="69"/>
        <v>42039.817199074074</v>
      </c>
      <c r="U542" s="10" t="str">
        <f t="shared" si="70"/>
        <v>Jan</v>
      </c>
      <c r="V542" s="11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>
        <f t="shared" si="65"/>
        <v>2262.5</v>
      </c>
      <c r="Q543" t="str">
        <f t="shared" si="66"/>
        <v>technology</v>
      </c>
      <c r="R543" s="6" t="str">
        <f t="shared" si="67"/>
        <v>web</v>
      </c>
      <c r="S543" s="10">
        <f t="shared" si="68"/>
        <v>42276.046689814815</v>
      </c>
      <c r="T543" s="10">
        <f t="shared" si="69"/>
        <v>42306.046689814815</v>
      </c>
      <c r="U543" s="10" t="str">
        <f t="shared" si="70"/>
        <v>Sep</v>
      </c>
      <c r="V543" s="11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>
        <f t="shared" si="65"/>
        <v>125000.5</v>
      </c>
      <c r="Q544" t="str">
        <f t="shared" si="66"/>
        <v>technology</v>
      </c>
      <c r="R544" s="6" t="str">
        <f t="shared" si="67"/>
        <v>web</v>
      </c>
      <c r="S544" s="10">
        <f t="shared" si="68"/>
        <v>42433.737453703703</v>
      </c>
      <c r="T544" s="10">
        <f t="shared" si="69"/>
        <v>42493.695787037039</v>
      </c>
      <c r="U544" s="10" t="str">
        <f t="shared" si="70"/>
        <v>Mar</v>
      </c>
      <c r="V544" s="11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>
        <f t="shared" si="65"/>
        <v>11035</v>
      </c>
      <c r="Q545" t="str">
        <f t="shared" si="66"/>
        <v>technology</v>
      </c>
      <c r="R545" s="6" t="str">
        <f t="shared" si="67"/>
        <v>web</v>
      </c>
      <c r="S545" s="10">
        <f t="shared" si="68"/>
        <v>41914.092152777775</v>
      </c>
      <c r="T545" s="10">
        <f t="shared" si="69"/>
        <v>41944.092152777775</v>
      </c>
      <c r="U545" s="10" t="str">
        <f t="shared" si="70"/>
        <v>Oct</v>
      </c>
      <c r="V545" s="11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>
        <f t="shared" si="65"/>
        <v>253</v>
      </c>
      <c r="Q546" t="str">
        <f t="shared" si="66"/>
        <v>technology</v>
      </c>
      <c r="R546" s="6" t="str">
        <f t="shared" si="67"/>
        <v>web</v>
      </c>
      <c r="S546" s="10">
        <f t="shared" si="68"/>
        <v>42525.656944444447</v>
      </c>
      <c r="T546" s="10">
        <f t="shared" si="69"/>
        <v>42555.656944444447</v>
      </c>
      <c r="U546" s="10" t="str">
        <f t="shared" si="70"/>
        <v>Jun</v>
      </c>
      <c r="V546" s="11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>
        <f t="shared" si="65"/>
        <v>31846</v>
      </c>
      <c r="Q547" t="str">
        <f t="shared" si="66"/>
        <v>technology</v>
      </c>
      <c r="R547" s="6" t="str">
        <f t="shared" si="67"/>
        <v>web</v>
      </c>
      <c r="S547" s="10">
        <f t="shared" si="68"/>
        <v>42283.592465277776</v>
      </c>
      <c r="T547" s="10">
        <f t="shared" si="69"/>
        <v>42323.634131944447</v>
      </c>
      <c r="U547" s="10" t="str">
        <f t="shared" si="70"/>
        <v>Oct</v>
      </c>
      <c r="V547" s="11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>
        <f t="shared" si="65"/>
        <v>30026</v>
      </c>
      <c r="Q548" t="str">
        <f t="shared" si="66"/>
        <v>technology</v>
      </c>
      <c r="R548" s="6" t="str">
        <f t="shared" si="67"/>
        <v>web</v>
      </c>
      <c r="S548" s="10">
        <f t="shared" si="68"/>
        <v>42249.667997685188</v>
      </c>
      <c r="T548" s="10">
        <f t="shared" si="69"/>
        <v>42294.667997685188</v>
      </c>
      <c r="U548" s="10" t="str">
        <f t="shared" si="70"/>
        <v>Sep</v>
      </c>
      <c r="V548" s="11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>
        <f t="shared" si="65"/>
        <v>3750</v>
      </c>
      <c r="Q549" t="str">
        <f t="shared" si="66"/>
        <v>technology</v>
      </c>
      <c r="R549" s="6" t="str">
        <f t="shared" si="67"/>
        <v>web</v>
      </c>
      <c r="S549" s="10">
        <f t="shared" si="68"/>
        <v>42380.696342592593</v>
      </c>
      <c r="T549" s="10">
        <f t="shared" si="69"/>
        <v>42410.696342592593</v>
      </c>
      <c r="U549" s="10" t="str">
        <f t="shared" si="70"/>
        <v>Jan</v>
      </c>
      <c r="V549" s="11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>
        <f t="shared" si="65"/>
        <v>5004.5</v>
      </c>
      <c r="Q550" t="str">
        <f t="shared" si="66"/>
        <v>technology</v>
      </c>
      <c r="R550" s="6" t="str">
        <f t="shared" si="67"/>
        <v>web</v>
      </c>
      <c r="S550" s="10">
        <f t="shared" si="68"/>
        <v>42276.903333333335</v>
      </c>
      <c r="T550" s="10">
        <f t="shared" si="69"/>
        <v>42306.903333333335</v>
      </c>
      <c r="U550" s="10" t="str">
        <f t="shared" si="70"/>
        <v>Sep</v>
      </c>
      <c r="V550" s="11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>
        <f t="shared" si="65"/>
        <v>1284</v>
      </c>
      <c r="Q551" t="str">
        <f t="shared" si="66"/>
        <v>technology</v>
      </c>
      <c r="R551" s="6" t="str">
        <f t="shared" si="67"/>
        <v>web</v>
      </c>
      <c r="S551" s="10">
        <f t="shared" si="68"/>
        <v>42163.636828703704</v>
      </c>
      <c r="T551" s="10">
        <f t="shared" si="69"/>
        <v>42193.636828703704</v>
      </c>
      <c r="U551" s="10" t="str">
        <f t="shared" si="70"/>
        <v>Jun</v>
      </c>
      <c r="V551" s="11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>
        <f t="shared" si="65"/>
        <v>2517.5</v>
      </c>
      <c r="Q552" t="str">
        <f t="shared" si="66"/>
        <v>technology</v>
      </c>
      <c r="R552" s="6" t="str">
        <f t="shared" si="67"/>
        <v>web</v>
      </c>
      <c r="S552" s="10">
        <f t="shared" si="68"/>
        <v>42753.678761574076</v>
      </c>
      <c r="T552" s="10">
        <f t="shared" si="69"/>
        <v>42766.208333333328</v>
      </c>
      <c r="U552" s="10" t="str">
        <f t="shared" si="70"/>
        <v>Jan</v>
      </c>
      <c r="V552" s="11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>
        <f t="shared" si="65"/>
        <v>39390.5</v>
      </c>
      <c r="Q553" t="str">
        <f t="shared" si="66"/>
        <v>technology</v>
      </c>
      <c r="R553" s="6" t="str">
        <f t="shared" si="67"/>
        <v>web</v>
      </c>
      <c r="S553" s="10">
        <f t="shared" si="68"/>
        <v>42173.275740740741</v>
      </c>
      <c r="T553" s="10">
        <f t="shared" si="69"/>
        <v>42217.745138888888</v>
      </c>
      <c r="U553" s="10" t="str">
        <f t="shared" si="70"/>
        <v>Jun</v>
      </c>
      <c r="V553" s="11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>
        <f t="shared" si="65"/>
        <v>22500</v>
      </c>
      <c r="Q554" t="str">
        <f t="shared" si="66"/>
        <v>technology</v>
      </c>
      <c r="R554" s="6" t="str">
        <f t="shared" si="67"/>
        <v>web</v>
      </c>
      <c r="S554" s="10">
        <f t="shared" si="68"/>
        <v>42318.616851851853</v>
      </c>
      <c r="T554" s="10">
        <f t="shared" si="69"/>
        <v>42378.616851851853</v>
      </c>
      <c r="U554" s="10" t="str">
        <f t="shared" si="70"/>
        <v>Nov</v>
      </c>
      <c r="V554" s="11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>
        <f t="shared" si="65"/>
        <v>12561.5</v>
      </c>
      <c r="Q555" t="str">
        <f t="shared" si="66"/>
        <v>technology</v>
      </c>
      <c r="R555" s="6" t="str">
        <f t="shared" si="67"/>
        <v>web</v>
      </c>
      <c r="S555" s="10">
        <f t="shared" si="68"/>
        <v>41927.71980324074</v>
      </c>
      <c r="T555" s="10">
        <f t="shared" si="69"/>
        <v>41957.761469907404</v>
      </c>
      <c r="U555" s="10" t="str">
        <f t="shared" si="70"/>
        <v>Oct</v>
      </c>
      <c r="V555" s="11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>
        <f t="shared" si="65"/>
        <v>2643</v>
      </c>
      <c r="Q556" t="str">
        <f t="shared" si="66"/>
        <v>technology</v>
      </c>
      <c r="R556" s="6" t="str">
        <f t="shared" si="67"/>
        <v>web</v>
      </c>
      <c r="S556" s="10">
        <f t="shared" si="68"/>
        <v>41901.684861111113</v>
      </c>
      <c r="T556" s="10">
        <f t="shared" si="69"/>
        <v>41931.684861111113</v>
      </c>
      <c r="U556" s="10" t="str">
        <f t="shared" si="70"/>
        <v>Sep</v>
      </c>
      <c r="V556" s="11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>
        <f t="shared" si="65"/>
        <v>3750</v>
      </c>
      <c r="Q557" t="str">
        <f t="shared" si="66"/>
        <v>technology</v>
      </c>
      <c r="R557" s="6" t="str">
        <f t="shared" si="67"/>
        <v>web</v>
      </c>
      <c r="S557" s="10">
        <f t="shared" si="68"/>
        <v>42503.353506944448</v>
      </c>
      <c r="T557" s="10">
        <f t="shared" si="69"/>
        <v>42533.353506944448</v>
      </c>
      <c r="U557" s="10" t="str">
        <f t="shared" si="70"/>
        <v>May</v>
      </c>
      <c r="V557" s="11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>
        <f t="shared" si="65"/>
        <v>4100</v>
      </c>
      <c r="Q558" t="str">
        <f t="shared" si="66"/>
        <v>technology</v>
      </c>
      <c r="R558" s="6" t="str">
        <f t="shared" si="67"/>
        <v>web</v>
      </c>
      <c r="S558" s="10">
        <f t="shared" si="68"/>
        <v>42345.860150462962</v>
      </c>
      <c r="T558" s="10">
        <f t="shared" si="69"/>
        <v>42375.860150462962</v>
      </c>
      <c r="U558" s="10" t="str">
        <f t="shared" si="70"/>
        <v>Dec</v>
      </c>
      <c r="V558" s="11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>
        <f t="shared" si="65"/>
        <v>75683</v>
      </c>
      <c r="Q559" t="str">
        <f t="shared" si="66"/>
        <v>technology</v>
      </c>
      <c r="R559" s="6" t="str">
        <f t="shared" si="67"/>
        <v>web</v>
      </c>
      <c r="S559" s="10">
        <f t="shared" si="68"/>
        <v>42676.942164351851</v>
      </c>
      <c r="T559" s="10">
        <f t="shared" si="69"/>
        <v>42706.983831018515</v>
      </c>
      <c r="U559" s="10" t="str">
        <f t="shared" si="70"/>
        <v>Nov</v>
      </c>
      <c r="V559" s="11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>
        <f t="shared" si="65"/>
        <v>375</v>
      </c>
      <c r="Q560" t="str">
        <f t="shared" si="66"/>
        <v>technology</v>
      </c>
      <c r="R560" s="6" t="str">
        <f t="shared" si="67"/>
        <v>web</v>
      </c>
      <c r="S560" s="10">
        <f t="shared" si="68"/>
        <v>42057.883159722223</v>
      </c>
      <c r="T560" s="10">
        <f t="shared" si="69"/>
        <v>42087.841493055559</v>
      </c>
      <c r="U560" s="10" t="str">
        <f t="shared" si="70"/>
        <v>Feb</v>
      </c>
      <c r="V560" s="11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>
        <f t="shared" si="65"/>
        <v>120025</v>
      </c>
      <c r="Q561" t="str">
        <f t="shared" si="66"/>
        <v>technology</v>
      </c>
      <c r="R561" s="6" t="str">
        <f t="shared" si="67"/>
        <v>web</v>
      </c>
      <c r="S561" s="10">
        <f t="shared" si="68"/>
        <v>42321.283101851848</v>
      </c>
      <c r="T561" s="10">
        <f t="shared" si="69"/>
        <v>42351.283101851848</v>
      </c>
      <c r="U561" s="10" t="str">
        <f t="shared" si="70"/>
        <v>Nov</v>
      </c>
      <c r="V561" s="11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>
        <f t="shared" si="65"/>
        <v>50006</v>
      </c>
      <c r="Q562" t="str">
        <f t="shared" si="66"/>
        <v>technology</v>
      </c>
      <c r="R562" s="6" t="str">
        <f t="shared" si="67"/>
        <v>web</v>
      </c>
      <c r="S562" s="10">
        <f t="shared" si="68"/>
        <v>41960.771354166667</v>
      </c>
      <c r="T562" s="10">
        <f t="shared" si="69"/>
        <v>41990.771354166667</v>
      </c>
      <c r="U562" s="10" t="str">
        <f t="shared" si="70"/>
        <v>Nov</v>
      </c>
      <c r="V562" s="11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>
        <f t="shared" si="65"/>
        <v>7527.5</v>
      </c>
      <c r="Q563" t="str">
        <f t="shared" si="66"/>
        <v>technology</v>
      </c>
      <c r="R563" s="6" t="str">
        <f t="shared" si="67"/>
        <v>web</v>
      </c>
      <c r="S563" s="10">
        <f t="shared" si="68"/>
        <v>42268.658715277779</v>
      </c>
      <c r="T563" s="10">
        <f t="shared" si="69"/>
        <v>42303.658715277779</v>
      </c>
      <c r="U563" s="10" t="str">
        <f t="shared" si="70"/>
        <v>Sep</v>
      </c>
      <c r="V563" s="11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>
        <f t="shared" si="65"/>
        <v>25000</v>
      </c>
      <c r="Q564" t="str">
        <f t="shared" si="66"/>
        <v>technology</v>
      </c>
      <c r="R564" s="6" t="str">
        <f t="shared" si="67"/>
        <v>web</v>
      </c>
      <c r="S564" s="10">
        <f t="shared" si="68"/>
        <v>42692.389062500006</v>
      </c>
      <c r="T564" s="10">
        <f t="shared" si="69"/>
        <v>42722.389062500006</v>
      </c>
      <c r="U564" s="10" t="str">
        <f t="shared" si="70"/>
        <v>Nov</v>
      </c>
      <c r="V564" s="11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>
        <f t="shared" si="65"/>
        <v>37534</v>
      </c>
      <c r="Q565" t="str">
        <f t="shared" si="66"/>
        <v>technology</v>
      </c>
      <c r="R565" s="6" t="str">
        <f t="shared" si="67"/>
        <v>web</v>
      </c>
      <c r="S565" s="10">
        <f t="shared" si="68"/>
        <v>42022.069988425923</v>
      </c>
      <c r="T565" s="10">
        <f t="shared" si="69"/>
        <v>42052.069988425923</v>
      </c>
      <c r="U565" s="10" t="str">
        <f t="shared" si="70"/>
        <v>Jan</v>
      </c>
      <c r="V565" s="11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>
        <f t="shared" si="65"/>
        <v>9000.5</v>
      </c>
      <c r="Q566" t="str">
        <f t="shared" si="66"/>
        <v>technology</v>
      </c>
      <c r="R566" s="6" t="str">
        <f t="shared" si="67"/>
        <v>web</v>
      </c>
      <c r="S566" s="10">
        <f t="shared" si="68"/>
        <v>42411.942997685182</v>
      </c>
      <c r="T566" s="10">
        <f t="shared" si="69"/>
        <v>42441.942997685182</v>
      </c>
      <c r="U566" s="10" t="str">
        <f t="shared" si="70"/>
        <v>Feb</v>
      </c>
      <c r="V566" s="11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>
        <f t="shared" si="65"/>
        <v>12500</v>
      </c>
      <c r="Q567" t="str">
        <f t="shared" si="66"/>
        <v>technology</v>
      </c>
      <c r="R567" s="6" t="str">
        <f t="shared" si="67"/>
        <v>web</v>
      </c>
      <c r="S567" s="10">
        <f t="shared" si="68"/>
        <v>42165.785289351858</v>
      </c>
      <c r="T567" s="10">
        <f t="shared" si="69"/>
        <v>42195.785289351858</v>
      </c>
      <c r="U567" s="10" t="str">
        <f t="shared" si="70"/>
        <v>Jun</v>
      </c>
      <c r="V567" s="11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>
        <f t="shared" si="65"/>
        <v>2500.5</v>
      </c>
      <c r="Q568" t="str">
        <f t="shared" si="66"/>
        <v>technology</v>
      </c>
      <c r="R568" s="6" t="str">
        <f t="shared" si="67"/>
        <v>web</v>
      </c>
      <c r="S568" s="10">
        <f t="shared" si="68"/>
        <v>42535.68440972222</v>
      </c>
      <c r="T568" s="10">
        <f t="shared" si="69"/>
        <v>42565.68440972222</v>
      </c>
      <c r="U568" s="10" t="str">
        <f t="shared" si="70"/>
        <v>Jun</v>
      </c>
      <c r="V568" s="11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>
        <f t="shared" si="65"/>
        <v>5000</v>
      </c>
      <c r="Q569" t="str">
        <f t="shared" si="66"/>
        <v>technology</v>
      </c>
      <c r="R569" s="6" t="str">
        <f t="shared" si="67"/>
        <v>web</v>
      </c>
      <c r="S569" s="10">
        <f t="shared" si="68"/>
        <v>41975.842523148152</v>
      </c>
      <c r="T569" s="10">
        <f t="shared" si="69"/>
        <v>42005.842523148152</v>
      </c>
      <c r="U569" s="10" t="str">
        <f t="shared" si="70"/>
        <v>Dec</v>
      </c>
      <c r="V569" s="11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>
        <f t="shared" si="65"/>
        <v>12372.5</v>
      </c>
      <c r="Q570" t="str">
        <f t="shared" si="66"/>
        <v>technology</v>
      </c>
      <c r="R570" s="6" t="str">
        <f t="shared" si="67"/>
        <v>web</v>
      </c>
      <c r="S570" s="10">
        <f t="shared" si="68"/>
        <v>42348.9215625</v>
      </c>
      <c r="T570" s="10">
        <f t="shared" si="69"/>
        <v>42385.458333333328</v>
      </c>
      <c r="U570" s="10" t="str">
        <f t="shared" si="70"/>
        <v>Dec</v>
      </c>
      <c r="V570" s="11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>
        <f t="shared" si="65"/>
        <v>1260</v>
      </c>
      <c r="Q571" t="str">
        <f t="shared" si="66"/>
        <v>technology</v>
      </c>
      <c r="R571" s="6" t="str">
        <f t="shared" si="67"/>
        <v>web</v>
      </c>
      <c r="S571" s="10">
        <f t="shared" si="68"/>
        <v>42340.847361111111</v>
      </c>
      <c r="T571" s="10">
        <f t="shared" si="69"/>
        <v>42370.847361111111</v>
      </c>
      <c r="U571" s="10" t="str">
        <f t="shared" si="70"/>
        <v>Dec</v>
      </c>
      <c r="V571" s="11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>
        <f t="shared" si="65"/>
        <v>42571</v>
      </c>
      <c r="Q572" t="str">
        <f t="shared" si="66"/>
        <v>technology</v>
      </c>
      <c r="R572" s="6" t="str">
        <f t="shared" si="67"/>
        <v>web</v>
      </c>
      <c r="S572" s="10">
        <f t="shared" si="68"/>
        <v>42388.798252314817</v>
      </c>
      <c r="T572" s="10">
        <f t="shared" si="69"/>
        <v>42418.798252314817</v>
      </c>
      <c r="U572" s="10" t="str">
        <f t="shared" si="70"/>
        <v>Jan</v>
      </c>
      <c r="V572" s="11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>
        <f t="shared" si="65"/>
        <v>12553</v>
      </c>
      <c r="Q573" t="str">
        <f t="shared" si="66"/>
        <v>technology</v>
      </c>
      <c r="R573" s="6" t="str">
        <f t="shared" si="67"/>
        <v>web</v>
      </c>
      <c r="S573" s="10">
        <f t="shared" si="68"/>
        <v>42192.816238425927</v>
      </c>
      <c r="T573" s="10">
        <f t="shared" si="69"/>
        <v>42212.165972222225</v>
      </c>
      <c r="U573" s="10" t="str">
        <f t="shared" si="70"/>
        <v>Jul</v>
      </c>
      <c r="V573" s="11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>
        <f t="shared" si="65"/>
        <v>1250</v>
      </c>
      <c r="Q574" t="str">
        <f t="shared" si="66"/>
        <v>technology</v>
      </c>
      <c r="R574" s="6" t="str">
        <f t="shared" si="67"/>
        <v>web</v>
      </c>
      <c r="S574" s="10">
        <f t="shared" si="68"/>
        <v>42282.71629629629</v>
      </c>
      <c r="T574" s="10">
        <f t="shared" si="69"/>
        <v>42312.757962962962</v>
      </c>
      <c r="U574" s="10" t="str">
        <f t="shared" si="70"/>
        <v>Oct</v>
      </c>
      <c r="V574" s="11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>
        <f t="shared" si="65"/>
        <v>44617</v>
      </c>
      <c r="Q575" t="str">
        <f t="shared" si="66"/>
        <v>technology</v>
      </c>
      <c r="R575" s="6" t="str">
        <f t="shared" si="67"/>
        <v>web</v>
      </c>
      <c r="S575" s="10">
        <f t="shared" si="68"/>
        <v>41963.050127314811</v>
      </c>
      <c r="T575" s="10">
        <f t="shared" si="69"/>
        <v>42022.05</v>
      </c>
      <c r="U575" s="10" t="str">
        <f t="shared" si="70"/>
        <v>Nov</v>
      </c>
      <c r="V575" s="11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>
        <f t="shared" si="65"/>
        <v>5630</v>
      </c>
      <c r="Q576" t="str">
        <f t="shared" si="66"/>
        <v>technology</v>
      </c>
      <c r="R576" s="6" t="str">
        <f t="shared" si="67"/>
        <v>web</v>
      </c>
      <c r="S576" s="10">
        <f t="shared" si="68"/>
        <v>42632.443368055552</v>
      </c>
      <c r="T576" s="10">
        <f t="shared" si="69"/>
        <v>42662.443368055552</v>
      </c>
      <c r="U576" s="10" t="str">
        <f t="shared" si="70"/>
        <v>Sep</v>
      </c>
      <c r="V576" s="11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>
        <f t="shared" si="65"/>
        <v>30129.5</v>
      </c>
      <c r="Q577" t="str">
        <f t="shared" si="66"/>
        <v>technology</v>
      </c>
      <c r="R577" s="6" t="str">
        <f t="shared" si="67"/>
        <v>web</v>
      </c>
      <c r="S577" s="10">
        <f t="shared" si="68"/>
        <v>42138.692627314813</v>
      </c>
      <c r="T577" s="10">
        <f t="shared" si="69"/>
        <v>42168.692627314813</v>
      </c>
      <c r="U577" s="10" t="str">
        <f t="shared" si="70"/>
        <v>May</v>
      </c>
      <c r="V577" s="11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>
        <f t="shared" si="65"/>
        <v>40000.5</v>
      </c>
      <c r="Q578" t="str">
        <f t="shared" si="66"/>
        <v>technology</v>
      </c>
      <c r="R578" s="6" t="str">
        <f t="shared" si="67"/>
        <v>web</v>
      </c>
      <c r="S578" s="10">
        <f t="shared" si="68"/>
        <v>42031.471666666665</v>
      </c>
      <c r="T578" s="10">
        <f t="shared" si="69"/>
        <v>42091.43</v>
      </c>
      <c r="U578" s="10" t="str">
        <f t="shared" si="70"/>
        <v>Jan</v>
      </c>
      <c r="V578" s="11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>
        <f t="shared" ref="P579:P642" si="73">AVERAGE(D579,E579)</f>
        <v>2505</v>
      </c>
      <c r="Q579" t="str">
        <f t="shared" ref="Q579:Q642" si="74">LEFT(N579, SEARCH("/",N579,1)-1)</f>
        <v>technology</v>
      </c>
      <c r="R579" s="6" t="str">
        <f t="shared" ref="R579:R642" si="75">RIGHT(N579,LEN(N579) - SEARCH("/", N579, + 1))</f>
        <v>web</v>
      </c>
      <c r="S579" s="10">
        <f t="shared" ref="S579:S642" si="76">(((J579/60)/60)/24)+DATE(1970,1,1)</f>
        <v>42450.589143518519</v>
      </c>
      <c r="T579" s="10">
        <f t="shared" ref="T579:T642" si="77">(((I579/60)/60)/24)+DATE(1970,1,1)</f>
        <v>42510.589143518519</v>
      </c>
      <c r="U579" s="10" t="str">
        <f t="shared" ref="U579:U642" si="78">TEXT(S579, "mmm")</f>
        <v>Mar</v>
      </c>
      <c r="V579" s="11">
        <f t="shared" ref="V579:V642" si="79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>
        <f t="shared" si="73"/>
        <v>62507</v>
      </c>
      <c r="Q580" t="str">
        <f t="shared" si="74"/>
        <v>technology</v>
      </c>
      <c r="R580" s="6" t="str">
        <f t="shared" si="75"/>
        <v>web</v>
      </c>
      <c r="S580" s="10">
        <f t="shared" si="76"/>
        <v>42230.578622685185</v>
      </c>
      <c r="T580" s="10">
        <f t="shared" si="77"/>
        <v>42254.578622685185</v>
      </c>
      <c r="U580" s="10" t="str">
        <f t="shared" si="78"/>
        <v>Aug</v>
      </c>
      <c r="V580" s="11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>
        <f t="shared" si="73"/>
        <v>6087.5</v>
      </c>
      <c r="Q581" t="str">
        <f t="shared" si="74"/>
        <v>technology</v>
      </c>
      <c r="R581" s="6" t="str">
        <f t="shared" si="75"/>
        <v>web</v>
      </c>
      <c r="S581" s="10">
        <f t="shared" si="76"/>
        <v>41968.852118055554</v>
      </c>
      <c r="T581" s="10">
        <f t="shared" si="77"/>
        <v>41998.852118055554</v>
      </c>
      <c r="U581" s="10" t="str">
        <f t="shared" si="78"/>
        <v>Nov</v>
      </c>
      <c r="V581" s="11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>
        <f t="shared" si="73"/>
        <v>1500.5</v>
      </c>
      <c r="Q582" t="str">
        <f t="shared" si="74"/>
        <v>technology</v>
      </c>
      <c r="R582" s="6" t="str">
        <f t="shared" si="75"/>
        <v>web</v>
      </c>
      <c r="S582" s="10">
        <f t="shared" si="76"/>
        <v>42605.908182870371</v>
      </c>
      <c r="T582" s="10">
        <f t="shared" si="77"/>
        <v>42635.908182870371</v>
      </c>
      <c r="U582" s="10" t="str">
        <f t="shared" si="78"/>
        <v>Aug</v>
      </c>
      <c r="V582" s="11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>
        <f t="shared" si="73"/>
        <v>200</v>
      </c>
      <c r="Q583" t="str">
        <f t="shared" si="74"/>
        <v>technology</v>
      </c>
      <c r="R583" s="6" t="str">
        <f t="shared" si="75"/>
        <v>web</v>
      </c>
      <c r="S583" s="10">
        <f t="shared" si="76"/>
        <v>42188.012777777782</v>
      </c>
      <c r="T583" s="10">
        <f t="shared" si="77"/>
        <v>42218.012777777782</v>
      </c>
      <c r="U583" s="10" t="str">
        <f t="shared" si="78"/>
        <v>Jul</v>
      </c>
      <c r="V583" s="11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>
        <f t="shared" si="73"/>
        <v>50000</v>
      </c>
      <c r="Q584" t="str">
        <f t="shared" si="74"/>
        <v>technology</v>
      </c>
      <c r="R584" s="6" t="str">
        <f t="shared" si="75"/>
        <v>web</v>
      </c>
      <c r="S584" s="10">
        <f t="shared" si="76"/>
        <v>42055.739803240736</v>
      </c>
      <c r="T584" s="10">
        <f t="shared" si="77"/>
        <v>42078.75</v>
      </c>
      <c r="U584" s="10" t="str">
        <f t="shared" si="78"/>
        <v>Feb</v>
      </c>
      <c r="V584" s="11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>
        <f t="shared" si="73"/>
        <v>4500.5</v>
      </c>
      <c r="Q585" t="str">
        <f t="shared" si="74"/>
        <v>technology</v>
      </c>
      <c r="R585" s="6" t="str">
        <f t="shared" si="75"/>
        <v>web</v>
      </c>
      <c r="S585" s="10">
        <f t="shared" si="76"/>
        <v>42052.93850694444</v>
      </c>
      <c r="T585" s="10">
        <f t="shared" si="77"/>
        <v>42082.896840277783</v>
      </c>
      <c r="U585" s="10" t="str">
        <f t="shared" si="78"/>
        <v>Feb</v>
      </c>
      <c r="V585" s="11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>
        <f t="shared" si="73"/>
        <v>505</v>
      </c>
      <c r="Q586" t="str">
        <f t="shared" si="74"/>
        <v>technology</v>
      </c>
      <c r="R586" s="6" t="str">
        <f t="shared" si="75"/>
        <v>web</v>
      </c>
      <c r="S586" s="10">
        <f t="shared" si="76"/>
        <v>42049.716620370367</v>
      </c>
      <c r="T586" s="10">
        <f t="shared" si="77"/>
        <v>42079.674953703703</v>
      </c>
      <c r="U586" s="10" t="str">
        <f t="shared" si="78"/>
        <v>Feb</v>
      </c>
      <c r="V586" s="11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>
        <f t="shared" si="73"/>
        <v>4500</v>
      </c>
      <c r="Q587" t="str">
        <f t="shared" si="74"/>
        <v>technology</v>
      </c>
      <c r="R587" s="6" t="str">
        <f t="shared" si="75"/>
        <v>web</v>
      </c>
      <c r="S587" s="10">
        <f t="shared" si="76"/>
        <v>42283.3909375</v>
      </c>
      <c r="T587" s="10">
        <f t="shared" si="77"/>
        <v>42339</v>
      </c>
      <c r="U587" s="10" t="str">
        <f t="shared" si="78"/>
        <v>Oct</v>
      </c>
      <c r="V587" s="11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>
        <f t="shared" si="73"/>
        <v>5028</v>
      </c>
      <c r="Q588" t="str">
        <f t="shared" si="74"/>
        <v>technology</v>
      </c>
      <c r="R588" s="6" t="str">
        <f t="shared" si="75"/>
        <v>web</v>
      </c>
      <c r="S588" s="10">
        <f t="shared" si="76"/>
        <v>42020.854247685187</v>
      </c>
      <c r="T588" s="10">
        <f t="shared" si="77"/>
        <v>42050.854247685187</v>
      </c>
      <c r="U588" s="10" t="str">
        <f t="shared" si="78"/>
        <v>Jan</v>
      </c>
      <c r="V588" s="11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>
        <f t="shared" si="73"/>
        <v>16362.5</v>
      </c>
      <c r="Q589" t="str">
        <f t="shared" si="74"/>
        <v>technology</v>
      </c>
      <c r="R589" s="6" t="str">
        <f t="shared" si="75"/>
        <v>web</v>
      </c>
      <c r="S589" s="10">
        <f t="shared" si="76"/>
        <v>42080.757326388892</v>
      </c>
      <c r="T589" s="10">
        <f t="shared" si="77"/>
        <v>42110.757326388892</v>
      </c>
      <c r="U589" s="10" t="str">
        <f t="shared" si="78"/>
        <v>Mar</v>
      </c>
      <c r="V589" s="11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>
        <f t="shared" si="73"/>
        <v>4650.5</v>
      </c>
      <c r="Q590" t="str">
        <f t="shared" si="74"/>
        <v>technology</v>
      </c>
      <c r="R590" s="6" t="str">
        <f t="shared" si="75"/>
        <v>web</v>
      </c>
      <c r="S590" s="10">
        <f t="shared" si="76"/>
        <v>42631.769513888896</v>
      </c>
      <c r="T590" s="10">
        <f t="shared" si="77"/>
        <v>42691.811180555553</v>
      </c>
      <c r="U590" s="10" t="str">
        <f t="shared" si="78"/>
        <v>Sep</v>
      </c>
      <c r="V590" s="11">
        <f t="shared" si="79"/>
        <v>2016</v>
      </c>
    </row>
    <row r="591" spans="1:22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>
        <f t="shared" si="73"/>
        <v>3750.5</v>
      </c>
      <c r="Q591" t="str">
        <f t="shared" si="74"/>
        <v>technology</v>
      </c>
      <c r="R591" s="6" t="str">
        <f t="shared" si="75"/>
        <v>web</v>
      </c>
      <c r="S591" s="10">
        <f t="shared" si="76"/>
        <v>42178.614571759259</v>
      </c>
      <c r="T591" s="10">
        <f t="shared" si="77"/>
        <v>42193.614571759259</v>
      </c>
      <c r="U591" s="10" t="str">
        <f t="shared" si="78"/>
        <v>Jun</v>
      </c>
      <c r="V591" s="11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>
        <f t="shared" si="73"/>
        <v>2611.5</v>
      </c>
      <c r="Q592" t="str">
        <f t="shared" si="74"/>
        <v>technology</v>
      </c>
      <c r="R592" s="6" t="str">
        <f t="shared" si="75"/>
        <v>web</v>
      </c>
      <c r="S592" s="10">
        <f t="shared" si="76"/>
        <v>42377.554756944446</v>
      </c>
      <c r="T592" s="10">
        <f t="shared" si="77"/>
        <v>42408.542361111111</v>
      </c>
      <c r="U592" s="10" t="str">
        <f t="shared" si="78"/>
        <v>Jan</v>
      </c>
      <c r="V592" s="11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>
        <f t="shared" si="73"/>
        <v>50030.5</v>
      </c>
      <c r="Q593" t="str">
        <f t="shared" si="74"/>
        <v>technology</v>
      </c>
      <c r="R593" s="6" t="str">
        <f t="shared" si="75"/>
        <v>web</v>
      </c>
      <c r="S593" s="10">
        <f t="shared" si="76"/>
        <v>42177.543171296296</v>
      </c>
      <c r="T593" s="10">
        <f t="shared" si="77"/>
        <v>42207.543171296296</v>
      </c>
      <c r="U593" s="10" t="str">
        <f t="shared" si="78"/>
        <v>Jun</v>
      </c>
      <c r="V593" s="11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>
        <f t="shared" si="73"/>
        <v>3875</v>
      </c>
      <c r="Q594" t="str">
        <f t="shared" si="74"/>
        <v>technology</v>
      </c>
      <c r="R594" s="6" t="str">
        <f t="shared" si="75"/>
        <v>web</v>
      </c>
      <c r="S594" s="10">
        <f t="shared" si="76"/>
        <v>41946.232175925928</v>
      </c>
      <c r="T594" s="10">
        <f t="shared" si="77"/>
        <v>41976.232175925921</v>
      </c>
      <c r="U594" s="10" t="str">
        <f t="shared" si="78"/>
        <v>Nov</v>
      </c>
      <c r="V594" s="11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>
        <f t="shared" si="73"/>
        <v>307.5</v>
      </c>
      <c r="Q595" t="str">
        <f t="shared" si="74"/>
        <v>technology</v>
      </c>
      <c r="R595" s="6" t="str">
        <f t="shared" si="75"/>
        <v>web</v>
      </c>
      <c r="S595" s="10">
        <f t="shared" si="76"/>
        <v>42070.677604166667</v>
      </c>
      <c r="T595" s="10">
        <f t="shared" si="77"/>
        <v>42100.635937500003</v>
      </c>
      <c r="U595" s="10" t="str">
        <f t="shared" si="78"/>
        <v>Mar</v>
      </c>
      <c r="V595" s="11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>
        <f t="shared" si="73"/>
        <v>12513</v>
      </c>
      <c r="Q596" t="str">
        <f t="shared" si="74"/>
        <v>technology</v>
      </c>
      <c r="R596" s="6" t="str">
        <f t="shared" si="75"/>
        <v>web</v>
      </c>
      <c r="S596" s="10">
        <f t="shared" si="76"/>
        <v>42446.780162037037</v>
      </c>
      <c r="T596" s="10">
        <f t="shared" si="77"/>
        <v>42476.780162037037</v>
      </c>
      <c r="U596" s="10" t="str">
        <f t="shared" si="78"/>
        <v>Mar</v>
      </c>
      <c r="V596" s="11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>
        <f t="shared" si="73"/>
        <v>50213</v>
      </c>
      <c r="Q597" t="str">
        <f t="shared" si="74"/>
        <v>technology</v>
      </c>
      <c r="R597" s="6" t="str">
        <f t="shared" si="75"/>
        <v>web</v>
      </c>
      <c r="S597" s="10">
        <f t="shared" si="76"/>
        <v>42083.069884259254</v>
      </c>
      <c r="T597" s="10">
        <f t="shared" si="77"/>
        <v>42128.069884259254</v>
      </c>
      <c r="U597" s="10" t="str">
        <f t="shared" si="78"/>
        <v>Mar</v>
      </c>
      <c r="V597" s="11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>
        <f t="shared" si="73"/>
        <v>10003</v>
      </c>
      <c r="Q598" t="str">
        <f t="shared" si="74"/>
        <v>technology</v>
      </c>
      <c r="R598" s="6" t="str">
        <f t="shared" si="75"/>
        <v>web</v>
      </c>
      <c r="S598" s="10">
        <f t="shared" si="76"/>
        <v>42646.896898148145</v>
      </c>
      <c r="T598" s="10">
        <f t="shared" si="77"/>
        <v>42676.896898148145</v>
      </c>
      <c r="U598" s="10" t="str">
        <f t="shared" si="78"/>
        <v>Oct</v>
      </c>
      <c r="V598" s="11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>
        <f t="shared" si="73"/>
        <v>3760</v>
      </c>
      <c r="Q599" t="str">
        <f t="shared" si="74"/>
        <v>technology</v>
      </c>
      <c r="R599" s="6" t="str">
        <f t="shared" si="75"/>
        <v>web</v>
      </c>
      <c r="S599" s="10">
        <f t="shared" si="76"/>
        <v>42545.705266203702</v>
      </c>
      <c r="T599" s="10">
        <f t="shared" si="77"/>
        <v>42582.666666666672</v>
      </c>
      <c r="U599" s="10" t="str">
        <f t="shared" si="78"/>
        <v>Jun</v>
      </c>
      <c r="V599" s="11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>
        <f t="shared" si="73"/>
        <v>1675</v>
      </c>
      <c r="Q600" t="str">
        <f t="shared" si="74"/>
        <v>technology</v>
      </c>
      <c r="R600" s="6" t="str">
        <f t="shared" si="75"/>
        <v>web</v>
      </c>
      <c r="S600" s="10">
        <f t="shared" si="76"/>
        <v>41948.00209490741</v>
      </c>
      <c r="T600" s="10">
        <f t="shared" si="77"/>
        <v>41978.00209490741</v>
      </c>
      <c r="U600" s="10" t="str">
        <f t="shared" si="78"/>
        <v>Nov</v>
      </c>
      <c r="V600" s="11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>
        <f t="shared" si="73"/>
        <v>25015.5</v>
      </c>
      <c r="Q601" t="str">
        <f t="shared" si="74"/>
        <v>technology</v>
      </c>
      <c r="R601" s="6" t="str">
        <f t="shared" si="75"/>
        <v>web</v>
      </c>
      <c r="S601" s="10">
        <f t="shared" si="76"/>
        <v>42047.812523148154</v>
      </c>
      <c r="T601" s="10">
        <f t="shared" si="77"/>
        <v>42071.636111111111</v>
      </c>
      <c r="U601" s="10" t="str">
        <f t="shared" si="78"/>
        <v>Feb</v>
      </c>
      <c r="V601" s="11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>
        <f t="shared" si="73"/>
        <v>2550</v>
      </c>
      <c r="Q602" t="str">
        <f t="shared" si="74"/>
        <v>technology</v>
      </c>
      <c r="R602" s="6" t="str">
        <f t="shared" si="75"/>
        <v>web</v>
      </c>
      <c r="S602" s="10">
        <f t="shared" si="76"/>
        <v>42073.798171296294</v>
      </c>
      <c r="T602" s="10">
        <f t="shared" si="77"/>
        <v>42133.798171296294</v>
      </c>
      <c r="U602" s="10" t="str">
        <f t="shared" si="78"/>
        <v>Mar</v>
      </c>
      <c r="V602" s="11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>
        <f t="shared" si="73"/>
        <v>5070</v>
      </c>
      <c r="Q603" t="str">
        <f t="shared" si="74"/>
        <v>technology</v>
      </c>
      <c r="R603" s="6" t="str">
        <f t="shared" si="75"/>
        <v>web</v>
      </c>
      <c r="S603" s="10">
        <f t="shared" si="76"/>
        <v>41969.858090277776</v>
      </c>
      <c r="T603" s="10">
        <f t="shared" si="77"/>
        <v>41999.858090277776</v>
      </c>
      <c r="U603" s="10" t="str">
        <f t="shared" si="78"/>
        <v>Nov</v>
      </c>
      <c r="V603" s="11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>
        <f t="shared" si="73"/>
        <v>35000</v>
      </c>
      <c r="Q604" t="str">
        <f t="shared" si="74"/>
        <v>technology</v>
      </c>
      <c r="R604" s="6" t="str">
        <f t="shared" si="75"/>
        <v>web</v>
      </c>
      <c r="S604" s="10">
        <f t="shared" si="76"/>
        <v>42143.79415509259</v>
      </c>
      <c r="T604" s="10">
        <f t="shared" si="77"/>
        <v>42173.79415509259</v>
      </c>
      <c r="U604" s="10" t="str">
        <f t="shared" si="78"/>
        <v>May</v>
      </c>
      <c r="V604" s="11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>
        <f t="shared" si="73"/>
        <v>7795.01</v>
      </c>
      <c r="Q605" t="str">
        <f t="shared" si="74"/>
        <v>technology</v>
      </c>
      <c r="R605" s="6" t="str">
        <f t="shared" si="75"/>
        <v>web</v>
      </c>
      <c r="S605" s="10">
        <f t="shared" si="76"/>
        <v>41835.639155092591</v>
      </c>
      <c r="T605" s="10">
        <f t="shared" si="77"/>
        <v>41865.639155092591</v>
      </c>
      <c r="U605" s="10" t="str">
        <f t="shared" si="78"/>
        <v>Jul</v>
      </c>
      <c r="V605" s="11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>
        <f t="shared" si="73"/>
        <v>750</v>
      </c>
      <c r="Q606" t="str">
        <f t="shared" si="74"/>
        <v>technology</v>
      </c>
      <c r="R606" s="6" t="str">
        <f t="shared" si="75"/>
        <v>web</v>
      </c>
      <c r="S606" s="10">
        <f t="shared" si="76"/>
        <v>41849.035370370373</v>
      </c>
      <c r="T606" s="10">
        <f t="shared" si="77"/>
        <v>41879.035370370373</v>
      </c>
      <c r="U606" s="10" t="str">
        <f t="shared" si="78"/>
        <v>Jul</v>
      </c>
      <c r="V606" s="11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>
        <f t="shared" si="73"/>
        <v>2565.5</v>
      </c>
      <c r="Q607" t="str">
        <f t="shared" si="74"/>
        <v>technology</v>
      </c>
      <c r="R607" s="6" t="str">
        <f t="shared" si="75"/>
        <v>web</v>
      </c>
      <c r="S607" s="10">
        <f t="shared" si="76"/>
        <v>42194.357731481476</v>
      </c>
      <c r="T607" s="10">
        <f t="shared" si="77"/>
        <v>42239.357731481476</v>
      </c>
      <c r="U607" s="10" t="str">
        <f t="shared" si="78"/>
        <v>Jul</v>
      </c>
      <c r="V607" s="11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>
        <f t="shared" si="73"/>
        <v>2505</v>
      </c>
      <c r="Q608" t="str">
        <f t="shared" si="74"/>
        <v>technology</v>
      </c>
      <c r="R608" s="6" t="str">
        <f t="shared" si="75"/>
        <v>web</v>
      </c>
      <c r="S608" s="10">
        <f t="shared" si="76"/>
        <v>42102.650567129633</v>
      </c>
      <c r="T608" s="10">
        <f t="shared" si="77"/>
        <v>42148.625</v>
      </c>
      <c r="U608" s="10" t="str">
        <f t="shared" si="78"/>
        <v>Apr</v>
      </c>
      <c r="V608" s="11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>
        <f t="shared" si="73"/>
        <v>125</v>
      </c>
      <c r="Q609" t="str">
        <f t="shared" si="74"/>
        <v>technology</v>
      </c>
      <c r="R609" s="6" t="str">
        <f t="shared" si="75"/>
        <v>web</v>
      </c>
      <c r="S609" s="10">
        <f t="shared" si="76"/>
        <v>42300.825648148151</v>
      </c>
      <c r="T609" s="10">
        <f t="shared" si="77"/>
        <v>42330.867314814815</v>
      </c>
      <c r="U609" s="10" t="str">
        <f t="shared" si="78"/>
        <v>Oct</v>
      </c>
      <c r="V609" s="11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>
        <f t="shared" si="73"/>
        <v>75730.5</v>
      </c>
      <c r="Q610" t="str">
        <f t="shared" si="74"/>
        <v>technology</v>
      </c>
      <c r="R610" s="6" t="str">
        <f t="shared" si="75"/>
        <v>web</v>
      </c>
      <c r="S610" s="10">
        <f t="shared" si="76"/>
        <v>42140.921064814815</v>
      </c>
      <c r="T610" s="10">
        <f t="shared" si="77"/>
        <v>42170.921064814815</v>
      </c>
      <c r="U610" s="10" t="str">
        <f t="shared" si="78"/>
        <v>May</v>
      </c>
      <c r="V610" s="11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>
        <f t="shared" si="73"/>
        <v>392.5</v>
      </c>
      <c r="Q611" t="str">
        <f t="shared" si="74"/>
        <v>technology</v>
      </c>
      <c r="R611" s="6" t="str">
        <f t="shared" si="75"/>
        <v>web</v>
      </c>
      <c r="S611" s="10">
        <f t="shared" si="76"/>
        <v>42307.034074074079</v>
      </c>
      <c r="T611" s="10">
        <f t="shared" si="77"/>
        <v>42337.075740740736</v>
      </c>
      <c r="U611" s="10" t="str">
        <f t="shared" si="78"/>
        <v>Oct</v>
      </c>
      <c r="V611" s="11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>
        <f t="shared" si="73"/>
        <v>6901.5</v>
      </c>
      <c r="Q612" t="str">
        <f t="shared" si="74"/>
        <v>technology</v>
      </c>
      <c r="R612" s="6" t="str">
        <f t="shared" si="75"/>
        <v>web</v>
      </c>
      <c r="S612" s="10">
        <f t="shared" si="76"/>
        <v>42086.83085648148</v>
      </c>
      <c r="T612" s="10">
        <f t="shared" si="77"/>
        <v>42116.83085648148</v>
      </c>
      <c r="U612" s="10" t="str">
        <f t="shared" si="78"/>
        <v>Mar</v>
      </c>
      <c r="V612" s="11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>
        <f t="shared" si="73"/>
        <v>40000</v>
      </c>
      <c r="Q613" t="str">
        <f t="shared" si="74"/>
        <v>technology</v>
      </c>
      <c r="R613" s="6" t="str">
        <f t="shared" si="75"/>
        <v>web</v>
      </c>
      <c r="S613" s="10">
        <f t="shared" si="76"/>
        <v>42328.560613425929</v>
      </c>
      <c r="T613" s="10">
        <f t="shared" si="77"/>
        <v>42388.560613425929</v>
      </c>
      <c r="U613" s="10" t="str">
        <f t="shared" si="78"/>
        <v>Nov</v>
      </c>
      <c r="V613" s="11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>
        <f t="shared" si="73"/>
        <v>5000</v>
      </c>
      <c r="Q614" t="str">
        <f t="shared" si="74"/>
        <v>technology</v>
      </c>
      <c r="R614" s="6" t="str">
        <f t="shared" si="75"/>
        <v>web</v>
      </c>
      <c r="S614" s="10">
        <f t="shared" si="76"/>
        <v>42585.031782407401</v>
      </c>
      <c r="T614" s="10">
        <f t="shared" si="77"/>
        <v>42615.031782407401</v>
      </c>
      <c r="U614" s="10" t="str">
        <f t="shared" si="78"/>
        <v>Aug</v>
      </c>
      <c r="V614" s="11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>
        <f t="shared" si="73"/>
        <v>36409</v>
      </c>
      <c r="Q615" t="str">
        <f t="shared" si="74"/>
        <v>technology</v>
      </c>
      <c r="R615" s="6" t="str">
        <f t="shared" si="75"/>
        <v>web</v>
      </c>
      <c r="S615" s="10">
        <f t="shared" si="76"/>
        <v>42247.496759259258</v>
      </c>
      <c r="T615" s="10">
        <f t="shared" si="77"/>
        <v>42278.207638888889</v>
      </c>
      <c r="U615" s="10" t="str">
        <f t="shared" si="78"/>
        <v>Aug</v>
      </c>
      <c r="V615" s="11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>
        <f t="shared" si="73"/>
        <v>5000</v>
      </c>
      <c r="Q616" t="str">
        <f t="shared" si="74"/>
        <v>technology</v>
      </c>
      <c r="R616" s="6" t="str">
        <f t="shared" si="75"/>
        <v>web</v>
      </c>
      <c r="S616" s="10">
        <f t="shared" si="76"/>
        <v>42515.061805555553</v>
      </c>
      <c r="T616" s="10">
        <f t="shared" si="77"/>
        <v>42545.061805555553</v>
      </c>
      <c r="U616" s="10" t="str">
        <f t="shared" si="78"/>
        <v>May</v>
      </c>
      <c r="V616" s="11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>
        <f t="shared" si="73"/>
        <v>257.5</v>
      </c>
      <c r="Q617" t="str">
        <f t="shared" si="74"/>
        <v>technology</v>
      </c>
      <c r="R617" s="6" t="str">
        <f t="shared" si="75"/>
        <v>web</v>
      </c>
      <c r="S617" s="10">
        <f t="shared" si="76"/>
        <v>42242.122210648144</v>
      </c>
      <c r="T617" s="10">
        <f t="shared" si="77"/>
        <v>42272.122210648144</v>
      </c>
      <c r="U617" s="10" t="str">
        <f t="shared" si="78"/>
        <v>Aug</v>
      </c>
      <c r="V617" s="11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>
        <f t="shared" si="73"/>
        <v>2500</v>
      </c>
      <c r="Q618" t="str">
        <f t="shared" si="74"/>
        <v>technology</v>
      </c>
      <c r="R618" s="6" t="str">
        <f t="shared" si="75"/>
        <v>web</v>
      </c>
      <c r="S618" s="10">
        <f t="shared" si="76"/>
        <v>42761.376238425932</v>
      </c>
      <c r="T618" s="10">
        <f t="shared" si="77"/>
        <v>42791.376238425932</v>
      </c>
      <c r="U618" s="10" t="str">
        <f t="shared" si="78"/>
        <v>Jan</v>
      </c>
      <c r="V618" s="11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>
        <f t="shared" si="73"/>
        <v>1030</v>
      </c>
      <c r="Q619" t="str">
        <f t="shared" si="74"/>
        <v>technology</v>
      </c>
      <c r="R619" s="6" t="str">
        <f t="shared" si="75"/>
        <v>web</v>
      </c>
      <c r="S619" s="10">
        <f t="shared" si="76"/>
        <v>42087.343090277776</v>
      </c>
      <c r="T619" s="10">
        <f t="shared" si="77"/>
        <v>42132.343090277776</v>
      </c>
      <c r="U619" s="10" t="str">
        <f t="shared" si="78"/>
        <v>Mar</v>
      </c>
      <c r="V619" s="11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>
        <f t="shared" si="73"/>
        <v>200</v>
      </c>
      <c r="Q620" t="str">
        <f t="shared" si="74"/>
        <v>technology</v>
      </c>
      <c r="R620" s="6" t="str">
        <f t="shared" si="75"/>
        <v>web</v>
      </c>
      <c r="S620" s="10">
        <f t="shared" si="76"/>
        <v>42317.810219907406</v>
      </c>
      <c r="T620" s="10">
        <f t="shared" si="77"/>
        <v>42347.810219907406</v>
      </c>
      <c r="U620" s="10" t="str">
        <f t="shared" si="78"/>
        <v>Nov</v>
      </c>
      <c r="V620" s="11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>
        <f t="shared" si="73"/>
        <v>1250000.5</v>
      </c>
      <c r="Q621" t="str">
        <f t="shared" si="74"/>
        <v>technology</v>
      </c>
      <c r="R621" s="6" t="str">
        <f t="shared" si="75"/>
        <v>web</v>
      </c>
      <c r="S621" s="10">
        <f t="shared" si="76"/>
        <v>41908.650347222225</v>
      </c>
      <c r="T621" s="10">
        <f t="shared" si="77"/>
        <v>41968.692013888889</v>
      </c>
      <c r="U621" s="10" t="str">
        <f t="shared" si="78"/>
        <v>Sep</v>
      </c>
      <c r="V621" s="11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>
        <f t="shared" si="73"/>
        <v>15150</v>
      </c>
      <c r="Q622" t="str">
        <f t="shared" si="74"/>
        <v>technology</v>
      </c>
      <c r="R622" s="6" t="str">
        <f t="shared" si="75"/>
        <v>web</v>
      </c>
      <c r="S622" s="10">
        <f t="shared" si="76"/>
        <v>41831.716874999998</v>
      </c>
      <c r="T622" s="10">
        <f t="shared" si="77"/>
        <v>41876.716874999998</v>
      </c>
      <c r="U622" s="10" t="str">
        <f t="shared" si="78"/>
        <v>Jul</v>
      </c>
      <c r="V622" s="11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>
        <f t="shared" si="73"/>
        <v>12630.5</v>
      </c>
      <c r="Q623" t="str">
        <f t="shared" si="74"/>
        <v>technology</v>
      </c>
      <c r="R623" s="6" t="str">
        <f t="shared" si="75"/>
        <v>web</v>
      </c>
      <c r="S623" s="10">
        <f t="shared" si="76"/>
        <v>42528.987696759257</v>
      </c>
      <c r="T623" s="10">
        <f t="shared" si="77"/>
        <v>42558.987696759257</v>
      </c>
      <c r="U623" s="10" t="str">
        <f t="shared" si="78"/>
        <v>Jun</v>
      </c>
      <c r="V623" s="11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>
        <f t="shared" si="73"/>
        <v>3170.5</v>
      </c>
      <c r="Q624" t="str">
        <f t="shared" si="74"/>
        <v>technology</v>
      </c>
      <c r="R624" s="6" t="str">
        <f t="shared" si="75"/>
        <v>web</v>
      </c>
      <c r="S624" s="10">
        <f t="shared" si="76"/>
        <v>42532.774745370371</v>
      </c>
      <c r="T624" s="10">
        <f t="shared" si="77"/>
        <v>42552.774745370371</v>
      </c>
      <c r="U624" s="10" t="str">
        <f t="shared" si="78"/>
        <v>Jun</v>
      </c>
      <c r="V624" s="11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>
        <f t="shared" si="73"/>
        <v>37500</v>
      </c>
      <c r="Q625" t="str">
        <f t="shared" si="74"/>
        <v>technology</v>
      </c>
      <c r="R625" s="6" t="str">
        <f t="shared" si="75"/>
        <v>web</v>
      </c>
      <c r="S625" s="10">
        <f t="shared" si="76"/>
        <v>42122.009224537032</v>
      </c>
      <c r="T625" s="10">
        <f t="shared" si="77"/>
        <v>42152.009224537032</v>
      </c>
      <c r="U625" s="10" t="str">
        <f t="shared" si="78"/>
        <v>Apr</v>
      </c>
      <c r="V625" s="11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>
        <f t="shared" si="73"/>
        <v>2500</v>
      </c>
      <c r="Q626" t="str">
        <f t="shared" si="74"/>
        <v>technology</v>
      </c>
      <c r="R626" s="6" t="str">
        <f t="shared" si="75"/>
        <v>web</v>
      </c>
      <c r="S626" s="10">
        <f t="shared" si="76"/>
        <v>42108.988900462966</v>
      </c>
      <c r="T626" s="10">
        <f t="shared" si="77"/>
        <v>42138.988900462966</v>
      </c>
      <c r="U626" s="10" t="str">
        <f t="shared" si="78"/>
        <v>Apr</v>
      </c>
      <c r="V626" s="11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>
        <f t="shared" si="73"/>
        <v>12500</v>
      </c>
      <c r="Q627" t="str">
        <f t="shared" si="74"/>
        <v>technology</v>
      </c>
      <c r="R627" s="6" t="str">
        <f t="shared" si="75"/>
        <v>web</v>
      </c>
      <c r="S627" s="10">
        <f t="shared" si="76"/>
        <v>42790.895567129628</v>
      </c>
      <c r="T627" s="10">
        <f t="shared" si="77"/>
        <v>42820.853900462964</v>
      </c>
      <c r="U627" s="10" t="str">
        <f t="shared" si="78"/>
        <v>Feb</v>
      </c>
      <c r="V627" s="11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>
        <f t="shared" si="73"/>
        <v>14672.5</v>
      </c>
      <c r="Q628" t="str">
        <f t="shared" si="74"/>
        <v>technology</v>
      </c>
      <c r="R628" s="6" t="str">
        <f t="shared" si="75"/>
        <v>web</v>
      </c>
      <c r="S628" s="10">
        <f t="shared" si="76"/>
        <v>42198.559479166666</v>
      </c>
      <c r="T628" s="10">
        <f t="shared" si="77"/>
        <v>42231.556944444441</v>
      </c>
      <c r="U628" s="10" t="str">
        <f t="shared" si="78"/>
        <v>Jul</v>
      </c>
      <c r="V628" s="11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>
        <f t="shared" si="73"/>
        <v>225045</v>
      </c>
      <c r="Q629" t="str">
        <f t="shared" si="74"/>
        <v>technology</v>
      </c>
      <c r="R629" s="6" t="str">
        <f t="shared" si="75"/>
        <v>web</v>
      </c>
      <c r="S629" s="10">
        <f t="shared" si="76"/>
        <v>42384.306840277779</v>
      </c>
      <c r="T629" s="10">
        <f t="shared" si="77"/>
        <v>42443.958333333328</v>
      </c>
      <c r="U629" s="10" t="str">
        <f t="shared" si="78"/>
        <v>Jan</v>
      </c>
      <c r="V629" s="11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>
        <f t="shared" si="73"/>
        <v>2500</v>
      </c>
      <c r="Q630" t="str">
        <f t="shared" si="74"/>
        <v>technology</v>
      </c>
      <c r="R630" s="6" t="str">
        <f t="shared" si="75"/>
        <v>web</v>
      </c>
      <c r="S630" s="10">
        <f t="shared" si="76"/>
        <v>41803.692789351851</v>
      </c>
      <c r="T630" s="10">
        <f t="shared" si="77"/>
        <v>41833.692789351851</v>
      </c>
      <c r="U630" s="10" t="str">
        <f t="shared" si="78"/>
        <v>Jun</v>
      </c>
      <c r="V630" s="11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>
        <f t="shared" si="73"/>
        <v>100175</v>
      </c>
      <c r="Q631" t="str">
        <f t="shared" si="74"/>
        <v>technology</v>
      </c>
      <c r="R631" s="6" t="str">
        <f t="shared" si="75"/>
        <v>web</v>
      </c>
      <c r="S631" s="10">
        <f t="shared" si="76"/>
        <v>42474.637824074074</v>
      </c>
      <c r="T631" s="10">
        <f t="shared" si="77"/>
        <v>42504.637824074074</v>
      </c>
      <c r="U631" s="10" t="str">
        <f t="shared" si="78"/>
        <v>Apr</v>
      </c>
      <c r="V631" s="11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>
        <f t="shared" si="73"/>
        <v>6004.5</v>
      </c>
      <c r="Q632" t="str">
        <f t="shared" si="74"/>
        <v>technology</v>
      </c>
      <c r="R632" s="6" t="str">
        <f t="shared" si="75"/>
        <v>web</v>
      </c>
      <c r="S632" s="10">
        <f t="shared" si="76"/>
        <v>42223.619456018518</v>
      </c>
      <c r="T632" s="10">
        <f t="shared" si="77"/>
        <v>42253.215277777781</v>
      </c>
      <c r="U632" s="10" t="str">
        <f t="shared" si="78"/>
        <v>Aug</v>
      </c>
      <c r="V632" s="11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>
        <f t="shared" si="73"/>
        <v>25345</v>
      </c>
      <c r="Q633" t="str">
        <f t="shared" si="74"/>
        <v>technology</v>
      </c>
      <c r="R633" s="6" t="str">
        <f t="shared" si="75"/>
        <v>web</v>
      </c>
      <c r="S633" s="10">
        <f t="shared" si="76"/>
        <v>42489.772326388891</v>
      </c>
      <c r="T633" s="10">
        <f t="shared" si="77"/>
        <v>42518.772326388891</v>
      </c>
      <c r="U633" s="10" t="str">
        <f t="shared" si="78"/>
        <v>Apr</v>
      </c>
      <c r="V633" s="11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>
        <f t="shared" si="73"/>
        <v>10000</v>
      </c>
      <c r="Q634" t="str">
        <f t="shared" si="74"/>
        <v>technology</v>
      </c>
      <c r="R634" s="6" t="str">
        <f t="shared" si="75"/>
        <v>web</v>
      </c>
      <c r="S634" s="10">
        <f t="shared" si="76"/>
        <v>42303.659317129626</v>
      </c>
      <c r="T634" s="10">
        <f t="shared" si="77"/>
        <v>42333.700983796298</v>
      </c>
      <c r="U634" s="10" t="str">
        <f t="shared" si="78"/>
        <v>Oct</v>
      </c>
      <c r="V634" s="11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>
        <f t="shared" si="73"/>
        <v>5622.5</v>
      </c>
      <c r="Q635" t="str">
        <f t="shared" si="74"/>
        <v>technology</v>
      </c>
      <c r="R635" s="6" t="str">
        <f t="shared" si="75"/>
        <v>web</v>
      </c>
      <c r="S635" s="10">
        <f t="shared" si="76"/>
        <v>42507.29932870371</v>
      </c>
      <c r="T635" s="10">
        <f t="shared" si="77"/>
        <v>42538.958333333328</v>
      </c>
      <c r="U635" s="10" t="str">
        <f t="shared" si="78"/>
        <v>May</v>
      </c>
      <c r="V635" s="11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>
        <f t="shared" si="73"/>
        <v>2500.5</v>
      </c>
      <c r="Q636" t="str">
        <f t="shared" si="74"/>
        <v>technology</v>
      </c>
      <c r="R636" s="6" t="str">
        <f t="shared" si="75"/>
        <v>web</v>
      </c>
      <c r="S636" s="10">
        <f t="shared" si="76"/>
        <v>42031.928576388891</v>
      </c>
      <c r="T636" s="10">
        <f t="shared" si="77"/>
        <v>42061.928576388891</v>
      </c>
      <c r="U636" s="10" t="str">
        <f t="shared" si="78"/>
        <v>Jan</v>
      </c>
      <c r="V636" s="11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>
        <f t="shared" si="73"/>
        <v>12501</v>
      </c>
      <c r="Q637" t="str">
        <f t="shared" si="74"/>
        <v>technology</v>
      </c>
      <c r="R637" s="6" t="str">
        <f t="shared" si="75"/>
        <v>web</v>
      </c>
      <c r="S637" s="10">
        <f t="shared" si="76"/>
        <v>42076.092152777783</v>
      </c>
      <c r="T637" s="10">
        <f t="shared" si="77"/>
        <v>42106.092152777783</v>
      </c>
      <c r="U637" s="10" t="str">
        <f t="shared" si="78"/>
        <v>Mar</v>
      </c>
      <c r="V637" s="11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>
        <f t="shared" si="73"/>
        <v>1002</v>
      </c>
      <c r="Q638" t="str">
        <f t="shared" si="74"/>
        <v>technology</v>
      </c>
      <c r="R638" s="6" t="str">
        <f t="shared" si="75"/>
        <v>web</v>
      </c>
      <c r="S638" s="10">
        <f t="shared" si="76"/>
        <v>42131.455439814818</v>
      </c>
      <c r="T638" s="10">
        <f t="shared" si="77"/>
        <v>42161.44930555555</v>
      </c>
      <c r="U638" s="10" t="str">
        <f t="shared" si="78"/>
        <v>May</v>
      </c>
      <c r="V638" s="11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>
        <f t="shared" si="73"/>
        <v>50000</v>
      </c>
      <c r="Q639" t="str">
        <f t="shared" si="74"/>
        <v>technology</v>
      </c>
      <c r="R639" s="6" t="str">
        <f t="shared" si="75"/>
        <v>web</v>
      </c>
      <c r="S639" s="10">
        <f t="shared" si="76"/>
        <v>42762.962013888886</v>
      </c>
      <c r="T639" s="10">
        <f t="shared" si="77"/>
        <v>42791.961111111115</v>
      </c>
      <c r="U639" s="10" t="str">
        <f t="shared" si="78"/>
        <v>Jan</v>
      </c>
      <c r="V639" s="11">
        <f t="shared" si="79"/>
        <v>2017</v>
      </c>
    </row>
    <row r="640" spans="1:22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>
        <f t="shared" si="73"/>
        <v>100009</v>
      </c>
      <c r="Q640" t="str">
        <f t="shared" si="74"/>
        <v>technology</v>
      </c>
      <c r="R640" s="6" t="str">
        <f t="shared" si="75"/>
        <v>web</v>
      </c>
      <c r="S640" s="10">
        <f t="shared" si="76"/>
        <v>42759.593310185184</v>
      </c>
      <c r="T640" s="10">
        <f t="shared" si="77"/>
        <v>42819.55164351852</v>
      </c>
      <c r="U640" s="10" t="str">
        <f t="shared" si="78"/>
        <v>Jan</v>
      </c>
      <c r="V640" s="11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>
        <f t="shared" si="73"/>
        <v>500000.5</v>
      </c>
      <c r="Q641" t="str">
        <f t="shared" si="74"/>
        <v>technology</v>
      </c>
      <c r="R641" s="6" t="str">
        <f t="shared" si="75"/>
        <v>web</v>
      </c>
      <c r="S641" s="10">
        <f t="shared" si="76"/>
        <v>41865.583275462966</v>
      </c>
      <c r="T641" s="10">
        <f t="shared" si="77"/>
        <v>41925.583275462966</v>
      </c>
      <c r="U641" s="10" t="str">
        <f t="shared" si="78"/>
        <v>Aug</v>
      </c>
      <c r="V641" s="11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>
        <f t="shared" si="73"/>
        <v>85.5</v>
      </c>
      <c r="Q642" t="str">
        <f t="shared" si="74"/>
        <v>technology</v>
      </c>
      <c r="R642" s="6" t="str">
        <f t="shared" si="75"/>
        <v>wearables</v>
      </c>
      <c r="S642" s="10">
        <f t="shared" si="76"/>
        <v>42683.420312500006</v>
      </c>
      <c r="T642" s="10">
        <f t="shared" si="77"/>
        <v>42698.958333333328</v>
      </c>
      <c r="U642" s="10" t="str">
        <f t="shared" si="78"/>
        <v>Nov</v>
      </c>
      <c r="V642" s="11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>
        <f t="shared" ref="P643:P706" si="81">AVERAGE(D643,E643)</f>
        <v>43832.5</v>
      </c>
      <c r="Q643" t="str">
        <f t="shared" ref="Q643:Q706" si="82">LEFT(N643, SEARCH("/",N643,1)-1)</f>
        <v>technology</v>
      </c>
      <c r="R643" s="6" t="str">
        <f t="shared" ref="R643:R706" si="83">RIGHT(N643,LEN(N643) - SEARCH("/", N643, + 1))</f>
        <v>wearables</v>
      </c>
      <c r="S643" s="10">
        <f t="shared" ref="S643:S706" si="84">(((J643/60)/60)/24)+DATE(1970,1,1)</f>
        <v>42199.57</v>
      </c>
      <c r="T643" s="10">
        <f t="shared" ref="T643:T706" si="85">(((I643/60)/60)/24)+DATE(1970,1,1)</f>
        <v>42229.57</v>
      </c>
      <c r="U643" s="10" t="str">
        <f t="shared" ref="U643:U706" si="86">TEXT(S643, "mmm")</f>
        <v>Jul</v>
      </c>
      <c r="V643" s="11">
        <f t="shared" ref="V643:V706" si="87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>
        <f t="shared" si="81"/>
        <v>156048.5</v>
      </c>
      <c r="Q644" t="str">
        <f t="shared" si="82"/>
        <v>technology</v>
      </c>
      <c r="R644" s="6" t="str">
        <f t="shared" si="83"/>
        <v>wearables</v>
      </c>
      <c r="S644" s="10">
        <f t="shared" si="84"/>
        <v>42199.651319444441</v>
      </c>
      <c r="T644" s="10">
        <f t="shared" si="85"/>
        <v>42235.651319444441</v>
      </c>
      <c r="U644" s="10" t="str">
        <f t="shared" si="86"/>
        <v>Jul</v>
      </c>
      <c r="V644" s="11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>
        <f t="shared" si="81"/>
        <v>25726</v>
      </c>
      <c r="Q645" t="str">
        <f t="shared" si="82"/>
        <v>technology</v>
      </c>
      <c r="R645" s="6" t="str">
        <f t="shared" si="83"/>
        <v>wearables</v>
      </c>
      <c r="S645" s="10">
        <f t="shared" si="84"/>
        <v>42100.642071759255</v>
      </c>
      <c r="T645" s="10">
        <f t="shared" si="85"/>
        <v>42155.642071759255</v>
      </c>
      <c r="U645" s="10" t="str">
        <f t="shared" si="86"/>
        <v>Apr</v>
      </c>
      <c r="V645" s="11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>
        <f t="shared" si="81"/>
        <v>50014.74</v>
      </c>
      <c r="Q646" t="str">
        <f t="shared" si="82"/>
        <v>technology</v>
      </c>
      <c r="R646" s="6" t="str">
        <f t="shared" si="83"/>
        <v>wearables</v>
      </c>
      <c r="S646" s="10">
        <f t="shared" si="84"/>
        <v>41898.665960648148</v>
      </c>
      <c r="T646" s="10">
        <f t="shared" si="85"/>
        <v>41941.041666666664</v>
      </c>
      <c r="U646" s="10" t="str">
        <f t="shared" si="86"/>
        <v>Sep</v>
      </c>
      <c r="V646" s="11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>
        <f t="shared" si="81"/>
        <v>3787</v>
      </c>
      <c r="Q647" t="str">
        <f t="shared" si="82"/>
        <v>technology</v>
      </c>
      <c r="R647" s="6" t="str">
        <f t="shared" si="83"/>
        <v>wearables</v>
      </c>
      <c r="S647" s="10">
        <f t="shared" si="84"/>
        <v>42564.026319444441</v>
      </c>
      <c r="T647" s="10">
        <f t="shared" si="85"/>
        <v>42594.026319444441</v>
      </c>
      <c r="U647" s="10" t="str">
        <f t="shared" si="86"/>
        <v>Jul</v>
      </c>
      <c r="V647" s="11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>
        <f t="shared" si="81"/>
        <v>927.505</v>
      </c>
      <c r="Q648" t="str">
        <f t="shared" si="82"/>
        <v>technology</v>
      </c>
      <c r="R648" s="6" t="str">
        <f t="shared" si="83"/>
        <v>wearables</v>
      </c>
      <c r="S648" s="10">
        <f t="shared" si="84"/>
        <v>41832.852627314816</v>
      </c>
      <c r="T648" s="10">
        <f t="shared" si="85"/>
        <v>41862.852627314816</v>
      </c>
      <c r="U648" s="10" t="str">
        <f t="shared" si="86"/>
        <v>Jul</v>
      </c>
      <c r="V648" s="11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>
        <f t="shared" si="81"/>
        <v>2070.5</v>
      </c>
      <c r="Q649" t="str">
        <f t="shared" si="82"/>
        <v>technology</v>
      </c>
      <c r="R649" s="6" t="str">
        <f t="shared" si="83"/>
        <v>wearables</v>
      </c>
      <c r="S649" s="10">
        <f t="shared" si="84"/>
        <v>42416.767928240741</v>
      </c>
      <c r="T649" s="10">
        <f t="shared" si="85"/>
        <v>42446.726261574076</v>
      </c>
      <c r="U649" s="10" t="str">
        <f t="shared" si="86"/>
        <v>Feb</v>
      </c>
      <c r="V649" s="11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>
        <f t="shared" si="81"/>
        <v>39694</v>
      </c>
      <c r="Q650" t="str">
        <f t="shared" si="82"/>
        <v>technology</v>
      </c>
      <c r="R650" s="6" t="str">
        <f t="shared" si="83"/>
        <v>wearables</v>
      </c>
      <c r="S650" s="10">
        <f t="shared" si="84"/>
        <v>41891.693379629629</v>
      </c>
      <c r="T650" s="10">
        <f t="shared" si="85"/>
        <v>41926.693379629629</v>
      </c>
      <c r="U650" s="10" t="str">
        <f t="shared" si="86"/>
        <v>Sep</v>
      </c>
      <c r="V650" s="11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>
        <f t="shared" si="81"/>
        <v>2999.5</v>
      </c>
      <c r="Q651" t="str">
        <f t="shared" si="82"/>
        <v>technology</v>
      </c>
      <c r="R651" s="6" t="str">
        <f t="shared" si="83"/>
        <v>wearables</v>
      </c>
      <c r="S651" s="10">
        <f t="shared" si="84"/>
        <v>41877.912187499998</v>
      </c>
      <c r="T651" s="10">
        <f t="shared" si="85"/>
        <v>41898.912187499998</v>
      </c>
      <c r="U651" s="10" t="str">
        <f t="shared" si="86"/>
        <v>Aug</v>
      </c>
      <c r="V651" s="11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>
        <f t="shared" si="81"/>
        <v>1593</v>
      </c>
      <c r="Q652" t="str">
        <f t="shared" si="82"/>
        <v>technology</v>
      </c>
      <c r="R652" s="6" t="str">
        <f t="shared" si="83"/>
        <v>wearables</v>
      </c>
      <c r="S652" s="10">
        <f t="shared" si="84"/>
        <v>41932.036851851852</v>
      </c>
      <c r="T652" s="10">
        <f t="shared" si="85"/>
        <v>41992.078518518523</v>
      </c>
      <c r="U652" s="10" t="str">
        <f t="shared" si="86"/>
        <v>Oct</v>
      </c>
      <c r="V652" s="11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>
        <f t="shared" si="81"/>
        <v>25066</v>
      </c>
      <c r="Q653" t="str">
        <f t="shared" si="82"/>
        <v>technology</v>
      </c>
      <c r="R653" s="6" t="str">
        <f t="shared" si="83"/>
        <v>wearables</v>
      </c>
      <c r="S653" s="10">
        <f t="shared" si="84"/>
        <v>41956.017488425925</v>
      </c>
      <c r="T653" s="10">
        <f t="shared" si="85"/>
        <v>41986.017488425925</v>
      </c>
      <c r="U653" s="10" t="str">
        <f t="shared" si="86"/>
        <v>Nov</v>
      </c>
      <c r="V653" s="11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>
        <f t="shared" si="81"/>
        <v>3007</v>
      </c>
      <c r="Q654" t="str">
        <f t="shared" si="82"/>
        <v>technology</v>
      </c>
      <c r="R654" s="6" t="str">
        <f t="shared" si="83"/>
        <v>wearables</v>
      </c>
      <c r="S654" s="10">
        <f t="shared" si="84"/>
        <v>42675.690393518518</v>
      </c>
      <c r="T654" s="10">
        <f t="shared" si="85"/>
        <v>42705.732060185182</v>
      </c>
      <c r="U654" s="10" t="str">
        <f t="shared" si="86"/>
        <v>Nov</v>
      </c>
      <c r="V654" s="11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>
        <f t="shared" si="81"/>
        <v>90542.25</v>
      </c>
      <c r="Q655" t="str">
        <f t="shared" si="82"/>
        <v>technology</v>
      </c>
      <c r="R655" s="6" t="str">
        <f t="shared" si="83"/>
        <v>wearables</v>
      </c>
      <c r="S655" s="10">
        <f t="shared" si="84"/>
        <v>42199.618518518517</v>
      </c>
      <c r="T655" s="10">
        <f t="shared" si="85"/>
        <v>42236.618518518517</v>
      </c>
      <c r="U655" s="10" t="str">
        <f t="shared" si="86"/>
        <v>Jul</v>
      </c>
      <c r="V655" s="11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>
        <f t="shared" si="81"/>
        <v>22037.5</v>
      </c>
      <c r="Q656" t="str">
        <f t="shared" si="82"/>
        <v>technology</v>
      </c>
      <c r="R656" s="6" t="str">
        <f t="shared" si="83"/>
        <v>wearables</v>
      </c>
      <c r="S656" s="10">
        <f t="shared" si="84"/>
        <v>42163.957326388889</v>
      </c>
      <c r="T656" s="10">
        <f t="shared" si="85"/>
        <v>42193.957326388889</v>
      </c>
      <c r="U656" s="10" t="str">
        <f t="shared" si="86"/>
        <v>Jun</v>
      </c>
      <c r="V656" s="11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>
        <f t="shared" si="81"/>
        <v>9875.5</v>
      </c>
      <c r="Q657" t="str">
        <f t="shared" si="82"/>
        <v>technology</v>
      </c>
      <c r="R657" s="6" t="str">
        <f t="shared" si="83"/>
        <v>wearables</v>
      </c>
      <c r="S657" s="10">
        <f t="shared" si="84"/>
        <v>42045.957314814819</v>
      </c>
      <c r="T657" s="10">
        <f t="shared" si="85"/>
        <v>42075.915648148148</v>
      </c>
      <c r="U657" s="10" t="str">
        <f t="shared" si="86"/>
        <v>Feb</v>
      </c>
      <c r="V657" s="11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>
        <f t="shared" si="81"/>
        <v>7839</v>
      </c>
      <c r="Q658" t="str">
        <f t="shared" si="82"/>
        <v>technology</v>
      </c>
      <c r="R658" s="6" t="str">
        <f t="shared" si="83"/>
        <v>wearables</v>
      </c>
      <c r="S658" s="10">
        <f t="shared" si="84"/>
        <v>42417.804618055554</v>
      </c>
      <c r="T658" s="10">
        <f t="shared" si="85"/>
        <v>42477.762951388882</v>
      </c>
      <c r="U658" s="10" t="str">
        <f t="shared" si="86"/>
        <v>Feb</v>
      </c>
      <c r="V658" s="11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>
        <f t="shared" si="81"/>
        <v>16927.5</v>
      </c>
      <c r="Q659" t="str">
        <f t="shared" si="82"/>
        <v>technology</v>
      </c>
      <c r="R659" s="6" t="str">
        <f t="shared" si="83"/>
        <v>wearables</v>
      </c>
      <c r="S659" s="10">
        <f t="shared" si="84"/>
        <v>42331.84574074074</v>
      </c>
      <c r="T659" s="10">
        <f t="shared" si="85"/>
        <v>42361.84574074074</v>
      </c>
      <c r="U659" s="10" t="str">
        <f t="shared" si="86"/>
        <v>Nov</v>
      </c>
      <c r="V659" s="11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>
        <f t="shared" si="81"/>
        <v>29532.5</v>
      </c>
      <c r="Q660" t="str">
        <f t="shared" si="82"/>
        <v>technology</v>
      </c>
      <c r="R660" s="6" t="str">
        <f t="shared" si="83"/>
        <v>wearables</v>
      </c>
      <c r="S660" s="10">
        <f t="shared" si="84"/>
        <v>42179.160752314812</v>
      </c>
      <c r="T660" s="10">
        <f t="shared" si="85"/>
        <v>42211.75</v>
      </c>
      <c r="U660" s="10" t="str">
        <f t="shared" si="86"/>
        <v>Jun</v>
      </c>
      <c r="V660" s="11">
        <f t="shared" si="87"/>
        <v>2015</v>
      </c>
    </row>
    <row r="661" spans="1:22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>
        <f t="shared" si="81"/>
        <v>3008.5</v>
      </c>
      <c r="Q661" t="str">
        <f t="shared" si="82"/>
        <v>technology</v>
      </c>
      <c r="R661" s="6" t="str">
        <f t="shared" si="83"/>
        <v>wearables</v>
      </c>
      <c r="S661" s="10">
        <f t="shared" si="84"/>
        <v>42209.593692129631</v>
      </c>
      <c r="T661" s="10">
        <f t="shared" si="85"/>
        <v>42239.593692129631</v>
      </c>
      <c r="U661" s="10" t="str">
        <f t="shared" si="86"/>
        <v>Jul</v>
      </c>
      <c r="V661" s="11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>
        <f t="shared" si="81"/>
        <v>25764.5</v>
      </c>
      <c r="Q662" t="str">
        <f t="shared" si="82"/>
        <v>technology</v>
      </c>
      <c r="R662" s="6" t="str">
        <f t="shared" si="83"/>
        <v>wearables</v>
      </c>
      <c r="S662" s="10">
        <f t="shared" si="84"/>
        <v>41922.741655092592</v>
      </c>
      <c r="T662" s="10">
        <f t="shared" si="85"/>
        <v>41952.783321759263</v>
      </c>
      <c r="U662" s="10" t="str">
        <f t="shared" si="86"/>
        <v>Oct</v>
      </c>
      <c r="V662" s="11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>
        <f t="shared" si="81"/>
        <v>5047.5</v>
      </c>
      <c r="Q663" t="str">
        <f t="shared" si="82"/>
        <v>technology</v>
      </c>
      <c r="R663" s="6" t="str">
        <f t="shared" si="83"/>
        <v>wearables</v>
      </c>
      <c r="S663" s="10">
        <f t="shared" si="84"/>
        <v>42636.645358796297</v>
      </c>
      <c r="T663" s="10">
        <f t="shared" si="85"/>
        <v>42666.645358796297</v>
      </c>
      <c r="U663" s="10" t="str">
        <f t="shared" si="86"/>
        <v>Sep</v>
      </c>
      <c r="V663" s="11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>
        <f t="shared" si="81"/>
        <v>19578</v>
      </c>
      <c r="Q664" t="str">
        <f t="shared" si="82"/>
        <v>technology</v>
      </c>
      <c r="R664" s="6" t="str">
        <f t="shared" si="83"/>
        <v>wearables</v>
      </c>
      <c r="S664" s="10">
        <f t="shared" si="84"/>
        <v>41990.438043981485</v>
      </c>
      <c r="T664" s="10">
        <f t="shared" si="85"/>
        <v>42020.438043981485</v>
      </c>
      <c r="U664" s="10" t="str">
        <f t="shared" si="86"/>
        <v>Dec</v>
      </c>
      <c r="V664" s="11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>
        <f t="shared" si="81"/>
        <v>100350</v>
      </c>
      <c r="Q665" t="str">
        <f t="shared" si="82"/>
        <v>technology</v>
      </c>
      <c r="R665" s="6" t="str">
        <f t="shared" si="83"/>
        <v>wearables</v>
      </c>
      <c r="S665" s="10">
        <f t="shared" si="84"/>
        <v>42173.843240740738</v>
      </c>
      <c r="T665" s="10">
        <f t="shared" si="85"/>
        <v>42203.843240740738</v>
      </c>
      <c r="U665" s="10" t="str">
        <f t="shared" si="86"/>
        <v>Jun</v>
      </c>
      <c r="V665" s="11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>
        <f t="shared" si="81"/>
        <v>6452</v>
      </c>
      <c r="Q666" t="str">
        <f t="shared" si="82"/>
        <v>technology</v>
      </c>
      <c r="R666" s="6" t="str">
        <f t="shared" si="83"/>
        <v>wearables</v>
      </c>
      <c r="S666" s="10">
        <f t="shared" si="84"/>
        <v>42077.666377314818</v>
      </c>
      <c r="T666" s="10">
        <f t="shared" si="85"/>
        <v>42107.666377314818</v>
      </c>
      <c r="U666" s="10" t="str">
        <f t="shared" si="86"/>
        <v>Mar</v>
      </c>
      <c r="V666" s="11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>
        <f t="shared" si="81"/>
        <v>5932</v>
      </c>
      <c r="Q667" t="str">
        <f t="shared" si="82"/>
        <v>technology</v>
      </c>
      <c r="R667" s="6" t="str">
        <f t="shared" si="83"/>
        <v>wearables</v>
      </c>
      <c r="S667" s="10">
        <f t="shared" si="84"/>
        <v>42688.711354166662</v>
      </c>
      <c r="T667" s="10">
        <f t="shared" si="85"/>
        <v>42748.711354166662</v>
      </c>
      <c r="U667" s="10" t="str">
        <f t="shared" si="86"/>
        <v>Nov</v>
      </c>
      <c r="V667" s="11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>
        <f t="shared" si="81"/>
        <v>100004</v>
      </c>
      <c r="Q668" t="str">
        <f t="shared" si="82"/>
        <v>technology</v>
      </c>
      <c r="R668" s="6" t="str">
        <f t="shared" si="83"/>
        <v>wearables</v>
      </c>
      <c r="S668" s="10">
        <f t="shared" si="84"/>
        <v>41838.832152777781</v>
      </c>
      <c r="T668" s="10">
        <f t="shared" si="85"/>
        <v>41868.832152777781</v>
      </c>
      <c r="U668" s="10" t="str">
        <f t="shared" si="86"/>
        <v>Jul</v>
      </c>
      <c r="V668" s="11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>
        <f t="shared" si="81"/>
        <v>27505</v>
      </c>
      <c r="Q669" t="str">
        <f t="shared" si="82"/>
        <v>technology</v>
      </c>
      <c r="R669" s="6" t="str">
        <f t="shared" si="83"/>
        <v>wearables</v>
      </c>
      <c r="S669" s="10">
        <f t="shared" si="84"/>
        <v>42632.373414351852</v>
      </c>
      <c r="T669" s="10">
        <f t="shared" si="85"/>
        <v>42672.373414351852</v>
      </c>
      <c r="U669" s="10" t="str">
        <f t="shared" si="86"/>
        <v>Sep</v>
      </c>
      <c r="V669" s="11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>
        <f t="shared" si="81"/>
        <v>7842</v>
      </c>
      <c r="Q670" t="str">
        <f t="shared" si="82"/>
        <v>technology</v>
      </c>
      <c r="R670" s="6" t="str">
        <f t="shared" si="83"/>
        <v>wearables</v>
      </c>
      <c r="S670" s="10">
        <f t="shared" si="84"/>
        <v>42090.831273148149</v>
      </c>
      <c r="T670" s="10">
        <f t="shared" si="85"/>
        <v>42135.831273148149</v>
      </c>
      <c r="U670" s="10" t="str">
        <f t="shared" si="86"/>
        <v>Mar</v>
      </c>
      <c r="V670" s="11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>
        <f t="shared" si="81"/>
        <v>121507.5</v>
      </c>
      <c r="Q671" t="str">
        <f t="shared" si="82"/>
        <v>technology</v>
      </c>
      <c r="R671" s="6" t="str">
        <f t="shared" si="83"/>
        <v>wearables</v>
      </c>
      <c r="S671" s="10">
        <f t="shared" si="84"/>
        <v>42527.625671296293</v>
      </c>
      <c r="T671" s="10">
        <f t="shared" si="85"/>
        <v>42557.625671296293</v>
      </c>
      <c r="U671" s="10" t="str">
        <f t="shared" si="86"/>
        <v>Jun</v>
      </c>
      <c r="V671" s="11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>
        <f t="shared" si="81"/>
        <v>58174.5</v>
      </c>
      <c r="Q672" t="str">
        <f t="shared" si="82"/>
        <v>technology</v>
      </c>
      <c r="R672" s="6" t="str">
        <f t="shared" si="83"/>
        <v>wearables</v>
      </c>
      <c r="S672" s="10">
        <f t="shared" si="84"/>
        <v>42506.709722222222</v>
      </c>
      <c r="T672" s="10">
        <f t="shared" si="85"/>
        <v>42540.340277777781</v>
      </c>
      <c r="U672" s="10" t="str">
        <f t="shared" si="86"/>
        <v>May</v>
      </c>
      <c r="V672" s="11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>
        <f t="shared" si="81"/>
        <v>20914</v>
      </c>
      <c r="Q673" t="str">
        <f t="shared" si="82"/>
        <v>technology</v>
      </c>
      <c r="R673" s="6" t="str">
        <f t="shared" si="83"/>
        <v>wearables</v>
      </c>
      <c r="S673" s="10">
        <f t="shared" si="84"/>
        <v>41984.692731481482</v>
      </c>
      <c r="T673" s="10">
        <f t="shared" si="85"/>
        <v>42018.166666666672</v>
      </c>
      <c r="U673" s="10" t="str">
        <f t="shared" si="86"/>
        <v>Dec</v>
      </c>
      <c r="V673" s="11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>
        <f t="shared" si="81"/>
        <v>30407</v>
      </c>
      <c r="Q674" t="str">
        <f t="shared" si="82"/>
        <v>technology</v>
      </c>
      <c r="R674" s="6" t="str">
        <f t="shared" si="83"/>
        <v>wearables</v>
      </c>
      <c r="S674" s="10">
        <f t="shared" si="84"/>
        <v>41974.219490740739</v>
      </c>
      <c r="T674" s="10">
        <f t="shared" si="85"/>
        <v>42005.207638888889</v>
      </c>
      <c r="U674" s="10" t="str">
        <f t="shared" si="86"/>
        <v>Dec</v>
      </c>
      <c r="V674" s="11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>
        <f t="shared" si="81"/>
        <v>50102.5</v>
      </c>
      <c r="Q675" t="str">
        <f t="shared" si="82"/>
        <v>technology</v>
      </c>
      <c r="R675" s="6" t="str">
        <f t="shared" si="83"/>
        <v>wearables</v>
      </c>
      <c r="S675" s="10">
        <f t="shared" si="84"/>
        <v>41838.840474537035</v>
      </c>
      <c r="T675" s="10">
        <f t="shared" si="85"/>
        <v>41883.840474537035</v>
      </c>
      <c r="U675" s="10" t="str">
        <f t="shared" si="86"/>
        <v>Jul</v>
      </c>
      <c r="V675" s="11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>
        <f t="shared" si="81"/>
        <v>25007.5</v>
      </c>
      <c r="Q676" t="str">
        <f t="shared" si="82"/>
        <v>technology</v>
      </c>
      <c r="R676" s="6" t="str">
        <f t="shared" si="83"/>
        <v>wearables</v>
      </c>
      <c r="S676" s="10">
        <f t="shared" si="84"/>
        <v>41803.116053240738</v>
      </c>
      <c r="T676" s="10">
        <f t="shared" si="85"/>
        <v>41863.116053240738</v>
      </c>
      <c r="U676" s="10" t="str">
        <f t="shared" si="86"/>
        <v>Jun</v>
      </c>
      <c r="V676" s="11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>
        <f t="shared" si="81"/>
        <v>3445.5</v>
      </c>
      <c r="Q677" t="str">
        <f t="shared" si="82"/>
        <v>technology</v>
      </c>
      <c r="R677" s="6" t="str">
        <f t="shared" si="83"/>
        <v>wearables</v>
      </c>
      <c r="S677" s="10">
        <f t="shared" si="84"/>
        <v>41975.930601851855</v>
      </c>
      <c r="T677" s="10">
        <f t="shared" si="85"/>
        <v>42005.290972222225</v>
      </c>
      <c r="U677" s="10" t="str">
        <f t="shared" si="86"/>
        <v>Dec</v>
      </c>
      <c r="V677" s="11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>
        <f t="shared" si="81"/>
        <v>50735.5</v>
      </c>
      <c r="Q678" t="str">
        <f t="shared" si="82"/>
        <v>technology</v>
      </c>
      <c r="R678" s="6" t="str">
        <f t="shared" si="83"/>
        <v>wearables</v>
      </c>
      <c r="S678" s="10">
        <f t="shared" si="84"/>
        <v>42012.768298611118</v>
      </c>
      <c r="T678" s="10">
        <f t="shared" si="85"/>
        <v>42042.768298611118</v>
      </c>
      <c r="U678" s="10" t="str">
        <f t="shared" si="86"/>
        <v>Jan</v>
      </c>
      <c r="V678" s="11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>
        <f t="shared" si="81"/>
        <v>31396</v>
      </c>
      <c r="Q679" t="str">
        <f t="shared" si="82"/>
        <v>technology</v>
      </c>
      <c r="R679" s="6" t="str">
        <f t="shared" si="83"/>
        <v>wearables</v>
      </c>
      <c r="S679" s="10">
        <f t="shared" si="84"/>
        <v>42504.403877314813</v>
      </c>
      <c r="T679" s="10">
        <f t="shared" si="85"/>
        <v>42549.403877314813</v>
      </c>
      <c r="U679" s="10" t="str">
        <f t="shared" si="86"/>
        <v>May</v>
      </c>
      <c r="V679" s="11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>
        <f t="shared" si="81"/>
        <v>15054</v>
      </c>
      <c r="Q680" t="str">
        <f t="shared" si="82"/>
        <v>technology</v>
      </c>
      <c r="R680" s="6" t="str">
        <f t="shared" si="83"/>
        <v>wearables</v>
      </c>
      <c r="S680" s="10">
        <f t="shared" si="84"/>
        <v>42481.376597222217</v>
      </c>
      <c r="T680" s="10">
        <f t="shared" si="85"/>
        <v>42511.376597222217</v>
      </c>
      <c r="U680" s="10" t="str">
        <f t="shared" si="86"/>
        <v>Apr</v>
      </c>
      <c r="V680" s="11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>
        <f t="shared" si="81"/>
        <v>32913.5</v>
      </c>
      <c r="Q681" t="str">
        <f t="shared" si="82"/>
        <v>technology</v>
      </c>
      <c r="R681" s="6" t="str">
        <f t="shared" si="83"/>
        <v>wearables</v>
      </c>
      <c r="S681" s="10">
        <f t="shared" si="84"/>
        <v>42556.695706018523</v>
      </c>
      <c r="T681" s="10">
        <f t="shared" si="85"/>
        <v>42616.695706018523</v>
      </c>
      <c r="U681" s="10" t="str">
        <f t="shared" si="86"/>
        <v>Jul</v>
      </c>
      <c r="V681" s="11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>
        <f t="shared" si="81"/>
        <v>47217</v>
      </c>
      <c r="Q682" t="str">
        <f t="shared" si="82"/>
        <v>technology</v>
      </c>
      <c r="R682" s="6" t="str">
        <f t="shared" si="83"/>
        <v>wearables</v>
      </c>
      <c r="S682" s="10">
        <f t="shared" si="84"/>
        <v>41864.501516203702</v>
      </c>
      <c r="T682" s="10">
        <f t="shared" si="85"/>
        <v>41899.501516203702</v>
      </c>
      <c r="U682" s="10" t="str">
        <f t="shared" si="86"/>
        <v>Aug</v>
      </c>
      <c r="V682" s="11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>
        <f t="shared" si="81"/>
        <v>1250.5</v>
      </c>
      <c r="Q683" t="str">
        <f t="shared" si="82"/>
        <v>technology</v>
      </c>
      <c r="R683" s="6" t="str">
        <f t="shared" si="83"/>
        <v>wearables</v>
      </c>
      <c r="S683" s="10">
        <f t="shared" si="84"/>
        <v>42639.805601851855</v>
      </c>
      <c r="T683" s="10">
        <f t="shared" si="85"/>
        <v>42669.805601851855</v>
      </c>
      <c r="U683" s="10" t="str">
        <f t="shared" si="86"/>
        <v>Sep</v>
      </c>
      <c r="V683" s="11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>
        <f t="shared" si="81"/>
        <v>25026.5</v>
      </c>
      <c r="Q684" t="str">
        <f t="shared" si="82"/>
        <v>technology</v>
      </c>
      <c r="R684" s="6" t="str">
        <f t="shared" si="83"/>
        <v>wearables</v>
      </c>
      <c r="S684" s="10">
        <f t="shared" si="84"/>
        <v>42778.765300925923</v>
      </c>
      <c r="T684" s="10">
        <f t="shared" si="85"/>
        <v>42808.723634259266</v>
      </c>
      <c r="U684" s="10" t="str">
        <f t="shared" si="86"/>
        <v>Feb</v>
      </c>
      <c r="V684" s="11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>
        <f t="shared" si="81"/>
        <v>17649</v>
      </c>
      <c r="Q685" t="str">
        <f t="shared" si="82"/>
        <v>technology</v>
      </c>
      <c r="R685" s="6" t="str">
        <f t="shared" si="83"/>
        <v>wearables</v>
      </c>
      <c r="S685" s="10">
        <f t="shared" si="84"/>
        <v>42634.900046296301</v>
      </c>
      <c r="T685" s="10">
        <f t="shared" si="85"/>
        <v>42674.900046296301</v>
      </c>
      <c r="U685" s="10" t="str">
        <f t="shared" si="86"/>
        <v>Sep</v>
      </c>
      <c r="V685" s="11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>
        <f t="shared" si="81"/>
        <v>171974</v>
      </c>
      <c r="Q686" t="str">
        <f t="shared" si="82"/>
        <v>technology</v>
      </c>
      <c r="R686" s="6" t="str">
        <f t="shared" si="83"/>
        <v>wearables</v>
      </c>
      <c r="S686" s="10">
        <f t="shared" si="84"/>
        <v>41809.473275462966</v>
      </c>
      <c r="T686" s="10">
        <f t="shared" si="85"/>
        <v>41845.125</v>
      </c>
      <c r="U686" s="10" t="str">
        <f t="shared" si="86"/>
        <v>Jun</v>
      </c>
      <c r="V686" s="11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>
        <f t="shared" si="81"/>
        <v>1276.5</v>
      </c>
      <c r="Q687" t="str">
        <f t="shared" si="82"/>
        <v>technology</v>
      </c>
      <c r="R687" s="6" t="str">
        <f t="shared" si="83"/>
        <v>wearables</v>
      </c>
      <c r="S687" s="10">
        <f t="shared" si="84"/>
        <v>41971.866574074069</v>
      </c>
      <c r="T687" s="10">
        <f t="shared" si="85"/>
        <v>42016.866574074069</v>
      </c>
      <c r="U687" s="10" t="str">
        <f t="shared" si="86"/>
        <v>Nov</v>
      </c>
      <c r="V687" s="11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>
        <f t="shared" si="81"/>
        <v>250000</v>
      </c>
      <c r="Q688" t="str">
        <f t="shared" si="82"/>
        <v>technology</v>
      </c>
      <c r="R688" s="6" t="str">
        <f t="shared" si="83"/>
        <v>wearables</v>
      </c>
      <c r="S688" s="10">
        <f t="shared" si="84"/>
        <v>42189.673263888893</v>
      </c>
      <c r="T688" s="10">
        <f t="shared" si="85"/>
        <v>42219.673263888893</v>
      </c>
      <c r="U688" s="10" t="str">
        <f t="shared" si="86"/>
        <v>Jul</v>
      </c>
      <c r="V688" s="11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>
        <f t="shared" si="81"/>
        <v>51775</v>
      </c>
      <c r="Q689" t="str">
        <f t="shared" si="82"/>
        <v>technology</v>
      </c>
      <c r="R689" s="6" t="str">
        <f t="shared" si="83"/>
        <v>wearables</v>
      </c>
      <c r="S689" s="10">
        <f t="shared" si="84"/>
        <v>42711.750613425931</v>
      </c>
      <c r="T689" s="10">
        <f t="shared" si="85"/>
        <v>42771.750613425931</v>
      </c>
      <c r="U689" s="10" t="str">
        <f t="shared" si="86"/>
        <v>Dec</v>
      </c>
      <c r="V689" s="11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>
        <f t="shared" si="81"/>
        <v>17299</v>
      </c>
      <c r="Q690" t="str">
        <f t="shared" si="82"/>
        <v>technology</v>
      </c>
      <c r="R690" s="6" t="str">
        <f t="shared" si="83"/>
        <v>wearables</v>
      </c>
      <c r="S690" s="10">
        <f t="shared" si="84"/>
        <v>42262.104780092588</v>
      </c>
      <c r="T690" s="10">
        <f t="shared" si="85"/>
        <v>42292.104780092588</v>
      </c>
      <c r="U690" s="10" t="str">
        <f t="shared" si="86"/>
        <v>Sep</v>
      </c>
      <c r="V690" s="11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>
        <f t="shared" si="81"/>
        <v>157648.75</v>
      </c>
      <c r="Q691" t="str">
        <f t="shared" si="82"/>
        <v>technology</v>
      </c>
      <c r="R691" s="6" t="str">
        <f t="shared" si="83"/>
        <v>wearables</v>
      </c>
      <c r="S691" s="10">
        <f t="shared" si="84"/>
        <v>42675.66778935185</v>
      </c>
      <c r="T691" s="10">
        <f t="shared" si="85"/>
        <v>42712.207638888889</v>
      </c>
      <c r="U691" s="10" t="str">
        <f t="shared" si="86"/>
        <v>Nov</v>
      </c>
      <c r="V691" s="11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>
        <f t="shared" si="81"/>
        <v>11234</v>
      </c>
      <c r="Q692" t="str">
        <f t="shared" si="82"/>
        <v>technology</v>
      </c>
      <c r="R692" s="6" t="str">
        <f t="shared" si="83"/>
        <v>wearables</v>
      </c>
      <c r="S692" s="10">
        <f t="shared" si="84"/>
        <v>42579.634733796294</v>
      </c>
      <c r="T692" s="10">
        <f t="shared" si="85"/>
        <v>42622.25</v>
      </c>
      <c r="U692" s="10" t="str">
        <f t="shared" si="86"/>
        <v>Jul</v>
      </c>
      <c r="V692" s="11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>
        <f t="shared" si="81"/>
        <v>25130</v>
      </c>
      <c r="Q693" t="str">
        <f t="shared" si="82"/>
        <v>technology</v>
      </c>
      <c r="R693" s="6" t="str">
        <f t="shared" si="83"/>
        <v>wearables</v>
      </c>
      <c r="S693" s="10">
        <f t="shared" si="84"/>
        <v>42158.028310185182</v>
      </c>
      <c r="T693" s="10">
        <f t="shared" si="85"/>
        <v>42186.028310185182</v>
      </c>
      <c r="U693" s="10" t="str">
        <f t="shared" si="86"/>
        <v>Jun</v>
      </c>
      <c r="V693" s="11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>
        <f t="shared" si="81"/>
        <v>10653</v>
      </c>
      <c r="Q694" t="str">
        <f t="shared" si="82"/>
        <v>technology</v>
      </c>
      <c r="R694" s="6" t="str">
        <f t="shared" si="83"/>
        <v>wearables</v>
      </c>
      <c r="S694" s="10">
        <f t="shared" si="84"/>
        <v>42696.37572916667</v>
      </c>
      <c r="T694" s="10">
        <f t="shared" si="85"/>
        <v>42726.37572916667</v>
      </c>
      <c r="U694" s="10" t="str">
        <f t="shared" si="86"/>
        <v>Nov</v>
      </c>
      <c r="V694" s="11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>
        <f t="shared" si="81"/>
        <v>67669</v>
      </c>
      <c r="Q695" t="str">
        <f t="shared" si="82"/>
        <v>technology</v>
      </c>
      <c r="R695" s="6" t="str">
        <f t="shared" si="83"/>
        <v>wearables</v>
      </c>
      <c r="S695" s="10">
        <f t="shared" si="84"/>
        <v>42094.808182870373</v>
      </c>
      <c r="T695" s="10">
        <f t="shared" si="85"/>
        <v>42124.808182870373</v>
      </c>
      <c r="U695" s="10" t="str">
        <f t="shared" si="86"/>
        <v>Mar</v>
      </c>
      <c r="V695" s="11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>
        <f t="shared" si="81"/>
        <v>75295</v>
      </c>
      <c r="Q696" t="str">
        <f t="shared" si="82"/>
        <v>technology</v>
      </c>
      <c r="R696" s="6" t="str">
        <f t="shared" si="83"/>
        <v>wearables</v>
      </c>
      <c r="S696" s="10">
        <f t="shared" si="84"/>
        <v>42737.663877314815</v>
      </c>
      <c r="T696" s="10">
        <f t="shared" si="85"/>
        <v>42767.663877314815</v>
      </c>
      <c r="U696" s="10" t="str">
        <f t="shared" si="86"/>
        <v>Jan</v>
      </c>
      <c r="V696" s="11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>
        <f t="shared" si="81"/>
        <v>30318</v>
      </c>
      <c r="Q697" t="str">
        <f t="shared" si="82"/>
        <v>technology</v>
      </c>
      <c r="R697" s="6" t="str">
        <f t="shared" si="83"/>
        <v>wearables</v>
      </c>
      <c r="S697" s="10">
        <f t="shared" si="84"/>
        <v>41913.521064814813</v>
      </c>
      <c r="T697" s="10">
        <f t="shared" si="85"/>
        <v>41943.521064814813</v>
      </c>
      <c r="U697" s="10" t="str">
        <f t="shared" si="86"/>
        <v>Oct</v>
      </c>
      <c r="V697" s="11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>
        <f t="shared" si="81"/>
        <v>87500.5</v>
      </c>
      <c r="Q698" t="str">
        <f t="shared" si="82"/>
        <v>technology</v>
      </c>
      <c r="R698" s="6" t="str">
        <f t="shared" si="83"/>
        <v>wearables</v>
      </c>
      <c r="S698" s="10">
        <f t="shared" si="84"/>
        <v>41815.927106481482</v>
      </c>
      <c r="T698" s="10">
        <f t="shared" si="85"/>
        <v>41845.927106481482</v>
      </c>
      <c r="U698" s="10" t="str">
        <f t="shared" si="86"/>
        <v>Jun</v>
      </c>
      <c r="V698" s="11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>
        <f t="shared" si="81"/>
        <v>3659.5</v>
      </c>
      <c r="Q699" t="str">
        <f t="shared" si="82"/>
        <v>technology</v>
      </c>
      <c r="R699" s="6" t="str">
        <f t="shared" si="83"/>
        <v>wearables</v>
      </c>
      <c r="S699" s="10">
        <f t="shared" si="84"/>
        <v>42388.523020833338</v>
      </c>
      <c r="T699" s="10">
        <f t="shared" si="85"/>
        <v>42403.523020833338</v>
      </c>
      <c r="U699" s="10" t="str">
        <f t="shared" si="86"/>
        <v>Jan</v>
      </c>
      <c r="V699" s="11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>
        <f t="shared" si="81"/>
        <v>57695</v>
      </c>
      <c r="Q700" t="str">
        <f t="shared" si="82"/>
        <v>technology</v>
      </c>
      <c r="R700" s="6" t="str">
        <f t="shared" si="83"/>
        <v>wearables</v>
      </c>
      <c r="S700" s="10">
        <f t="shared" si="84"/>
        <v>41866.931076388886</v>
      </c>
      <c r="T700" s="10">
        <f t="shared" si="85"/>
        <v>41900.083333333336</v>
      </c>
      <c r="U700" s="10" t="str">
        <f t="shared" si="86"/>
        <v>Aug</v>
      </c>
      <c r="V700" s="11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>
        <f t="shared" si="81"/>
        <v>118574.37</v>
      </c>
      <c r="Q701" t="str">
        <f t="shared" si="82"/>
        <v>technology</v>
      </c>
      <c r="R701" s="6" t="str">
        <f t="shared" si="83"/>
        <v>wearables</v>
      </c>
      <c r="S701" s="10">
        <f t="shared" si="84"/>
        <v>41563.485509259262</v>
      </c>
      <c r="T701" s="10">
        <f t="shared" si="85"/>
        <v>41600.666666666664</v>
      </c>
      <c r="U701" s="10" t="str">
        <f t="shared" si="86"/>
        <v>Oct</v>
      </c>
      <c r="V701" s="11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>
        <f t="shared" si="81"/>
        <v>7701.5</v>
      </c>
      <c r="Q702" t="str">
        <f t="shared" si="82"/>
        <v>technology</v>
      </c>
      <c r="R702" s="6" t="str">
        <f t="shared" si="83"/>
        <v>wearables</v>
      </c>
      <c r="S702" s="10">
        <f t="shared" si="84"/>
        <v>42715.688437500001</v>
      </c>
      <c r="T702" s="10">
        <f t="shared" si="85"/>
        <v>42745.688437500001</v>
      </c>
      <c r="U702" s="10" t="str">
        <f t="shared" si="86"/>
        <v>Dec</v>
      </c>
      <c r="V702" s="11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>
        <f t="shared" si="81"/>
        <v>14559</v>
      </c>
      <c r="Q703" t="str">
        <f t="shared" si="82"/>
        <v>technology</v>
      </c>
      <c r="R703" s="6" t="str">
        <f t="shared" si="83"/>
        <v>wearables</v>
      </c>
      <c r="S703" s="10">
        <f t="shared" si="84"/>
        <v>41813.662962962961</v>
      </c>
      <c r="T703" s="10">
        <f t="shared" si="85"/>
        <v>41843.662962962961</v>
      </c>
      <c r="U703" s="10" t="str">
        <f t="shared" si="86"/>
        <v>Jun</v>
      </c>
      <c r="V703" s="11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>
        <f t="shared" si="81"/>
        <v>9811.005000000001</v>
      </c>
      <c r="Q704" t="str">
        <f t="shared" si="82"/>
        <v>technology</v>
      </c>
      <c r="R704" s="6" t="str">
        <f t="shared" si="83"/>
        <v>wearables</v>
      </c>
      <c r="S704" s="10">
        <f t="shared" si="84"/>
        <v>42668.726701388892</v>
      </c>
      <c r="T704" s="10">
        <f t="shared" si="85"/>
        <v>42698.768368055549</v>
      </c>
      <c r="U704" s="10" t="str">
        <f t="shared" si="86"/>
        <v>Oct</v>
      </c>
      <c r="V704" s="11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>
        <f t="shared" si="81"/>
        <v>7918.5</v>
      </c>
      <c r="Q705" t="str">
        <f t="shared" si="82"/>
        <v>technology</v>
      </c>
      <c r="R705" s="6" t="str">
        <f t="shared" si="83"/>
        <v>wearables</v>
      </c>
      <c r="S705" s="10">
        <f t="shared" si="84"/>
        <v>42711.950798611113</v>
      </c>
      <c r="T705" s="10">
        <f t="shared" si="85"/>
        <v>42766.98055555555</v>
      </c>
      <c r="U705" s="10" t="str">
        <f t="shared" si="86"/>
        <v>Dec</v>
      </c>
      <c r="V705" s="11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>
        <f t="shared" si="81"/>
        <v>27740.5</v>
      </c>
      <c r="Q706" t="str">
        <f t="shared" si="82"/>
        <v>technology</v>
      </c>
      <c r="R706" s="6" t="str">
        <f t="shared" si="83"/>
        <v>wearables</v>
      </c>
      <c r="S706" s="10">
        <f t="shared" si="84"/>
        <v>42726.192916666667</v>
      </c>
      <c r="T706" s="10">
        <f t="shared" si="85"/>
        <v>42786.192916666667</v>
      </c>
      <c r="U706" s="10" t="str">
        <f t="shared" si="86"/>
        <v>Dec</v>
      </c>
      <c r="V706" s="11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>
        <f t="shared" ref="P707:P770" si="89">AVERAGE(D707,E707)</f>
        <v>50488.5</v>
      </c>
      <c r="Q707" t="str">
        <f t="shared" ref="Q707:Q770" si="90">LEFT(N707, SEARCH("/",N707,1)-1)</f>
        <v>technology</v>
      </c>
      <c r="R707" s="6" t="str">
        <f t="shared" ref="R707:R770" si="91">RIGHT(N707,LEN(N707) - SEARCH("/", N707, + 1))</f>
        <v>wearables</v>
      </c>
      <c r="S707" s="10">
        <f t="shared" ref="S707:S770" si="92">(((J707/60)/60)/24)+DATE(1970,1,1)</f>
        <v>42726.491643518515</v>
      </c>
      <c r="T707" s="10">
        <f t="shared" ref="T707:T770" si="93">(((I707/60)/60)/24)+DATE(1970,1,1)</f>
        <v>42756.491643518515</v>
      </c>
      <c r="U707" s="10" t="str">
        <f t="shared" ref="U707:U770" si="94">TEXT(S707, "mmm")</f>
        <v>Dec</v>
      </c>
      <c r="V707" s="11">
        <f t="shared" ref="V707:V770" si="95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>
        <f t="shared" si="89"/>
        <v>50000</v>
      </c>
      <c r="Q708" t="str">
        <f t="shared" si="90"/>
        <v>technology</v>
      </c>
      <c r="R708" s="6" t="str">
        <f t="shared" si="91"/>
        <v>wearables</v>
      </c>
      <c r="S708" s="10">
        <f t="shared" si="92"/>
        <v>42676.995173611111</v>
      </c>
      <c r="T708" s="10">
        <f t="shared" si="93"/>
        <v>42718.777083333334</v>
      </c>
      <c r="U708" s="10" t="str">
        <f t="shared" si="94"/>
        <v>Nov</v>
      </c>
      <c r="V708" s="11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>
        <f t="shared" si="89"/>
        <v>60835.3</v>
      </c>
      <c r="Q709" t="str">
        <f t="shared" si="90"/>
        <v>technology</v>
      </c>
      <c r="R709" s="6" t="str">
        <f t="shared" si="91"/>
        <v>wearables</v>
      </c>
      <c r="S709" s="10">
        <f t="shared" si="92"/>
        <v>42696.663506944446</v>
      </c>
      <c r="T709" s="10">
        <f t="shared" si="93"/>
        <v>42736.663506944446</v>
      </c>
      <c r="U709" s="10" t="str">
        <f t="shared" si="94"/>
        <v>Nov</v>
      </c>
      <c r="V709" s="11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>
        <f t="shared" si="89"/>
        <v>24418.5</v>
      </c>
      <c r="Q710" t="str">
        <f t="shared" si="90"/>
        <v>technology</v>
      </c>
      <c r="R710" s="6" t="str">
        <f t="shared" si="91"/>
        <v>wearables</v>
      </c>
      <c r="S710" s="10">
        <f t="shared" si="92"/>
        <v>41835.581018518518</v>
      </c>
      <c r="T710" s="10">
        <f t="shared" si="93"/>
        <v>41895.581018518518</v>
      </c>
      <c r="U710" s="10" t="str">
        <f t="shared" si="94"/>
        <v>Jul</v>
      </c>
      <c r="V710" s="11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>
        <f t="shared" si="89"/>
        <v>7530.5</v>
      </c>
      <c r="Q711" t="str">
        <f t="shared" si="90"/>
        <v>technology</v>
      </c>
      <c r="R711" s="6" t="str">
        <f t="shared" si="91"/>
        <v>wearables</v>
      </c>
      <c r="S711" s="10">
        <f t="shared" si="92"/>
        <v>41948.041192129633</v>
      </c>
      <c r="T711" s="10">
        <f t="shared" si="93"/>
        <v>41978.041192129633</v>
      </c>
      <c r="U711" s="10" t="str">
        <f t="shared" si="94"/>
        <v>Nov</v>
      </c>
      <c r="V711" s="11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>
        <f t="shared" si="89"/>
        <v>600</v>
      </c>
      <c r="Q712" t="str">
        <f t="shared" si="90"/>
        <v>technology</v>
      </c>
      <c r="R712" s="6" t="str">
        <f t="shared" si="91"/>
        <v>wearables</v>
      </c>
      <c r="S712" s="10">
        <f t="shared" si="92"/>
        <v>41837.984976851854</v>
      </c>
      <c r="T712" s="10">
        <f t="shared" si="93"/>
        <v>41871.030555555553</v>
      </c>
      <c r="U712" s="10" t="str">
        <f t="shared" si="94"/>
        <v>Jul</v>
      </c>
      <c r="V712" s="11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>
        <f t="shared" si="89"/>
        <v>66895.5</v>
      </c>
      <c r="Q713" t="str">
        <f t="shared" si="90"/>
        <v>technology</v>
      </c>
      <c r="R713" s="6" t="str">
        <f t="shared" si="91"/>
        <v>wearables</v>
      </c>
      <c r="S713" s="10">
        <f t="shared" si="92"/>
        <v>42678.459120370375</v>
      </c>
      <c r="T713" s="10">
        <f t="shared" si="93"/>
        <v>42718.500787037032</v>
      </c>
      <c r="U713" s="10" t="str">
        <f t="shared" si="94"/>
        <v>Nov</v>
      </c>
      <c r="V713" s="11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>
        <f t="shared" si="89"/>
        <v>24302.5</v>
      </c>
      <c r="Q714" t="str">
        <f t="shared" si="90"/>
        <v>technology</v>
      </c>
      <c r="R714" s="6" t="str">
        <f t="shared" si="91"/>
        <v>wearables</v>
      </c>
      <c r="S714" s="10">
        <f t="shared" si="92"/>
        <v>42384.680925925932</v>
      </c>
      <c r="T714" s="10">
        <f t="shared" si="93"/>
        <v>42414.680925925932</v>
      </c>
      <c r="U714" s="10" t="str">
        <f t="shared" si="94"/>
        <v>Jan</v>
      </c>
      <c r="V714" s="11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>
        <f t="shared" si="89"/>
        <v>12599.5</v>
      </c>
      <c r="Q715" t="str">
        <f t="shared" si="90"/>
        <v>technology</v>
      </c>
      <c r="R715" s="6" t="str">
        <f t="shared" si="91"/>
        <v>wearables</v>
      </c>
      <c r="S715" s="10">
        <f t="shared" si="92"/>
        <v>42496.529305555552</v>
      </c>
      <c r="T715" s="10">
        <f t="shared" si="93"/>
        <v>42526.529305555552</v>
      </c>
      <c r="U715" s="10" t="str">
        <f t="shared" si="94"/>
        <v>May</v>
      </c>
      <c r="V715" s="11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>
        <f t="shared" si="89"/>
        <v>8624.5</v>
      </c>
      <c r="Q716" t="str">
        <f t="shared" si="90"/>
        <v>technology</v>
      </c>
      <c r="R716" s="6" t="str">
        <f t="shared" si="91"/>
        <v>wearables</v>
      </c>
      <c r="S716" s="10">
        <f t="shared" si="92"/>
        <v>42734.787986111114</v>
      </c>
      <c r="T716" s="10">
        <f t="shared" si="93"/>
        <v>42794.787986111114</v>
      </c>
      <c r="U716" s="10" t="str">
        <f t="shared" si="94"/>
        <v>Dec</v>
      </c>
      <c r="V716" s="11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>
        <f t="shared" si="89"/>
        <v>14444.5</v>
      </c>
      <c r="Q717" t="str">
        <f t="shared" si="90"/>
        <v>technology</v>
      </c>
      <c r="R717" s="6" t="str">
        <f t="shared" si="91"/>
        <v>wearables</v>
      </c>
      <c r="S717" s="10">
        <f t="shared" si="92"/>
        <v>42273.090740740736</v>
      </c>
      <c r="T717" s="10">
        <f t="shared" si="93"/>
        <v>42313.132407407407</v>
      </c>
      <c r="U717" s="10" t="str">
        <f t="shared" si="94"/>
        <v>Sep</v>
      </c>
      <c r="V717" s="11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>
        <f t="shared" si="89"/>
        <v>3857.5</v>
      </c>
      <c r="Q718" t="str">
        <f t="shared" si="90"/>
        <v>technology</v>
      </c>
      <c r="R718" s="6" t="str">
        <f t="shared" si="91"/>
        <v>wearables</v>
      </c>
      <c r="S718" s="10">
        <f t="shared" si="92"/>
        <v>41940.658645833333</v>
      </c>
      <c r="T718" s="10">
        <f t="shared" si="93"/>
        <v>41974</v>
      </c>
      <c r="U718" s="10" t="str">
        <f t="shared" si="94"/>
        <v>Oct</v>
      </c>
      <c r="V718" s="11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>
        <f t="shared" si="89"/>
        <v>50152.5</v>
      </c>
      <c r="Q719" t="str">
        <f t="shared" si="90"/>
        <v>technology</v>
      </c>
      <c r="R719" s="6" t="str">
        <f t="shared" si="91"/>
        <v>wearables</v>
      </c>
      <c r="S719" s="10">
        <f t="shared" si="92"/>
        <v>41857.854189814818</v>
      </c>
      <c r="T719" s="10">
        <f t="shared" si="93"/>
        <v>41887.854189814818</v>
      </c>
      <c r="U719" s="10" t="str">
        <f t="shared" si="94"/>
        <v>Aug</v>
      </c>
      <c r="V719" s="11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>
        <f t="shared" si="89"/>
        <v>6045</v>
      </c>
      <c r="Q720" t="str">
        <f t="shared" si="90"/>
        <v>technology</v>
      </c>
      <c r="R720" s="6" t="str">
        <f t="shared" si="91"/>
        <v>wearables</v>
      </c>
      <c r="S720" s="10">
        <f t="shared" si="92"/>
        <v>42752.845451388886</v>
      </c>
      <c r="T720" s="10">
        <f t="shared" si="93"/>
        <v>42784.249305555553</v>
      </c>
      <c r="U720" s="10" t="str">
        <f t="shared" si="94"/>
        <v>Jan</v>
      </c>
      <c r="V720" s="11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>
        <f t="shared" si="89"/>
        <v>7597</v>
      </c>
      <c r="Q721" t="str">
        <f t="shared" si="90"/>
        <v>technology</v>
      </c>
      <c r="R721" s="6" t="str">
        <f t="shared" si="91"/>
        <v>wearables</v>
      </c>
      <c r="S721" s="10">
        <f t="shared" si="92"/>
        <v>42409.040231481486</v>
      </c>
      <c r="T721" s="10">
        <f t="shared" si="93"/>
        <v>42423.040231481486</v>
      </c>
      <c r="U721" s="10" t="str">
        <f t="shared" si="94"/>
        <v>Feb</v>
      </c>
      <c r="V721" s="11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>
        <f t="shared" si="89"/>
        <v>2317.5</v>
      </c>
      <c r="Q722" t="str">
        <f t="shared" si="90"/>
        <v>publishing</v>
      </c>
      <c r="R722" s="6" t="str">
        <f t="shared" si="91"/>
        <v>nonfiction</v>
      </c>
      <c r="S722" s="10">
        <f t="shared" si="92"/>
        <v>40909.649201388893</v>
      </c>
      <c r="T722" s="10">
        <f t="shared" si="93"/>
        <v>40937.649201388893</v>
      </c>
      <c r="U722" s="10" t="str">
        <f t="shared" si="94"/>
        <v>Jan</v>
      </c>
      <c r="V722" s="11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>
        <f t="shared" si="89"/>
        <v>9106.5</v>
      </c>
      <c r="Q723" t="str">
        <f t="shared" si="90"/>
        <v>publishing</v>
      </c>
      <c r="R723" s="6" t="str">
        <f t="shared" si="91"/>
        <v>nonfiction</v>
      </c>
      <c r="S723" s="10">
        <f t="shared" si="92"/>
        <v>41807.571840277778</v>
      </c>
      <c r="T723" s="10">
        <f t="shared" si="93"/>
        <v>41852.571840277778</v>
      </c>
      <c r="U723" s="10" t="str">
        <f t="shared" si="94"/>
        <v>Jun</v>
      </c>
      <c r="V723" s="11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>
        <f t="shared" si="89"/>
        <v>29003</v>
      </c>
      <c r="Q724" t="str">
        <f t="shared" si="90"/>
        <v>publishing</v>
      </c>
      <c r="R724" s="6" t="str">
        <f t="shared" si="91"/>
        <v>nonfiction</v>
      </c>
      <c r="S724" s="10">
        <f t="shared" si="92"/>
        <v>40977.805300925924</v>
      </c>
      <c r="T724" s="10">
        <f t="shared" si="93"/>
        <v>41007.76363425926</v>
      </c>
      <c r="U724" s="10" t="str">
        <f t="shared" si="94"/>
        <v>Mar</v>
      </c>
      <c r="V724" s="11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>
        <f t="shared" si="89"/>
        <v>5234.5</v>
      </c>
      <c r="Q725" t="str">
        <f t="shared" si="90"/>
        <v>publishing</v>
      </c>
      <c r="R725" s="6" t="str">
        <f t="shared" si="91"/>
        <v>nonfiction</v>
      </c>
      <c r="S725" s="10">
        <f t="shared" si="92"/>
        <v>42184.816539351858</v>
      </c>
      <c r="T725" s="10">
        <f t="shared" si="93"/>
        <v>42215.165972222225</v>
      </c>
      <c r="U725" s="10" t="str">
        <f t="shared" si="94"/>
        <v>Jun</v>
      </c>
      <c r="V725" s="11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>
        <f t="shared" si="89"/>
        <v>7191.5050000000001</v>
      </c>
      <c r="Q726" t="str">
        <f t="shared" si="90"/>
        <v>publishing</v>
      </c>
      <c r="R726" s="6" t="str">
        <f t="shared" si="91"/>
        <v>nonfiction</v>
      </c>
      <c r="S726" s="10">
        <f t="shared" si="92"/>
        <v>40694.638460648144</v>
      </c>
      <c r="T726" s="10">
        <f t="shared" si="93"/>
        <v>40724.638460648144</v>
      </c>
      <c r="U726" s="10" t="str">
        <f t="shared" si="94"/>
        <v>May</v>
      </c>
      <c r="V726" s="11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>
        <f t="shared" si="89"/>
        <v>20035</v>
      </c>
      <c r="Q727" t="str">
        <f t="shared" si="90"/>
        <v>publishing</v>
      </c>
      <c r="R727" s="6" t="str">
        <f t="shared" si="91"/>
        <v>nonfiction</v>
      </c>
      <c r="S727" s="10">
        <f t="shared" si="92"/>
        <v>42321.626296296294</v>
      </c>
      <c r="T727" s="10">
        <f t="shared" si="93"/>
        <v>42351.626296296294</v>
      </c>
      <c r="U727" s="10" t="str">
        <f t="shared" si="94"/>
        <v>Nov</v>
      </c>
      <c r="V727" s="11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>
        <f t="shared" si="89"/>
        <v>2517.5</v>
      </c>
      <c r="Q728" t="str">
        <f t="shared" si="90"/>
        <v>publishing</v>
      </c>
      <c r="R728" s="6" t="str">
        <f t="shared" si="91"/>
        <v>nonfiction</v>
      </c>
      <c r="S728" s="10">
        <f t="shared" si="92"/>
        <v>41346.042673611111</v>
      </c>
      <c r="T728" s="10">
        <f t="shared" si="93"/>
        <v>41376.042673611111</v>
      </c>
      <c r="U728" s="10" t="str">
        <f t="shared" si="94"/>
        <v>Mar</v>
      </c>
      <c r="V728" s="11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>
        <f t="shared" si="89"/>
        <v>4471.5</v>
      </c>
      <c r="Q729" t="str">
        <f t="shared" si="90"/>
        <v>publishing</v>
      </c>
      <c r="R729" s="6" t="str">
        <f t="shared" si="91"/>
        <v>nonfiction</v>
      </c>
      <c r="S729" s="10">
        <f t="shared" si="92"/>
        <v>41247.020243055551</v>
      </c>
      <c r="T729" s="10">
        <f t="shared" si="93"/>
        <v>41288.888888888891</v>
      </c>
      <c r="U729" s="10" t="str">
        <f t="shared" si="94"/>
        <v>Dec</v>
      </c>
      <c r="V729" s="11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>
        <f t="shared" si="89"/>
        <v>7708.7250000000004</v>
      </c>
      <c r="Q730" t="str">
        <f t="shared" si="90"/>
        <v>publishing</v>
      </c>
      <c r="R730" s="6" t="str">
        <f t="shared" si="91"/>
        <v>nonfiction</v>
      </c>
      <c r="S730" s="10">
        <f t="shared" si="92"/>
        <v>40731.837465277778</v>
      </c>
      <c r="T730" s="10">
        <f t="shared" si="93"/>
        <v>40776.837465277778</v>
      </c>
      <c r="U730" s="10" t="str">
        <f t="shared" si="94"/>
        <v>Jul</v>
      </c>
      <c r="V730" s="11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>
        <f t="shared" si="89"/>
        <v>4613</v>
      </c>
      <c r="Q731" t="str">
        <f t="shared" si="90"/>
        <v>publishing</v>
      </c>
      <c r="R731" s="6" t="str">
        <f t="shared" si="91"/>
        <v>nonfiction</v>
      </c>
      <c r="S731" s="10">
        <f t="shared" si="92"/>
        <v>41111.185891203706</v>
      </c>
      <c r="T731" s="10">
        <f t="shared" si="93"/>
        <v>41171.185891203706</v>
      </c>
      <c r="U731" s="10" t="str">
        <f t="shared" si="94"/>
        <v>Jul</v>
      </c>
      <c r="V731" s="11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>
        <f t="shared" si="89"/>
        <v>23219</v>
      </c>
      <c r="Q732" t="str">
        <f t="shared" si="90"/>
        <v>publishing</v>
      </c>
      <c r="R732" s="6" t="str">
        <f t="shared" si="91"/>
        <v>nonfiction</v>
      </c>
      <c r="S732" s="10">
        <f t="shared" si="92"/>
        <v>40854.745266203703</v>
      </c>
      <c r="T732" s="10">
        <f t="shared" si="93"/>
        <v>40884.745266203703</v>
      </c>
      <c r="U732" s="10" t="str">
        <f t="shared" si="94"/>
        <v>Nov</v>
      </c>
      <c r="V732" s="11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>
        <f t="shared" si="89"/>
        <v>5650</v>
      </c>
      <c r="Q733" t="str">
        <f t="shared" si="90"/>
        <v>publishing</v>
      </c>
      <c r="R733" s="6" t="str">
        <f t="shared" si="91"/>
        <v>nonfiction</v>
      </c>
      <c r="S733" s="10">
        <f t="shared" si="92"/>
        <v>40879.795682870368</v>
      </c>
      <c r="T733" s="10">
        <f t="shared" si="93"/>
        <v>40930.25</v>
      </c>
      <c r="U733" s="10" t="str">
        <f t="shared" si="94"/>
        <v>Dec</v>
      </c>
      <c r="V733" s="11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>
        <f t="shared" si="89"/>
        <v>52</v>
      </c>
      <c r="Q734" t="str">
        <f t="shared" si="90"/>
        <v>publishing</v>
      </c>
      <c r="R734" s="6" t="str">
        <f t="shared" si="91"/>
        <v>nonfiction</v>
      </c>
      <c r="S734" s="10">
        <f t="shared" si="92"/>
        <v>41486.424317129626</v>
      </c>
      <c r="T734" s="10">
        <f t="shared" si="93"/>
        <v>41546.424317129626</v>
      </c>
      <c r="U734" s="10" t="str">
        <f t="shared" si="94"/>
        <v>Jul</v>
      </c>
      <c r="V734" s="11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>
        <f t="shared" si="89"/>
        <v>2756</v>
      </c>
      <c r="Q735" t="str">
        <f t="shared" si="90"/>
        <v>publishing</v>
      </c>
      <c r="R735" s="6" t="str">
        <f t="shared" si="91"/>
        <v>nonfiction</v>
      </c>
      <c r="S735" s="10">
        <f t="shared" si="92"/>
        <v>41598.420046296298</v>
      </c>
      <c r="T735" s="10">
        <f t="shared" si="93"/>
        <v>41628.420046296298</v>
      </c>
      <c r="U735" s="10" t="str">
        <f t="shared" si="94"/>
        <v>Nov</v>
      </c>
      <c r="V735" s="11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>
        <f t="shared" si="89"/>
        <v>9585</v>
      </c>
      <c r="Q736" t="str">
        <f t="shared" si="90"/>
        <v>publishing</v>
      </c>
      <c r="R736" s="6" t="str">
        <f t="shared" si="91"/>
        <v>nonfiction</v>
      </c>
      <c r="S736" s="10">
        <f t="shared" si="92"/>
        <v>42102.164583333331</v>
      </c>
      <c r="T736" s="10">
        <f t="shared" si="93"/>
        <v>42133.208333333328</v>
      </c>
      <c r="U736" s="10" t="str">
        <f t="shared" si="94"/>
        <v>Apr</v>
      </c>
      <c r="V736" s="11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>
        <f t="shared" si="89"/>
        <v>50385.5</v>
      </c>
      <c r="Q737" t="str">
        <f t="shared" si="90"/>
        <v>publishing</v>
      </c>
      <c r="R737" s="6" t="str">
        <f t="shared" si="91"/>
        <v>nonfiction</v>
      </c>
      <c r="S737" s="10">
        <f t="shared" si="92"/>
        <v>41946.029467592591</v>
      </c>
      <c r="T737" s="10">
        <f t="shared" si="93"/>
        <v>41977.027083333334</v>
      </c>
      <c r="U737" s="10" t="str">
        <f t="shared" si="94"/>
        <v>Nov</v>
      </c>
      <c r="V737" s="11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>
        <f t="shared" si="89"/>
        <v>7472.5</v>
      </c>
      <c r="Q738" t="str">
        <f t="shared" si="90"/>
        <v>publishing</v>
      </c>
      <c r="R738" s="6" t="str">
        <f t="shared" si="91"/>
        <v>nonfiction</v>
      </c>
      <c r="S738" s="10">
        <f t="shared" si="92"/>
        <v>41579.734259259261</v>
      </c>
      <c r="T738" s="10">
        <f t="shared" si="93"/>
        <v>41599.207638888889</v>
      </c>
      <c r="U738" s="10" t="str">
        <f t="shared" si="94"/>
        <v>Nov</v>
      </c>
      <c r="V738" s="11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>
        <f t="shared" si="89"/>
        <v>5560</v>
      </c>
      <c r="Q739" t="str">
        <f t="shared" si="90"/>
        <v>publishing</v>
      </c>
      <c r="R739" s="6" t="str">
        <f t="shared" si="91"/>
        <v>nonfiction</v>
      </c>
      <c r="S739" s="10">
        <f t="shared" si="92"/>
        <v>41667.275312500002</v>
      </c>
      <c r="T739" s="10">
        <f t="shared" si="93"/>
        <v>41684.833333333336</v>
      </c>
      <c r="U739" s="10" t="str">
        <f t="shared" si="94"/>
        <v>Jan</v>
      </c>
      <c r="V739" s="11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>
        <f t="shared" si="89"/>
        <v>1550.5</v>
      </c>
      <c r="Q740" t="str">
        <f t="shared" si="90"/>
        <v>publishing</v>
      </c>
      <c r="R740" s="6" t="str">
        <f t="shared" si="91"/>
        <v>nonfiction</v>
      </c>
      <c r="S740" s="10">
        <f t="shared" si="92"/>
        <v>41943.604097222218</v>
      </c>
      <c r="T740" s="10">
        <f t="shared" si="93"/>
        <v>41974.207638888889</v>
      </c>
      <c r="U740" s="10" t="str">
        <f t="shared" si="94"/>
        <v>Oct</v>
      </c>
      <c r="V740" s="11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>
        <f t="shared" si="89"/>
        <v>7750</v>
      </c>
      <c r="Q741" t="str">
        <f t="shared" si="90"/>
        <v>publishing</v>
      </c>
      <c r="R741" s="6" t="str">
        <f t="shared" si="91"/>
        <v>nonfiction</v>
      </c>
      <c r="S741" s="10">
        <f t="shared" si="92"/>
        <v>41829.502650462964</v>
      </c>
      <c r="T741" s="10">
        <f t="shared" si="93"/>
        <v>41862.502650462964</v>
      </c>
      <c r="U741" s="10" t="str">
        <f t="shared" si="94"/>
        <v>Jul</v>
      </c>
      <c r="V741" s="11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>
        <f t="shared" si="89"/>
        <v>3111</v>
      </c>
      <c r="Q742" t="str">
        <f t="shared" si="90"/>
        <v>publishing</v>
      </c>
      <c r="R742" s="6" t="str">
        <f t="shared" si="91"/>
        <v>nonfiction</v>
      </c>
      <c r="S742" s="10">
        <f t="shared" si="92"/>
        <v>42162.146782407406</v>
      </c>
      <c r="T742" s="10">
        <f t="shared" si="93"/>
        <v>42176.146782407406</v>
      </c>
      <c r="U742" s="10" t="str">
        <f t="shared" si="94"/>
        <v>Jun</v>
      </c>
      <c r="V742" s="11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>
        <f t="shared" si="89"/>
        <v>13146.9</v>
      </c>
      <c r="Q743" t="str">
        <f t="shared" si="90"/>
        <v>publishing</v>
      </c>
      <c r="R743" s="6" t="str">
        <f t="shared" si="91"/>
        <v>nonfiction</v>
      </c>
      <c r="S743" s="10">
        <f t="shared" si="92"/>
        <v>41401.648217592592</v>
      </c>
      <c r="T743" s="10">
        <f t="shared" si="93"/>
        <v>41436.648217592592</v>
      </c>
      <c r="U743" s="10" t="str">
        <f t="shared" si="94"/>
        <v>May</v>
      </c>
      <c r="V743" s="11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>
        <f t="shared" si="89"/>
        <v>1475</v>
      </c>
      <c r="Q744" t="str">
        <f t="shared" si="90"/>
        <v>publishing</v>
      </c>
      <c r="R744" s="6" t="str">
        <f t="shared" si="91"/>
        <v>nonfiction</v>
      </c>
      <c r="S744" s="10">
        <f t="shared" si="92"/>
        <v>41689.917962962965</v>
      </c>
      <c r="T744" s="10">
        <f t="shared" si="93"/>
        <v>41719.876296296294</v>
      </c>
      <c r="U744" s="10" t="str">
        <f t="shared" si="94"/>
        <v>Feb</v>
      </c>
      <c r="V744" s="11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>
        <f t="shared" si="89"/>
        <v>682</v>
      </c>
      <c r="Q745" t="str">
        <f t="shared" si="90"/>
        <v>publishing</v>
      </c>
      <c r="R745" s="6" t="str">
        <f t="shared" si="91"/>
        <v>nonfiction</v>
      </c>
      <c r="S745" s="10">
        <f t="shared" si="92"/>
        <v>40990.709317129629</v>
      </c>
      <c r="T745" s="10">
        <f t="shared" si="93"/>
        <v>41015.875</v>
      </c>
      <c r="U745" s="10" t="str">
        <f t="shared" si="94"/>
        <v>Mar</v>
      </c>
      <c r="V745" s="11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>
        <f t="shared" si="89"/>
        <v>5058</v>
      </c>
      <c r="Q746" t="str">
        <f t="shared" si="90"/>
        <v>publishing</v>
      </c>
      <c r="R746" s="6" t="str">
        <f t="shared" si="91"/>
        <v>nonfiction</v>
      </c>
      <c r="S746" s="10">
        <f t="shared" si="92"/>
        <v>41226.95721064815</v>
      </c>
      <c r="T746" s="10">
        <f t="shared" si="93"/>
        <v>41256.95721064815</v>
      </c>
      <c r="U746" s="10" t="str">
        <f t="shared" si="94"/>
        <v>Nov</v>
      </c>
      <c r="V746" s="11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>
        <f t="shared" si="89"/>
        <v>3098</v>
      </c>
      <c r="Q747" t="str">
        <f t="shared" si="90"/>
        <v>publishing</v>
      </c>
      <c r="R747" s="6" t="str">
        <f t="shared" si="91"/>
        <v>nonfiction</v>
      </c>
      <c r="S747" s="10">
        <f t="shared" si="92"/>
        <v>41367.572280092594</v>
      </c>
      <c r="T747" s="10">
        <f t="shared" si="93"/>
        <v>41397.572280092594</v>
      </c>
      <c r="U747" s="10" t="str">
        <f t="shared" si="94"/>
        <v>Apr</v>
      </c>
      <c r="V747" s="11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>
        <f t="shared" si="89"/>
        <v>3152.5</v>
      </c>
      <c r="Q748" t="str">
        <f t="shared" si="90"/>
        <v>publishing</v>
      </c>
      <c r="R748" s="6" t="str">
        <f t="shared" si="91"/>
        <v>nonfiction</v>
      </c>
      <c r="S748" s="10">
        <f t="shared" si="92"/>
        <v>41157.042928240742</v>
      </c>
      <c r="T748" s="10">
        <f t="shared" si="93"/>
        <v>41175.165972222225</v>
      </c>
      <c r="U748" s="10" t="str">
        <f t="shared" si="94"/>
        <v>Sep</v>
      </c>
      <c r="V748" s="11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>
        <f t="shared" si="89"/>
        <v>7001.5</v>
      </c>
      <c r="Q749" t="str">
        <f t="shared" si="90"/>
        <v>publishing</v>
      </c>
      <c r="R749" s="6" t="str">
        <f t="shared" si="91"/>
        <v>nonfiction</v>
      </c>
      <c r="S749" s="10">
        <f t="shared" si="92"/>
        <v>41988.548831018517</v>
      </c>
      <c r="T749" s="10">
        <f t="shared" si="93"/>
        <v>42019.454166666663</v>
      </c>
      <c r="U749" s="10" t="str">
        <f t="shared" si="94"/>
        <v>Dec</v>
      </c>
      <c r="V749" s="11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>
        <f t="shared" si="89"/>
        <v>2002.5</v>
      </c>
      <c r="Q750" t="str">
        <f t="shared" si="90"/>
        <v>publishing</v>
      </c>
      <c r="R750" s="6" t="str">
        <f t="shared" si="91"/>
        <v>nonfiction</v>
      </c>
      <c r="S750" s="10">
        <f t="shared" si="92"/>
        <v>41831.846828703703</v>
      </c>
      <c r="T750" s="10">
        <f t="shared" si="93"/>
        <v>41861.846828703703</v>
      </c>
      <c r="U750" s="10" t="str">
        <f t="shared" si="94"/>
        <v>Jul</v>
      </c>
      <c r="V750" s="11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>
        <f t="shared" si="89"/>
        <v>10278</v>
      </c>
      <c r="Q751" t="str">
        <f t="shared" si="90"/>
        <v>publishing</v>
      </c>
      <c r="R751" s="6" t="str">
        <f t="shared" si="91"/>
        <v>nonfiction</v>
      </c>
      <c r="S751" s="10">
        <f t="shared" si="92"/>
        <v>42733.94131944445</v>
      </c>
      <c r="T751" s="10">
        <f t="shared" si="93"/>
        <v>42763.94131944445</v>
      </c>
      <c r="U751" s="10" t="str">
        <f t="shared" si="94"/>
        <v>Dec</v>
      </c>
      <c r="V751" s="11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>
        <f t="shared" si="89"/>
        <v>4501.5</v>
      </c>
      <c r="Q752" t="str">
        <f t="shared" si="90"/>
        <v>publishing</v>
      </c>
      <c r="R752" s="6" t="str">
        <f t="shared" si="91"/>
        <v>nonfiction</v>
      </c>
      <c r="S752" s="10">
        <f t="shared" si="92"/>
        <v>41299.878148148149</v>
      </c>
      <c r="T752" s="10">
        <f t="shared" si="93"/>
        <v>41329.878148148149</v>
      </c>
      <c r="U752" s="10" t="str">
        <f t="shared" si="94"/>
        <v>Jan</v>
      </c>
      <c r="V752" s="11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>
        <f t="shared" si="89"/>
        <v>3277.5</v>
      </c>
      <c r="Q753" t="str">
        <f t="shared" si="90"/>
        <v>publishing</v>
      </c>
      <c r="R753" s="6" t="str">
        <f t="shared" si="91"/>
        <v>nonfiction</v>
      </c>
      <c r="S753" s="10">
        <f t="shared" si="92"/>
        <v>40713.630497685182</v>
      </c>
      <c r="T753" s="10">
        <f t="shared" si="93"/>
        <v>40759.630497685182</v>
      </c>
      <c r="U753" s="10" t="str">
        <f t="shared" si="94"/>
        <v>Jun</v>
      </c>
      <c r="V753" s="11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>
        <f t="shared" si="89"/>
        <v>5292.5</v>
      </c>
      <c r="Q754" t="str">
        <f t="shared" si="90"/>
        <v>publishing</v>
      </c>
      <c r="R754" s="6" t="str">
        <f t="shared" si="91"/>
        <v>nonfiction</v>
      </c>
      <c r="S754" s="10">
        <f t="shared" si="92"/>
        <v>42639.421493055561</v>
      </c>
      <c r="T754" s="10">
        <f t="shared" si="93"/>
        <v>42659.458333333328</v>
      </c>
      <c r="U754" s="10" t="str">
        <f t="shared" si="94"/>
        <v>Sep</v>
      </c>
      <c r="V754" s="11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>
        <f t="shared" si="89"/>
        <v>11400</v>
      </c>
      <c r="Q755" t="str">
        <f t="shared" si="90"/>
        <v>publishing</v>
      </c>
      <c r="R755" s="6" t="str">
        <f t="shared" si="91"/>
        <v>nonfiction</v>
      </c>
      <c r="S755" s="10">
        <f t="shared" si="92"/>
        <v>42019.590173611112</v>
      </c>
      <c r="T755" s="10">
        <f t="shared" si="93"/>
        <v>42049.590173611112</v>
      </c>
      <c r="U755" s="10" t="str">
        <f t="shared" si="94"/>
        <v>Jan</v>
      </c>
      <c r="V755" s="11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>
        <f t="shared" si="89"/>
        <v>2037.5</v>
      </c>
      <c r="Q756" t="str">
        <f t="shared" si="90"/>
        <v>publishing</v>
      </c>
      <c r="R756" s="6" t="str">
        <f t="shared" si="91"/>
        <v>nonfiction</v>
      </c>
      <c r="S756" s="10">
        <f t="shared" si="92"/>
        <v>41249.749085648145</v>
      </c>
      <c r="T756" s="10">
        <f t="shared" si="93"/>
        <v>41279.749085648145</v>
      </c>
      <c r="U756" s="10" t="str">
        <f t="shared" si="94"/>
        <v>Dec</v>
      </c>
      <c r="V756" s="11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>
        <f t="shared" si="89"/>
        <v>2523.8450000000003</v>
      </c>
      <c r="Q757" t="str">
        <f t="shared" si="90"/>
        <v>publishing</v>
      </c>
      <c r="R757" s="6" t="str">
        <f t="shared" si="91"/>
        <v>nonfiction</v>
      </c>
      <c r="S757" s="10">
        <f t="shared" si="92"/>
        <v>41383.605057870373</v>
      </c>
      <c r="T757" s="10">
        <f t="shared" si="93"/>
        <v>41414.02847222222</v>
      </c>
      <c r="U757" s="10" t="str">
        <f t="shared" si="94"/>
        <v>Apr</v>
      </c>
      <c r="V757" s="11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>
        <f t="shared" si="89"/>
        <v>762</v>
      </c>
      <c r="Q758" t="str">
        <f t="shared" si="90"/>
        <v>publishing</v>
      </c>
      <c r="R758" s="6" t="str">
        <f t="shared" si="91"/>
        <v>nonfiction</v>
      </c>
      <c r="S758" s="10">
        <f t="shared" si="92"/>
        <v>40590.766886574071</v>
      </c>
      <c r="T758" s="10">
        <f t="shared" si="93"/>
        <v>40651.725219907406</v>
      </c>
      <c r="U758" s="10" t="str">
        <f t="shared" si="94"/>
        <v>Feb</v>
      </c>
      <c r="V758" s="11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>
        <f t="shared" si="89"/>
        <v>422.5</v>
      </c>
      <c r="Q759" t="str">
        <f t="shared" si="90"/>
        <v>publishing</v>
      </c>
      <c r="R759" s="6" t="str">
        <f t="shared" si="91"/>
        <v>nonfiction</v>
      </c>
      <c r="S759" s="10">
        <f t="shared" si="92"/>
        <v>41235.054560185185</v>
      </c>
      <c r="T759" s="10">
        <f t="shared" si="93"/>
        <v>41249.054560185185</v>
      </c>
      <c r="U759" s="10" t="str">
        <f t="shared" si="94"/>
        <v>Nov</v>
      </c>
      <c r="V759" s="11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>
        <f t="shared" si="89"/>
        <v>2525</v>
      </c>
      <c r="Q760" t="str">
        <f t="shared" si="90"/>
        <v>publishing</v>
      </c>
      <c r="R760" s="6" t="str">
        <f t="shared" si="91"/>
        <v>nonfiction</v>
      </c>
      <c r="S760" s="10">
        <f t="shared" si="92"/>
        <v>40429.836435185185</v>
      </c>
      <c r="T760" s="10">
        <f t="shared" si="93"/>
        <v>40459.836435185185</v>
      </c>
      <c r="U760" s="10" t="str">
        <f t="shared" si="94"/>
        <v>Sep</v>
      </c>
      <c r="V760" s="11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>
        <f t="shared" si="89"/>
        <v>5048</v>
      </c>
      <c r="Q761" t="str">
        <f t="shared" si="90"/>
        <v>publishing</v>
      </c>
      <c r="R761" s="6" t="str">
        <f t="shared" si="91"/>
        <v>nonfiction</v>
      </c>
      <c r="S761" s="10">
        <f t="shared" si="92"/>
        <v>41789.330312500002</v>
      </c>
      <c r="T761" s="10">
        <f t="shared" si="93"/>
        <v>41829.330312500002</v>
      </c>
      <c r="U761" s="10" t="str">
        <f t="shared" si="94"/>
        <v>May</v>
      </c>
      <c r="V761" s="11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>
        <f t="shared" si="89"/>
        <v>1100</v>
      </c>
      <c r="Q762" t="str">
        <f t="shared" si="90"/>
        <v>publishing</v>
      </c>
      <c r="R762" s="6" t="str">
        <f t="shared" si="91"/>
        <v>fiction</v>
      </c>
      <c r="S762" s="10">
        <f t="shared" si="92"/>
        <v>42670.764039351852</v>
      </c>
      <c r="T762" s="10">
        <f t="shared" si="93"/>
        <v>42700.805706018517</v>
      </c>
      <c r="U762" s="10" t="str">
        <f t="shared" si="94"/>
        <v>Oct</v>
      </c>
      <c r="V762" s="11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>
        <f t="shared" si="89"/>
        <v>2617.5</v>
      </c>
      <c r="Q763" t="str">
        <f t="shared" si="90"/>
        <v>publishing</v>
      </c>
      <c r="R763" s="6" t="str">
        <f t="shared" si="91"/>
        <v>fiction</v>
      </c>
      <c r="S763" s="10">
        <f t="shared" si="92"/>
        <v>41642.751458333332</v>
      </c>
      <c r="T763" s="10">
        <f t="shared" si="93"/>
        <v>41672.751458333332</v>
      </c>
      <c r="U763" s="10" t="str">
        <f t="shared" si="94"/>
        <v>Jan</v>
      </c>
      <c r="V763" s="11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>
        <f t="shared" si="89"/>
        <v>1750</v>
      </c>
      <c r="Q764" t="str">
        <f t="shared" si="90"/>
        <v>publishing</v>
      </c>
      <c r="R764" s="6" t="str">
        <f t="shared" si="91"/>
        <v>fiction</v>
      </c>
      <c r="S764" s="10">
        <f t="shared" si="92"/>
        <v>42690.858449074076</v>
      </c>
      <c r="T764" s="10">
        <f t="shared" si="93"/>
        <v>42708.25</v>
      </c>
      <c r="U764" s="10" t="str">
        <f t="shared" si="94"/>
        <v>Nov</v>
      </c>
      <c r="V764" s="11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>
        <f t="shared" si="89"/>
        <v>2147.5</v>
      </c>
      <c r="Q765" t="str">
        <f t="shared" si="90"/>
        <v>publishing</v>
      </c>
      <c r="R765" s="6" t="str">
        <f t="shared" si="91"/>
        <v>fiction</v>
      </c>
      <c r="S765" s="10">
        <f t="shared" si="92"/>
        <v>41471.446851851848</v>
      </c>
      <c r="T765" s="10">
        <f t="shared" si="93"/>
        <v>41501.446851851848</v>
      </c>
      <c r="U765" s="10" t="str">
        <f t="shared" si="94"/>
        <v>Jul</v>
      </c>
      <c r="V765" s="11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>
        <f t="shared" si="89"/>
        <v>2500</v>
      </c>
      <c r="Q766" t="str">
        <f t="shared" si="90"/>
        <v>publishing</v>
      </c>
      <c r="R766" s="6" t="str">
        <f t="shared" si="91"/>
        <v>fiction</v>
      </c>
      <c r="S766" s="10">
        <f t="shared" si="92"/>
        <v>42227.173159722224</v>
      </c>
      <c r="T766" s="10">
        <f t="shared" si="93"/>
        <v>42257.173159722224</v>
      </c>
      <c r="U766" s="10" t="str">
        <f t="shared" si="94"/>
        <v>Aug</v>
      </c>
      <c r="V766" s="11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>
        <f t="shared" si="89"/>
        <v>4760.5</v>
      </c>
      <c r="Q767" t="str">
        <f t="shared" si="90"/>
        <v>publishing</v>
      </c>
      <c r="R767" s="6" t="str">
        <f t="shared" si="91"/>
        <v>fiction</v>
      </c>
      <c r="S767" s="10">
        <f t="shared" si="92"/>
        <v>41901.542638888888</v>
      </c>
      <c r="T767" s="10">
        <f t="shared" si="93"/>
        <v>41931.542638888888</v>
      </c>
      <c r="U767" s="10" t="str">
        <f t="shared" si="94"/>
        <v>Sep</v>
      </c>
      <c r="V767" s="11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>
        <f t="shared" si="89"/>
        <v>2000</v>
      </c>
      <c r="Q768" t="str">
        <f t="shared" si="90"/>
        <v>publishing</v>
      </c>
      <c r="R768" s="6" t="str">
        <f t="shared" si="91"/>
        <v>fiction</v>
      </c>
      <c r="S768" s="10">
        <f t="shared" si="92"/>
        <v>42021.783368055556</v>
      </c>
      <c r="T768" s="10">
        <f t="shared" si="93"/>
        <v>42051.783368055556</v>
      </c>
      <c r="U768" s="10" t="str">
        <f t="shared" si="94"/>
        <v>Jan</v>
      </c>
      <c r="V768" s="11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>
        <f t="shared" si="89"/>
        <v>2588.5</v>
      </c>
      <c r="Q769" t="str">
        <f t="shared" si="90"/>
        <v>publishing</v>
      </c>
      <c r="R769" s="6" t="str">
        <f t="shared" si="91"/>
        <v>fiction</v>
      </c>
      <c r="S769" s="10">
        <f t="shared" si="92"/>
        <v>42115.143634259264</v>
      </c>
      <c r="T769" s="10">
        <f t="shared" si="93"/>
        <v>42145.143634259264</v>
      </c>
      <c r="U769" s="10" t="str">
        <f t="shared" si="94"/>
        <v>Apr</v>
      </c>
      <c r="V769" s="11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>
        <f t="shared" si="89"/>
        <v>1250</v>
      </c>
      <c r="Q770" t="str">
        <f t="shared" si="90"/>
        <v>publishing</v>
      </c>
      <c r="R770" s="6" t="str">
        <f t="shared" si="91"/>
        <v>fiction</v>
      </c>
      <c r="S770" s="10">
        <f t="shared" si="92"/>
        <v>41594.207060185188</v>
      </c>
      <c r="T770" s="10">
        <f t="shared" si="93"/>
        <v>41624.207060185188</v>
      </c>
      <c r="U770" s="10" t="str">
        <f t="shared" si="94"/>
        <v>Nov</v>
      </c>
      <c r="V770" s="11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>
        <f t="shared" ref="P771:P834" si="97">AVERAGE(D771,E771)</f>
        <v>2828</v>
      </c>
      <c r="Q771" t="str">
        <f t="shared" ref="Q771:Q834" si="98">LEFT(N771, SEARCH("/",N771,1)-1)</f>
        <v>publishing</v>
      </c>
      <c r="R771" s="6" t="str">
        <f t="shared" ref="R771:R834" si="99">RIGHT(N771,LEN(N771) - SEARCH("/", N771, + 1))</f>
        <v>fiction</v>
      </c>
      <c r="S771" s="10">
        <f t="shared" ref="S771:S834" si="100">(((J771/60)/60)/24)+DATE(1970,1,1)</f>
        <v>41604.996458333335</v>
      </c>
      <c r="T771" s="10">
        <f t="shared" ref="T771:T834" si="101">(((I771/60)/60)/24)+DATE(1970,1,1)</f>
        <v>41634.996458333335</v>
      </c>
      <c r="U771" s="10" t="str">
        <f t="shared" ref="U771:U834" si="102">TEXT(S771, "mmm")</f>
        <v>Nov</v>
      </c>
      <c r="V771" s="11">
        <f t="shared" ref="V771:V834" si="103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>
        <f t="shared" si="97"/>
        <v>8750</v>
      </c>
      <c r="Q772" t="str">
        <f t="shared" si="98"/>
        <v>publishing</v>
      </c>
      <c r="R772" s="6" t="str">
        <f t="shared" si="99"/>
        <v>fiction</v>
      </c>
      <c r="S772" s="10">
        <f t="shared" si="100"/>
        <v>41289.999641203707</v>
      </c>
      <c r="T772" s="10">
        <f t="shared" si="101"/>
        <v>41329.999641203707</v>
      </c>
      <c r="U772" s="10" t="str">
        <f t="shared" si="102"/>
        <v>Jan</v>
      </c>
      <c r="V772" s="11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>
        <f t="shared" si="97"/>
        <v>19005</v>
      </c>
      <c r="Q773" t="str">
        <f t="shared" si="98"/>
        <v>publishing</v>
      </c>
      <c r="R773" s="6" t="str">
        <f t="shared" si="99"/>
        <v>fiction</v>
      </c>
      <c r="S773" s="10">
        <f t="shared" si="100"/>
        <v>42349.824097222227</v>
      </c>
      <c r="T773" s="10">
        <f t="shared" si="101"/>
        <v>42399.824097222227</v>
      </c>
      <c r="U773" s="10" t="str">
        <f t="shared" si="102"/>
        <v>Dec</v>
      </c>
      <c r="V773" s="11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>
        <f t="shared" si="97"/>
        <v>775</v>
      </c>
      <c r="Q774" t="str">
        <f t="shared" si="98"/>
        <v>publishing</v>
      </c>
      <c r="R774" s="6" t="str">
        <f t="shared" si="99"/>
        <v>fiction</v>
      </c>
      <c r="S774" s="10">
        <f t="shared" si="100"/>
        <v>40068.056932870371</v>
      </c>
      <c r="T774" s="10">
        <f t="shared" si="101"/>
        <v>40118.165972222225</v>
      </c>
      <c r="U774" s="10" t="str">
        <f t="shared" si="102"/>
        <v>Sep</v>
      </c>
      <c r="V774" s="11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>
        <f t="shared" si="97"/>
        <v>1895.5</v>
      </c>
      <c r="Q775" t="str">
        <f t="shared" si="98"/>
        <v>publishing</v>
      </c>
      <c r="R775" s="6" t="str">
        <f t="shared" si="99"/>
        <v>fiction</v>
      </c>
      <c r="S775" s="10">
        <f t="shared" si="100"/>
        <v>42100.735937499994</v>
      </c>
      <c r="T775" s="10">
        <f t="shared" si="101"/>
        <v>42134.959027777775</v>
      </c>
      <c r="U775" s="10" t="str">
        <f t="shared" si="102"/>
        <v>Apr</v>
      </c>
      <c r="V775" s="11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>
        <f t="shared" si="97"/>
        <v>425.5</v>
      </c>
      <c r="Q776" t="str">
        <f t="shared" si="98"/>
        <v>publishing</v>
      </c>
      <c r="R776" s="6" t="str">
        <f t="shared" si="99"/>
        <v>fiction</v>
      </c>
      <c r="S776" s="10">
        <f t="shared" si="100"/>
        <v>41663.780300925922</v>
      </c>
      <c r="T776" s="10">
        <f t="shared" si="101"/>
        <v>41693.780300925922</v>
      </c>
      <c r="U776" s="10" t="str">
        <f t="shared" si="102"/>
        <v>Jan</v>
      </c>
      <c r="V776" s="11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>
        <f t="shared" si="97"/>
        <v>5085</v>
      </c>
      <c r="Q777" t="str">
        <f t="shared" si="98"/>
        <v>publishing</v>
      </c>
      <c r="R777" s="6" t="str">
        <f t="shared" si="99"/>
        <v>fiction</v>
      </c>
      <c r="S777" s="10">
        <f t="shared" si="100"/>
        <v>40863.060127314813</v>
      </c>
      <c r="T777" s="10">
        <f t="shared" si="101"/>
        <v>40893.060127314813</v>
      </c>
      <c r="U777" s="10" t="str">
        <f t="shared" si="102"/>
        <v>Nov</v>
      </c>
      <c r="V777" s="11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>
        <f t="shared" si="97"/>
        <v>5299</v>
      </c>
      <c r="Q778" t="str">
        <f t="shared" si="98"/>
        <v>publishing</v>
      </c>
      <c r="R778" s="6" t="str">
        <f t="shared" si="99"/>
        <v>fiction</v>
      </c>
      <c r="S778" s="10">
        <f t="shared" si="100"/>
        <v>42250.685706018514</v>
      </c>
      <c r="T778" s="10">
        <f t="shared" si="101"/>
        <v>42288.208333333328</v>
      </c>
      <c r="U778" s="10" t="str">
        <f t="shared" si="102"/>
        <v>Sep</v>
      </c>
      <c r="V778" s="11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>
        <f t="shared" si="97"/>
        <v>1510.5</v>
      </c>
      <c r="Q779" t="str">
        <f t="shared" si="98"/>
        <v>publishing</v>
      </c>
      <c r="R779" s="6" t="str">
        <f t="shared" si="99"/>
        <v>fiction</v>
      </c>
      <c r="S779" s="10">
        <f t="shared" si="100"/>
        <v>41456.981215277774</v>
      </c>
      <c r="T779" s="10">
        <f t="shared" si="101"/>
        <v>41486.981215277774</v>
      </c>
      <c r="U779" s="10" t="str">
        <f t="shared" si="102"/>
        <v>Jul</v>
      </c>
      <c r="V779" s="11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>
        <f t="shared" si="97"/>
        <v>251</v>
      </c>
      <c r="Q780" t="str">
        <f t="shared" si="98"/>
        <v>publishing</v>
      </c>
      <c r="R780" s="6" t="str">
        <f t="shared" si="99"/>
        <v>fiction</v>
      </c>
      <c r="S780" s="10">
        <f t="shared" si="100"/>
        <v>41729.702314814815</v>
      </c>
      <c r="T780" s="10">
        <f t="shared" si="101"/>
        <v>41759.702314814815</v>
      </c>
      <c r="U780" s="10" t="str">
        <f t="shared" si="102"/>
        <v>Mar</v>
      </c>
      <c r="V780" s="11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>
        <f t="shared" si="97"/>
        <v>7700</v>
      </c>
      <c r="Q781" t="str">
        <f t="shared" si="98"/>
        <v>publishing</v>
      </c>
      <c r="R781" s="6" t="str">
        <f t="shared" si="99"/>
        <v>fiction</v>
      </c>
      <c r="S781" s="10">
        <f t="shared" si="100"/>
        <v>40436.68408564815</v>
      </c>
      <c r="T781" s="10">
        <f t="shared" si="101"/>
        <v>40466.166666666664</v>
      </c>
      <c r="U781" s="10" t="str">
        <f t="shared" si="102"/>
        <v>Sep</v>
      </c>
      <c r="V781" s="11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>
        <f t="shared" si="97"/>
        <v>1020</v>
      </c>
      <c r="Q782" t="str">
        <f t="shared" si="98"/>
        <v>music</v>
      </c>
      <c r="R782" s="6" t="str">
        <f t="shared" si="99"/>
        <v>rock</v>
      </c>
      <c r="S782" s="10">
        <f t="shared" si="100"/>
        <v>40636.673900462964</v>
      </c>
      <c r="T782" s="10">
        <f t="shared" si="101"/>
        <v>40666.673900462964</v>
      </c>
      <c r="U782" s="10" t="str">
        <f t="shared" si="102"/>
        <v>Apr</v>
      </c>
      <c r="V782" s="11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>
        <f t="shared" si="97"/>
        <v>932.61500000000001</v>
      </c>
      <c r="Q783" t="str">
        <f t="shared" si="98"/>
        <v>music</v>
      </c>
      <c r="R783" s="6" t="str">
        <f t="shared" si="99"/>
        <v>rock</v>
      </c>
      <c r="S783" s="10">
        <f t="shared" si="100"/>
        <v>41403.000856481485</v>
      </c>
      <c r="T783" s="10">
        <f t="shared" si="101"/>
        <v>41433.000856481485</v>
      </c>
      <c r="U783" s="10" t="str">
        <f t="shared" si="102"/>
        <v>May</v>
      </c>
      <c r="V783" s="11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>
        <f t="shared" si="97"/>
        <v>700</v>
      </c>
      <c r="Q784" t="str">
        <f t="shared" si="98"/>
        <v>music</v>
      </c>
      <c r="R784" s="6" t="str">
        <f t="shared" si="99"/>
        <v>rock</v>
      </c>
      <c r="S784" s="10">
        <f t="shared" si="100"/>
        <v>41116.758125</v>
      </c>
      <c r="T784" s="10">
        <f t="shared" si="101"/>
        <v>41146.758125</v>
      </c>
      <c r="U784" s="10" t="str">
        <f t="shared" si="102"/>
        <v>Jul</v>
      </c>
      <c r="V784" s="11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>
        <f t="shared" si="97"/>
        <v>1861</v>
      </c>
      <c r="Q785" t="str">
        <f t="shared" si="98"/>
        <v>music</v>
      </c>
      <c r="R785" s="6" t="str">
        <f t="shared" si="99"/>
        <v>rock</v>
      </c>
      <c r="S785" s="10">
        <f t="shared" si="100"/>
        <v>40987.773715277777</v>
      </c>
      <c r="T785" s="10">
        <f t="shared" si="101"/>
        <v>41026.916666666664</v>
      </c>
      <c r="U785" s="10" t="str">
        <f t="shared" si="102"/>
        <v>Mar</v>
      </c>
      <c r="V785" s="11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>
        <f t="shared" si="97"/>
        <v>1012.5</v>
      </c>
      <c r="Q786" t="str">
        <f t="shared" si="98"/>
        <v>music</v>
      </c>
      <c r="R786" s="6" t="str">
        <f t="shared" si="99"/>
        <v>rock</v>
      </c>
      <c r="S786" s="10">
        <f t="shared" si="100"/>
        <v>41675.149525462963</v>
      </c>
      <c r="T786" s="10">
        <f t="shared" si="101"/>
        <v>41715.107858796298</v>
      </c>
      <c r="U786" s="10" t="str">
        <f t="shared" si="102"/>
        <v>Feb</v>
      </c>
      <c r="V786" s="11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>
        <f t="shared" si="97"/>
        <v>701.56999999999994</v>
      </c>
      <c r="Q787" t="str">
        <f t="shared" si="98"/>
        <v>music</v>
      </c>
      <c r="R787" s="6" t="str">
        <f t="shared" si="99"/>
        <v>rock</v>
      </c>
      <c r="S787" s="10">
        <f t="shared" si="100"/>
        <v>41303.593923611108</v>
      </c>
      <c r="T787" s="10">
        <f t="shared" si="101"/>
        <v>41333.593923611108</v>
      </c>
      <c r="U787" s="10" t="str">
        <f t="shared" si="102"/>
        <v>Jan</v>
      </c>
      <c r="V787" s="11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>
        <f t="shared" si="97"/>
        <v>6070</v>
      </c>
      <c r="Q788" t="str">
        <f t="shared" si="98"/>
        <v>music</v>
      </c>
      <c r="R788" s="6" t="str">
        <f t="shared" si="99"/>
        <v>rock</v>
      </c>
      <c r="S788" s="10">
        <f t="shared" si="100"/>
        <v>40983.055949074071</v>
      </c>
      <c r="T788" s="10">
        <f t="shared" si="101"/>
        <v>41040.657638888886</v>
      </c>
      <c r="U788" s="10" t="str">
        <f t="shared" si="102"/>
        <v>Mar</v>
      </c>
      <c r="V788" s="11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>
        <f t="shared" si="97"/>
        <v>1285</v>
      </c>
      <c r="Q789" t="str">
        <f t="shared" si="98"/>
        <v>music</v>
      </c>
      <c r="R789" s="6" t="str">
        <f t="shared" si="99"/>
        <v>rock</v>
      </c>
      <c r="S789" s="10">
        <f t="shared" si="100"/>
        <v>41549.627615740741</v>
      </c>
      <c r="T789" s="10">
        <f t="shared" si="101"/>
        <v>41579.627615740741</v>
      </c>
      <c r="U789" s="10" t="str">
        <f t="shared" si="102"/>
        <v>Oct</v>
      </c>
      <c r="V789" s="11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>
        <f t="shared" si="97"/>
        <v>1517.5250000000001</v>
      </c>
      <c r="Q790" t="str">
        <f t="shared" si="98"/>
        <v>music</v>
      </c>
      <c r="R790" s="6" t="str">
        <f t="shared" si="99"/>
        <v>rock</v>
      </c>
      <c r="S790" s="10">
        <f t="shared" si="100"/>
        <v>41059.006805555553</v>
      </c>
      <c r="T790" s="10">
        <f t="shared" si="101"/>
        <v>41097.165972222225</v>
      </c>
      <c r="U790" s="10" t="str">
        <f t="shared" si="102"/>
        <v>May</v>
      </c>
      <c r="V790" s="11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>
        <f t="shared" si="97"/>
        <v>1780</v>
      </c>
      <c r="Q791" t="str">
        <f t="shared" si="98"/>
        <v>music</v>
      </c>
      <c r="R791" s="6" t="str">
        <f t="shared" si="99"/>
        <v>rock</v>
      </c>
      <c r="S791" s="10">
        <f t="shared" si="100"/>
        <v>41277.186111111114</v>
      </c>
      <c r="T791" s="10">
        <f t="shared" si="101"/>
        <v>41295.332638888889</v>
      </c>
      <c r="U791" s="10" t="str">
        <f t="shared" si="102"/>
        <v>Jan</v>
      </c>
      <c r="V791" s="11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>
        <f t="shared" si="97"/>
        <v>12218.73</v>
      </c>
      <c r="Q792" t="str">
        <f t="shared" si="98"/>
        <v>music</v>
      </c>
      <c r="R792" s="6" t="str">
        <f t="shared" si="99"/>
        <v>rock</v>
      </c>
      <c r="S792" s="10">
        <f t="shared" si="100"/>
        <v>41276.047905092593</v>
      </c>
      <c r="T792" s="10">
        <f t="shared" si="101"/>
        <v>41306.047905092593</v>
      </c>
      <c r="U792" s="10" t="str">
        <f t="shared" si="102"/>
        <v>Jan</v>
      </c>
      <c r="V792" s="11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>
        <f t="shared" si="97"/>
        <v>7645</v>
      </c>
      <c r="Q793" t="str">
        <f t="shared" si="98"/>
        <v>music</v>
      </c>
      <c r="R793" s="6" t="str">
        <f t="shared" si="99"/>
        <v>rock</v>
      </c>
      <c r="S793" s="10">
        <f t="shared" si="100"/>
        <v>41557.780624999999</v>
      </c>
      <c r="T793" s="10">
        <f t="shared" si="101"/>
        <v>41591.249305555553</v>
      </c>
      <c r="U793" s="10" t="str">
        <f t="shared" si="102"/>
        <v>Oct</v>
      </c>
      <c r="V793" s="11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>
        <f t="shared" si="97"/>
        <v>2505.5550000000003</v>
      </c>
      <c r="Q794" t="str">
        <f t="shared" si="98"/>
        <v>music</v>
      </c>
      <c r="R794" s="6" t="str">
        <f t="shared" si="99"/>
        <v>rock</v>
      </c>
      <c r="S794" s="10">
        <f t="shared" si="100"/>
        <v>41555.873645833337</v>
      </c>
      <c r="T794" s="10">
        <f t="shared" si="101"/>
        <v>41585.915312500001</v>
      </c>
      <c r="U794" s="10" t="str">
        <f t="shared" si="102"/>
        <v>Oct</v>
      </c>
      <c r="V794" s="11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>
        <f t="shared" si="97"/>
        <v>2788.2150000000001</v>
      </c>
      <c r="Q795" t="str">
        <f t="shared" si="98"/>
        <v>music</v>
      </c>
      <c r="R795" s="6" t="str">
        <f t="shared" si="99"/>
        <v>rock</v>
      </c>
      <c r="S795" s="10">
        <f t="shared" si="100"/>
        <v>41442.741249999999</v>
      </c>
      <c r="T795" s="10">
        <f t="shared" si="101"/>
        <v>41458.207638888889</v>
      </c>
      <c r="U795" s="10" t="str">
        <f t="shared" si="102"/>
        <v>Jun</v>
      </c>
      <c r="V795" s="11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>
        <f t="shared" si="97"/>
        <v>8212.5</v>
      </c>
      <c r="Q796" t="str">
        <f t="shared" si="98"/>
        <v>music</v>
      </c>
      <c r="R796" s="6" t="str">
        <f t="shared" si="99"/>
        <v>rock</v>
      </c>
      <c r="S796" s="10">
        <f t="shared" si="100"/>
        <v>40736.115011574075</v>
      </c>
      <c r="T796" s="10">
        <f t="shared" si="101"/>
        <v>40791.712500000001</v>
      </c>
      <c r="U796" s="10" t="str">
        <f t="shared" si="102"/>
        <v>Jul</v>
      </c>
      <c r="V796" s="11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>
        <f t="shared" si="97"/>
        <v>14825</v>
      </c>
      <c r="Q797" t="str">
        <f t="shared" si="98"/>
        <v>music</v>
      </c>
      <c r="R797" s="6" t="str">
        <f t="shared" si="99"/>
        <v>rock</v>
      </c>
      <c r="S797" s="10">
        <f t="shared" si="100"/>
        <v>40963.613032407404</v>
      </c>
      <c r="T797" s="10">
        <f t="shared" si="101"/>
        <v>41006.207638888889</v>
      </c>
      <c r="U797" s="10" t="str">
        <f t="shared" si="102"/>
        <v>Feb</v>
      </c>
      <c r="V797" s="11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>
        <f t="shared" si="97"/>
        <v>10067.5</v>
      </c>
      <c r="Q798" t="str">
        <f t="shared" si="98"/>
        <v>music</v>
      </c>
      <c r="R798" s="6" t="str">
        <f t="shared" si="99"/>
        <v>rock</v>
      </c>
      <c r="S798" s="10">
        <f t="shared" si="100"/>
        <v>41502.882928240739</v>
      </c>
      <c r="T798" s="10">
        <f t="shared" si="101"/>
        <v>41532.881944444445</v>
      </c>
      <c r="U798" s="10" t="str">
        <f t="shared" si="102"/>
        <v>Aug</v>
      </c>
      <c r="V798" s="11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>
        <f t="shared" si="97"/>
        <v>3113</v>
      </c>
      <c r="Q799" t="str">
        <f t="shared" si="98"/>
        <v>music</v>
      </c>
      <c r="R799" s="6" t="str">
        <f t="shared" si="99"/>
        <v>rock</v>
      </c>
      <c r="S799" s="10">
        <f t="shared" si="100"/>
        <v>40996.994074074071</v>
      </c>
      <c r="T799" s="10">
        <f t="shared" si="101"/>
        <v>41028.166666666664</v>
      </c>
      <c r="U799" s="10" t="str">
        <f t="shared" si="102"/>
        <v>Mar</v>
      </c>
      <c r="V799" s="11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>
        <f t="shared" si="97"/>
        <v>3760.5</v>
      </c>
      <c r="Q800" t="str">
        <f t="shared" si="98"/>
        <v>music</v>
      </c>
      <c r="R800" s="6" t="str">
        <f t="shared" si="99"/>
        <v>rock</v>
      </c>
      <c r="S800" s="10">
        <f t="shared" si="100"/>
        <v>41882.590127314819</v>
      </c>
      <c r="T800" s="10">
        <f t="shared" si="101"/>
        <v>41912.590127314819</v>
      </c>
      <c r="U800" s="10" t="str">
        <f t="shared" si="102"/>
        <v>Aug</v>
      </c>
      <c r="V800" s="11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>
        <f t="shared" si="97"/>
        <v>5000.5</v>
      </c>
      <c r="Q801" t="str">
        <f t="shared" si="98"/>
        <v>music</v>
      </c>
      <c r="R801" s="6" t="str">
        <f t="shared" si="99"/>
        <v>rock</v>
      </c>
      <c r="S801" s="10">
        <f t="shared" si="100"/>
        <v>40996.667199074072</v>
      </c>
      <c r="T801" s="10">
        <f t="shared" si="101"/>
        <v>41026.667199074072</v>
      </c>
      <c r="U801" s="10" t="str">
        <f t="shared" si="102"/>
        <v>Mar</v>
      </c>
      <c r="V801" s="11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>
        <f t="shared" si="97"/>
        <v>1891</v>
      </c>
      <c r="Q802" t="str">
        <f t="shared" si="98"/>
        <v>music</v>
      </c>
      <c r="R802" s="6" t="str">
        <f t="shared" si="99"/>
        <v>rock</v>
      </c>
      <c r="S802" s="10">
        <f t="shared" si="100"/>
        <v>41863.433495370373</v>
      </c>
      <c r="T802" s="10">
        <f t="shared" si="101"/>
        <v>41893.433495370373</v>
      </c>
      <c r="U802" s="10" t="str">
        <f t="shared" si="102"/>
        <v>Aug</v>
      </c>
      <c r="V802" s="11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>
        <f t="shared" si="97"/>
        <v>2115.2150000000001</v>
      </c>
      <c r="Q803" t="str">
        <f t="shared" si="98"/>
        <v>music</v>
      </c>
      <c r="R803" s="6" t="str">
        <f t="shared" si="99"/>
        <v>rock</v>
      </c>
      <c r="S803" s="10">
        <f t="shared" si="100"/>
        <v>40695.795370370368</v>
      </c>
      <c r="T803" s="10">
        <f t="shared" si="101"/>
        <v>40725.795370370368</v>
      </c>
      <c r="U803" s="10" t="str">
        <f t="shared" si="102"/>
        <v>Jun</v>
      </c>
      <c r="V803" s="11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>
        <f t="shared" si="97"/>
        <v>6040</v>
      </c>
      <c r="Q804" t="str">
        <f t="shared" si="98"/>
        <v>music</v>
      </c>
      <c r="R804" s="6" t="str">
        <f t="shared" si="99"/>
        <v>rock</v>
      </c>
      <c r="S804" s="10">
        <f t="shared" si="100"/>
        <v>41123.022268518522</v>
      </c>
      <c r="T804" s="10">
        <f t="shared" si="101"/>
        <v>41169.170138888891</v>
      </c>
      <c r="U804" s="10" t="str">
        <f t="shared" si="102"/>
        <v>Aug</v>
      </c>
      <c r="V804" s="11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>
        <f t="shared" si="97"/>
        <v>2567.5</v>
      </c>
      <c r="Q805" t="str">
        <f t="shared" si="98"/>
        <v>music</v>
      </c>
      <c r="R805" s="6" t="str">
        <f t="shared" si="99"/>
        <v>rock</v>
      </c>
      <c r="S805" s="10">
        <f t="shared" si="100"/>
        <v>40665.949976851851</v>
      </c>
      <c r="T805" s="10">
        <f t="shared" si="101"/>
        <v>40692.041666666664</v>
      </c>
      <c r="U805" s="10" t="str">
        <f t="shared" si="102"/>
        <v>May</v>
      </c>
      <c r="V805" s="11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>
        <f t="shared" si="97"/>
        <v>5500</v>
      </c>
      <c r="Q806" t="str">
        <f t="shared" si="98"/>
        <v>music</v>
      </c>
      <c r="R806" s="6" t="str">
        <f t="shared" si="99"/>
        <v>rock</v>
      </c>
      <c r="S806" s="10">
        <f t="shared" si="100"/>
        <v>40730.105625000004</v>
      </c>
      <c r="T806" s="10">
        <f t="shared" si="101"/>
        <v>40747.165972222225</v>
      </c>
      <c r="U806" s="10" t="str">
        <f t="shared" si="102"/>
        <v>Jul</v>
      </c>
      <c r="V806" s="11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>
        <f t="shared" si="97"/>
        <v>3075</v>
      </c>
      <c r="Q807" t="str">
        <f t="shared" si="98"/>
        <v>music</v>
      </c>
      <c r="R807" s="6" t="str">
        <f t="shared" si="99"/>
        <v>rock</v>
      </c>
      <c r="S807" s="10">
        <f t="shared" si="100"/>
        <v>40690.823055555556</v>
      </c>
      <c r="T807" s="10">
        <f t="shared" si="101"/>
        <v>40740.958333333336</v>
      </c>
      <c r="U807" s="10" t="str">
        <f t="shared" si="102"/>
        <v>May</v>
      </c>
      <c r="V807" s="11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>
        <f t="shared" si="97"/>
        <v>8177.5</v>
      </c>
      <c r="Q808" t="str">
        <f t="shared" si="98"/>
        <v>music</v>
      </c>
      <c r="R808" s="6" t="str">
        <f t="shared" si="99"/>
        <v>rock</v>
      </c>
      <c r="S808" s="10">
        <f t="shared" si="100"/>
        <v>40763.691423611112</v>
      </c>
      <c r="T808" s="10">
        <f t="shared" si="101"/>
        <v>40793.691423611112</v>
      </c>
      <c r="U808" s="10" t="str">
        <f t="shared" si="102"/>
        <v>Aug</v>
      </c>
      <c r="V808" s="11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>
        <f t="shared" si="97"/>
        <v>4102.5</v>
      </c>
      <c r="Q809" t="str">
        <f t="shared" si="98"/>
        <v>music</v>
      </c>
      <c r="R809" s="6" t="str">
        <f t="shared" si="99"/>
        <v>rock</v>
      </c>
      <c r="S809" s="10">
        <f t="shared" si="100"/>
        <v>42759.628599537042</v>
      </c>
      <c r="T809" s="10">
        <f t="shared" si="101"/>
        <v>42795.083333333328</v>
      </c>
      <c r="U809" s="10" t="str">
        <f t="shared" si="102"/>
        <v>Jan</v>
      </c>
      <c r="V809" s="11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>
        <f t="shared" si="97"/>
        <v>4500</v>
      </c>
      <c r="Q810" t="str">
        <f t="shared" si="98"/>
        <v>music</v>
      </c>
      <c r="R810" s="6" t="str">
        <f t="shared" si="99"/>
        <v>rock</v>
      </c>
      <c r="S810" s="10">
        <f t="shared" si="100"/>
        <v>41962.100532407407</v>
      </c>
      <c r="T810" s="10">
        <f t="shared" si="101"/>
        <v>41995.207638888889</v>
      </c>
      <c r="U810" s="10" t="str">
        <f t="shared" si="102"/>
        <v>Nov</v>
      </c>
      <c r="V810" s="11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>
        <f t="shared" si="97"/>
        <v>4075.5</v>
      </c>
      <c r="Q811" t="str">
        <f t="shared" si="98"/>
        <v>music</v>
      </c>
      <c r="R811" s="6" t="str">
        <f t="shared" si="99"/>
        <v>rock</v>
      </c>
      <c r="S811" s="10">
        <f t="shared" si="100"/>
        <v>41628.833680555559</v>
      </c>
      <c r="T811" s="10">
        <f t="shared" si="101"/>
        <v>41658.833680555559</v>
      </c>
      <c r="U811" s="10" t="str">
        <f t="shared" si="102"/>
        <v>Dec</v>
      </c>
      <c r="V811" s="11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>
        <f t="shared" si="97"/>
        <v>1537.5</v>
      </c>
      <c r="Q812" t="str">
        <f t="shared" si="98"/>
        <v>music</v>
      </c>
      <c r="R812" s="6" t="str">
        <f t="shared" si="99"/>
        <v>rock</v>
      </c>
      <c r="S812" s="10">
        <f t="shared" si="100"/>
        <v>41123.056273148148</v>
      </c>
      <c r="T812" s="10">
        <f t="shared" si="101"/>
        <v>41153.056273148148</v>
      </c>
      <c r="U812" s="10" t="str">
        <f t="shared" si="102"/>
        <v>Aug</v>
      </c>
      <c r="V812" s="11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>
        <f t="shared" si="97"/>
        <v>1020</v>
      </c>
      <c r="Q813" t="str">
        <f t="shared" si="98"/>
        <v>music</v>
      </c>
      <c r="R813" s="6" t="str">
        <f t="shared" si="99"/>
        <v>rock</v>
      </c>
      <c r="S813" s="10">
        <f t="shared" si="100"/>
        <v>41443.643541666665</v>
      </c>
      <c r="T813" s="10">
        <f t="shared" si="101"/>
        <v>41465.702777777777</v>
      </c>
      <c r="U813" s="10" t="str">
        <f t="shared" si="102"/>
        <v>Jun</v>
      </c>
      <c r="V813" s="11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>
        <f t="shared" si="97"/>
        <v>755.5</v>
      </c>
      <c r="Q814" t="str">
        <f t="shared" si="98"/>
        <v>music</v>
      </c>
      <c r="R814" s="6" t="str">
        <f t="shared" si="99"/>
        <v>rock</v>
      </c>
      <c r="S814" s="10">
        <f t="shared" si="100"/>
        <v>41282.017962962964</v>
      </c>
      <c r="T814" s="10">
        <f t="shared" si="101"/>
        <v>41334.581944444442</v>
      </c>
      <c r="U814" s="10" t="str">
        <f t="shared" si="102"/>
        <v>Jan</v>
      </c>
      <c r="V814" s="11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>
        <f t="shared" si="97"/>
        <v>1949.97</v>
      </c>
      <c r="Q815" t="str">
        <f t="shared" si="98"/>
        <v>music</v>
      </c>
      <c r="R815" s="6" t="str">
        <f t="shared" si="99"/>
        <v>rock</v>
      </c>
      <c r="S815" s="10">
        <f t="shared" si="100"/>
        <v>41080.960243055553</v>
      </c>
      <c r="T815" s="10">
        <f t="shared" si="101"/>
        <v>41110.960243055553</v>
      </c>
      <c r="U815" s="10" t="str">
        <f t="shared" si="102"/>
        <v>Jun</v>
      </c>
      <c r="V815" s="11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>
        <f t="shared" si="97"/>
        <v>1136.5</v>
      </c>
      <c r="Q816" t="str">
        <f t="shared" si="98"/>
        <v>music</v>
      </c>
      <c r="R816" s="6" t="str">
        <f t="shared" si="99"/>
        <v>rock</v>
      </c>
      <c r="S816" s="10">
        <f t="shared" si="100"/>
        <v>40679.743067129632</v>
      </c>
      <c r="T816" s="10">
        <f t="shared" si="101"/>
        <v>40694.75277777778</v>
      </c>
      <c r="U816" s="10" t="str">
        <f t="shared" si="102"/>
        <v>May</v>
      </c>
      <c r="V816" s="11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>
        <f t="shared" si="97"/>
        <v>4140</v>
      </c>
      <c r="Q817" t="str">
        <f t="shared" si="98"/>
        <v>music</v>
      </c>
      <c r="R817" s="6" t="str">
        <f t="shared" si="99"/>
        <v>rock</v>
      </c>
      <c r="S817" s="10">
        <f t="shared" si="100"/>
        <v>41914.917858796296</v>
      </c>
      <c r="T817" s="10">
        <f t="shared" si="101"/>
        <v>41944.917858796296</v>
      </c>
      <c r="U817" s="10" t="str">
        <f t="shared" si="102"/>
        <v>Oct</v>
      </c>
      <c r="V817" s="11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>
        <f t="shared" si="97"/>
        <v>7529.2749999999996</v>
      </c>
      <c r="Q818" t="str">
        <f t="shared" si="98"/>
        <v>music</v>
      </c>
      <c r="R818" s="6" t="str">
        <f t="shared" si="99"/>
        <v>rock</v>
      </c>
      <c r="S818" s="10">
        <f t="shared" si="100"/>
        <v>41341.870868055557</v>
      </c>
      <c r="T818" s="10">
        <f t="shared" si="101"/>
        <v>41373.270833333336</v>
      </c>
      <c r="U818" s="10" t="str">
        <f t="shared" si="102"/>
        <v>Mar</v>
      </c>
      <c r="V818" s="11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>
        <f t="shared" si="97"/>
        <v>1778.33</v>
      </c>
      <c r="Q819" t="str">
        <f t="shared" si="98"/>
        <v>music</v>
      </c>
      <c r="R819" s="6" t="str">
        <f t="shared" si="99"/>
        <v>rock</v>
      </c>
      <c r="S819" s="10">
        <f t="shared" si="100"/>
        <v>40925.599664351852</v>
      </c>
      <c r="T819" s="10">
        <f t="shared" si="101"/>
        <v>40979.207638888889</v>
      </c>
      <c r="U819" s="10" t="str">
        <f t="shared" si="102"/>
        <v>Jan</v>
      </c>
      <c r="V819" s="11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>
        <f t="shared" si="97"/>
        <v>447.5</v>
      </c>
      <c r="Q820" t="str">
        <f t="shared" si="98"/>
        <v>music</v>
      </c>
      <c r="R820" s="6" t="str">
        <f t="shared" si="99"/>
        <v>rock</v>
      </c>
      <c r="S820" s="10">
        <f t="shared" si="100"/>
        <v>41120.882881944446</v>
      </c>
      <c r="T820" s="10">
        <f t="shared" si="101"/>
        <v>41128.709027777775</v>
      </c>
      <c r="U820" s="10" t="str">
        <f t="shared" si="102"/>
        <v>Jul</v>
      </c>
      <c r="V820" s="11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>
        <f t="shared" si="97"/>
        <v>417.5</v>
      </c>
      <c r="Q821" t="str">
        <f t="shared" si="98"/>
        <v>music</v>
      </c>
      <c r="R821" s="6" t="str">
        <f t="shared" si="99"/>
        <v>rock</v>
      </c>
      <c r="S821" s="10">
        <f t="shared" si="100"/>
        <v>41619.998310185183</v>
      </c>
      <c r="T821" s="10">
        <f t="shared" si="101"/>
        <v>41629.197222222225</v>
      </c>
      <c r="U821" s="10" t="str">
        <f t="shared" si="102"/>
        <v>Dec</v>
      </c>
      <c r="V821" s="11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>
        <f t="shared" si="97"/>
        <v>2340.5</v>
      </c>
      <c r="Q822" t="str">
        <f t="shared" si="98"/>
        <v>music</v>
      </c>
      <c r="R822" s="6" t="str">
        <f t="shared" si="99"/>
        <v>rock</v>
      </c>
      <c r="S822" s="10">
        <f t="shared" si="100"/>
        <v>41768.841921296298</v>
      </c>
      <c r="T822" s="10">
        <f t="shared" si="101"/>
        <v>41799.208333333336</v>
      </c>
      <c r="U822" s="10" t="str">
        <f t="shared" si="102"/>
        <v>May</v>
      </c>
      <c r="V822" s="11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>
        <f t="shared" si="97"/>
        <v>17482</v>
      </c>
      <c r="Q823" t="str">
        <f t="shared" si="98"/>
        <v>music</v>
      </c>
      <c r="R823" s="6" t="str">
        <f t="shared" si="99"/>
        <v>rock</v>
      </c>
      <c r="S823" s="10">
        <f t="shared" si="100"/>
        <v>42093.922048611115</v>
      </c>
      <c r="T823" s="10">
        <f t="shared" si="101"/>
        <v>42128.167361111111</v>
      </c>
      <c r="U823" s="10" t="str">
        <f t="shared" si="102"/>
        <v>Mar</v>
      </c>
      <c r="V823" s="11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>
        <f t="shared" si="97"/>
        <v>3287.5</v>
      </c>
      <c r="Q824" t="str">
        <f t="shared" si="98"/>
        <v>music</v>
      </c>
      <c r="R824" s="6" t="str">
        <f t="shared" si="99"/>
        <v>rock</v>
      </c>
      <c r="S824" s="10">
        <f t="shared" si="100"/>
        <v>41157.947337962964</v>
      </c>
      <c r="T824" s="10">
        <f t="shared" si="101"/>
        <v>41187.947337962964</v>
      </c>
      <c r="U824" s="10" t="str">
        <f t="shared" si="102"/>
        <v>Sep</v>
      </c>
      <c r="V824" s="11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>
        <f t="shared" si="97"/>
        <v>1118</v>
      </c>
      <c r="Q825" t="str">
        <f t="shared" si="98"/>
        <v>music</v>
      </c>
      <c r="R825" s="6" t="str">
        <f t="shared" si="99"/>
        <v>rock</v>
      </c>
      <c r="S825" s="10">
        <f t="shared" si="100"/>
        <v>42055.972824074073</v>
      </c>
      <c r="T825" s="10">
        <f t="shared" si="101"/>
        <v>42085.931157407409</v>
      </c>
      <c r="U825" s="10" t="str">
        <f t="shared" si="102"/>
        <v>Feb</v>
      </c>
      <c r="V825" s="11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>
        <f t="shared" si="97"/>
        <v>1875.05</v>
      </c>
      <c r="Q826" t="str">
        <f t="shared" si="98"/>
        <v>music</v>
      </c>
      <c r="R826" s="6" t="str">
        <f t="shared" si="99"/>
        <v>rock</v>
      </c>
      <c r="S826" s="10">
        <f t="shared" si="100"/>
        <v>40250.242106481484</v>
      </c>
      <c r="T826" s="10">
        <f t="shared" si="101"/>
        <v>40286.290972222225</v>
      </c>
      <c r="U826" s="10" t="str">
        <f t="shared" si="102"/>
        <v>Mar</v>
      </c>
      <c r="V826" s="11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>
        <f t="shared" si="97"/>
        <v>12527</v>
      </c>
      <c r="Q827" t="str">
        <f t="shared" si="98"/>
        <v>music</v>
      </c>
      <c r="R827" s="6" t="str">
        <f t="shared" si="99"/>
        <v>rock</v>
      </c>
      <c r="S827" s="10">
        <f t="shared" si="100"/>
        <v>41186.306527777779</v>
      </c>
      <c r="T827" s="10">
        <f t="shared" si="101"/>
        <v>41211.306527777779</v>
      </c>
      <c r="U827" s="10" t="str">
        <f t="shared" si="102"/>
        <v>Oct</v>
      </c>
      <c r="V827" s="11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>
        <f t="shared" si="97"/>
        <v>5540</v>
      </c>
      <c r="Q828" t="str">
        <f t="shared" si="98"/>
        <v>music</v>
      </c>
      <c r="R828" s="6" t="str">
        <f t="shared" si="99"/>
        <v>rock</v>
      </c>
      <c r="S828" s="10">
        <f t="shared" si="100"/>
        <v>40973.038541666669</v>
      </c>
      <c r="T828" s="10">
        <f t="shared" si="101"/>
        <v>40993.996874999997</v>
      </c>
      <c r="U828" s="10" t="str">
        <f t="shared" si="102"/>
        <v>Mar</v>
      </c>
      <c r="V828" s="11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>
        <f t="shared" si="97"/>
        <v>305</v>
      </c>
      <c r="Q829" t="str">
        <f t="shared" si="98"/>
        <v>music</v>
      </c>
      <c r="R829" s="6" t="str">
        <f t="shared" si="99"/>
        <v>rock</v>
      </c>
      <c r="S829" s="10">
        <f t="shared" si="100"/>
        <v>40927.473460648151</v>
      </c>
      <c r="T829" s="10">
        <f t="shared" si="101"/>
        <v>40953.825694444444</v>
      </c>
      <c r="U829" s="10" t="str">
        <f t="shared" si="102"/>
        <v>Jan</v>
      </c>
      <c r="V829" s="11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>
        <f t="shared" si="97"/>
        <v>1345.5</v>
      </c>
      <c r="Q830" t="str">
        <f t="shared" si="98"/>
        <v>music</v>
      </c>
      <c r="R830" s="6" t="str">
        <f t="shared" si="99"/>
        <v>rock</v>
      </c>
      <c r="S830" s="10">
        <f t="shared" si="100"/>
        <v>41073.050717592596</v>
      </c>
      <c r="T830" s="10">
        <f t="shared" si="101"/>
        <v>41085.683333333334</v>
      </c>
      <c r="U830" s="10" t="str">
        <f t="shared" si="102"/>
        <v>Jun</v>
      </c>
      <c r="V830" s="11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>
        <f t="shared" si="97"/>
        <v>510</v>
      </c>
      <c r="Q831" t="str">
        <f t="shared" si="98"/>
        <v>music</v>
      </c>
      <c r="R831" s="6" t="str">
        <f t="shared" si="99"/>
        <v>rock</v>
      </c>
      <c r="S831" s="10">
        <f t="shared" si="100"/>
        <v>42504.801388888889</v>
      </c>
      <c r="T831" s="10">
        <f t="shared" si="101"/>
        <v>42564.801388888889</v>
      </c>
      <c r="U831" s="10" t="str">
        <f t="shared" si="102"/>
        <v>May</v>
      </c>
      <c r="V831" s="11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>
        <f t="shared" si="97"/>
        <v>1870.5</v>
      </c>
      <c r="Q832" t="str">
        <f t="shared" si="98"/>
        <v>music</v>
      </c>
      <c r="R832" s="6" t="str">
        <f t="shared" si="99"/>
        <v>rock</v>
      </c>
      <c r="S832" s="10">
        <f t="shared" si="100"/>
        <v>41325.525752314818</v>
      </c>
      <c r="T832" s="10">
        <f t="shared" si="101"/>
        <v>41355.484085648146</v>
      </c>
      <c r="U832" s="10" t="str">
        <f t="shared" si="102"/>
        <v>Feb</v>
      </c>
      <c r="V832" s="11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>
        <f t="shared" si="97"/>
        <v>2500</v>
      </c>
      <c r="Q833" t="str">
        <f t="shared" si="98"/>
        <v>music</v>
      </c>
      <c r="R833" s="6" t="str">
        <f t="shared" si="99"/>
        <v>rock</v>
      </c>
      <c r="S833" s="10">
        <f t="shared" si="100"/>
        <v>40996.646921296298</v>
      </c>
      <c r="T833" s="10">
        <f t="shared" si="101"/>
        <v>41026.646921296298</v>
      </c>
      <c r="U833" s="10" t="str">
        <f t="shared" si="102"/>
        <v>Mar</v>
      </c>
      <c r="V833" s="11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>
        <f t="shared" si="97"/>
        <v>15045.529999999999</v>
      </c>
      <c r="Q834" t="str">
        <f t="shared" si="98"/>
        <v>music</v>
      </c>
      <c r="R834" s="6" t="str">
        <f t="shared" si="99"/>
        <v>rock</v>
      </c>
      <c r="S834" s="10">
        <f t="shared" si="100"/>
        <v>40869.675173611111</v>
      </c>
      <c r="T834" s="10">
        <f t="shared" si="101"/>
        <v>40929.342361111114</v>
      </c>
      <c r="U834" s="10" t="str">
        <f t="shared" si="102"/>
        <v>Nov</v>
      </c>
      <c r="V834" s="11">
        <f t="shared" si="103"/>
        <v>2011</v>
      </c>
    </row>
    <row r="835" spans="1:22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>
        <f t="shared" ref="P835:P898" si="105">AVERAGE(D835,E835)</f>
        <v>6050</v>
      </c>
      <c r="Q835" t="str">
        <f t="shared" ref="Q835:Q898" si="106">LEFT(N835, SEARCH("/",N835,1)-1)</f>
        <v>music</v>
      </c>
      <c r="R835" s="6" t="str">
        <f t="shared" ref="R835:R898" si="107">RIGHT(N835,LEN(N835) - SEARCH("/", N835, + 1))</f>
        <v>rock</v>
      </c>
      <c r="S835" s="10">
        <f t="shared" ref="S835:S898" si="108">(((J835/60)/60)/24)+DATE(1970,1,1)</f>
        <v>41718.878182870372</v>
      </c>
      <c r="T835" s="10">
        <f t="shared" ref="T835:T898" si="109">(((I835/60)/60)/24)+DATE(1970,1,1)</f>
        <v>41748.878182870372</v>
      </c>
      <c r="U835" s="10" t="str">
        <f t="shared" ref="U835:U898" si="110">TEXT(S835, "mmm")</f>
        <v>Mar</v>
      </c>
      <c r="V835" s="11">
        <f t="shared" ref="V835:V898" si="111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>
        <f t="shared" si="105"/>
        <v>6353</v>
      </c>
      <c r="Q836" t="str">
        <f t="shared" si="106"/>
        <v>music</v>
      </c>
      <c r="R836" s="6" t="str">
        <f t="shared" si="107"/>
        <v>rock</v>
      </c>
      <c r="S836" s="10">
        <f t="shared" si="108"/>
        <v>41422.822824074072</v>
      </c>
      <c r="T836" s="10">
        <f t="shared" si="109"/>
        <v>41456.165972222225</v>
      </c>
      <c r="U836" s="10" t="str">
        <f t="shared" si="110"/>
        <v>May</v>
      </c>
      <c r="V836" s="11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>
        <f t="shared" si="105"/>
        <v>2172.5</v>
      </c>
      <c r="Q837" t="str">
        <f t="shared" si="106"/>
        <v>music</v>
      </c>
      <c r="R837" s="6" t="str">
        <f t="shared" si="107"/>
        <v>rock</v>
      </c>
      <c r="S837" s="10">
        <f t="shared" si="108"/>
        <v>41005.45784722222</v>
      </c>
      <c r="T837" s="10">
        <f t="shared" si="109"/>
        <v>41048.125</v>
      </c>
      <c r="U837" s="10" t="str">
        <f t="shared" si="110"/>
        <v>Apr</v>
      </c>
      <c r="V837" s="11">
        <f t="shared" si="111"/>
        <v>2012</v>
      </c>
    </row>
    <row r="838" spans="1:22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>
        <f t="shared" si="105"/>
        <v>5023.26</v>
      </c>
      <c r="Q838" t="str">
        <f t="shared" si="106"/>
        <v>music</v>
      </c>
      <c r="R838" s="6" t="str">
        <f t="shared" si="107"/>
        <v>rock</v>
      </c>
      <c r="S838" s="10">
        <f t="shared" si="108"/>
        <v>41524.056921296295</v>
      </c>
      <c r="T838" s="10">
        <f t="shared" si="109"/>
        <v>41554.056921296295</v>
      </c>
      <c r="U838" s="10" t="str">
        <f t="shared" si="110"/>
        <v>Sep</v>
      </c>
      <c r="V838" s="11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>
        <f t="shared" si="105"/>
        <v>2772.5</v>
      </c>
      <c r="Q839" t="str">
        <f t="shared" si="106"/>
        <v>music</v>
      </c>
      <c r="R839" s="6" t="str">
        <f t="shared" si="107"/>
        <v>rock</v>
      </c>
      <c r="S839" s="10">
        <f t="shared" si="108"/>
        <v>41730.998402777775</v>
      </c>
      <c r="T839" s="10">
        <f t="shared" si="109"/>
        <v>41760.998402777775</v>
      </c>
      <c r="U839" s="10" t="str">
        <f t="shared" si="110"/>
        <v>Apr</v>
      </c>
      <c r="V839" s="11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>
        <f t="shared" si="105"/>
        <v>2454</v>
      </c>
      <c r="Q840" t="str">
        <f t="shared" si="106"/>
        <v>music</v>
      </c>
      <c r="R840" s="6" t="str">
        <f t="shared" si="107"/>
        <v>rock</v>
      </c>
      <c r="S840" s="10">
        <f t="shared" si="108"/>
        <v>40895.897974537038</v>
      </c>
      <c r="T840" s="10">
        <f t="shared" si="109"/>
        <v>40925.897974537038</v>
      </c>
      <c r="U840" s="10" t="str">
        <f t="shared" si="110"/>
        <v>Dec</v>
      </c>
      <c r="V840" s="11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>
        <f t="shared" si="105"/>
        <v>5415.415</v>
      </c>
      <c r="Q841" t="str">
        <f t="shared" si="106"/>
        <v>music</v>
      </c>
      <c r="R841" s="6" t="str">
        <f t="shared" si="107"/>
        <v>rock</v>
      </c>
      <c r="S841" s="10">
        <f t="shared" si="108"/>
        <v>41144.763379629629</v>
      </c>
      <c r="T841" s="10">
        <f t="shared" si="109"/>
        <v>41174.763379629629</v>
      </c>
      <c r="U841" s="10" t="str">
        <f t="shared" si="110"/>
        <v>Aug</v>
      </c>
      <c r="V841" s="11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>
        <f t="shared" si="105"/>
        <v>11020.83</v>
      </c>
      <c r="Q842" t="str">
        <f t="shared" si="106"/>
        <v>music</v>
      </c>
      <c r="R842" s="6" t="str">
        <f t="shared" si="107"/>
        <v>metal</v>
      </c>
      <c r="S842" s="10">
        <f t="shared" si="108"/>
        <v>42607.226701388892</v>
      </c>
      <c r="T842" s="10">
        <f t="shared" si="109"/>
        <v>42637.226701388892</v>
      </c>
      <c r="U842" s="10" t="str">
        <f t="shared" si="110"/>
        <v>Aug</v>
      </c>
      <c r="V842" s="11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>
        <f t="shared" si="105"/>
        <v>5033</v>
      </c>
      <c r="Q843" t="str">
        <f t="shared" si="106"/>
        <v>music</v>
      </c>
      <c r="R843" s="6" t="str">
        <f t="shared" si="107"/>
        <v>metal</v>
      </c>
      <c r="S843" s="10">
        <f t="shared" si="108"/>
        <v>41923.838692129626</v>
      </c>
      <c r="T843" s="10">
        <f t="shared" si="109"/>
        <v>41953.88035879629</v>
      </c>
      <c r="U843" s="10" t="str">
        <f t="shared" si="110"/>
        <v>Oct</v>
      </c>
      <c r="V843" s="11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>
        <f t="shared" si="105"/>
        <v>2554</v>
      </c>
      <c r="Q844" t="str">
        <f t="shared" si="106"/>
        <v>music</v>
      </c>
      <c r="R844" s="6" t="str">
        <f t="shared" si="107"/>
        <v>metal</v>
      </c>
      <c r="S844" s="10">
        <f t="shared" si="108"/>
        <v>41526.592395833337</v>
      </c>
      <c r="T844" s="10">
        <f t="shared" si="109"/>
        <v>41561.165972222225</v>
      </c>
      <c r="U844" s="10" t="str">
        <f t="shared" si="110"/>
        <v>Sep</v>
      </c>
      <c r="V844" s="11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>
        <f t="shared" si="105"/>
        <v>5507</v>
      </c>
      <c r="Q845" t="str">
        <f t="shared" si="106"/>
        <v>music</v>
      </c>
      <c r="R845" s="6" t="str">
        <f t="shared" si="107"/>
        <v>metal</v>
      </c>
      <c r="S845" s="10">
        <f t="shared" si="108"/>
        <v>42695.257870370369</v>
      </c>
      <c r="T845" s="10">
        <f t="shared" si="109"/>
        <v>42712.333333333328</v>
      </c>
      <c r="U845" s="10" t="str">
        <f t="shared" si="110"/>
        <v>Nov</v>
      </c>
      <c r="V845" s="11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>
        <f t="shared" si="105"/>
        <v>4412</v>
      </c>
      <c r="Q846" t="str">
        <f t="shared" si="106"/>
        <v>music</v>
      </c>
      <c r="R846" s="6" t="str">
        <f t="shared" si="107"/>
        <v>metal</v>
      </c>
      <c r="S846" s="10">
        <f t="shared" si="108"/>
        <v>41905.684629629628</v>
      </c>
      <c r="T846" s="10">
        <f t="shared" si="109"/>
        <v>41944.207638888889</v>
      </c>
      <c r="U846" s="10" t="str">
        <f t="shared" si="110"/>
        <v>Sep</v>
      </c>
      <c r="V846" s="11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>
        <f t="shared" si="105"/>
        <v>5509.5050000000001</v>
      </c>
      <c r="Q847" t="str">
        <f t="shared" si="106"/>
        <v>music</v>
      </c>
      <c r="R847" s="6" t="str">
        <f t="shared" si="107"/>
        <v>metal</v>
      </c>
      <c r="S847" s="10">
        <f t="shared" si="108"/>
        <v>42578.205972222218</v>
      </c>
      <c r="T847" s="10">
        <f t="shared" si="109"/>
        <v>42618.165972222225</v>
      </c>
      <c r="U847" s="10" t="str">
        <f t="shared" si="110"/>
        <v>Jul</v>
      </c>
      <c r="V847" s="11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>
        <f t="shared" si="105"/>
        <v>1221.0050000000001</v>
      </c>
      <c r="Q848" t="str">
        <f t="shared" si="106"/>
        <v>music</v>
      </c>
      <c r="R848" s="6" t="str">
        <f t="shared" si="107"/>
        <v>metal</v>
      </c>
      <c r="S848" s="10">
        <f t="shared" si="108"/>
        <v>41694.391840277778</v>
      </c>
      <c r="T848" s="10">
        <f t="shared" si="109"/>
        <v>41708.583333333336</v>
      </c>
      <c r="U848" s="10" t="str">
        <f t="shared" si="110"/>
        <v>Feb</v>
      </c>
      <c r="V848" s="11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>
        <f t="shared" si="105"/>
        <v>10</v>
      </c>
      <c r="Q849" t="str">
        <f t="shared" si="106"/>
        <v>music</v>
      </c>
      <c r="R849" s="6" t="str">
        <f t="shared" si="107"/>
        <v>metal</v>
      </c>
      <c r="S849" s="10">
        <f t="shared" si="108"/>
        <v>42165.79833333334</v>
      </c>
      <c r="T849" s="10">
        <f t="shared" si="109"/>
        <v>42195.79833333334</v>
      </c>
      <c r="U849" s="10" t="str">
        <f t="shared" si="110"/>
        <v>Jun</v>
      </c>
      <c r="V849" s="11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>
        <f t="shared" si="105"/>
        <v>300</v>
      </c>
      <c r="Q850" t="str">
        <f t="shared" si="106"/>
        <v>music</v>
      </c>
      <c r="R850" s="6" t="str">
        <f t="shared" si="107"/>
        <v>metal</v>
      </c>
      <c r="S850" s="10">
        <f t="shared" si="108"/>
        <v>42078.792048611111</v>
      </c>
      <c r="T850" s="10">
        <f t="shared" si="109"/>
        <v>42108.792048611111</v>
      </c>
      <c r="U850" s="10" t="str">
        <f t="shared" si="110"/>
        <v>Mar</v>
      </c>
      <c r="V850" s="11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>
        <f t="shared" si="105"/>
        <v>4398</v>
      </c>
      <c r="Q851" t="str">
        <f t="shared" si="106"/>
        <v>music</v>
      </c>
      <c r="R851" s="6" t="str">
        <f t="shared" si="107"/>
        <v>metal</v>
      </c>
      <c r="S851" s="10">
        <f t="shared" si="108"/>
        <v>42051.148888888885</v>
      </c>
      <c r="T851" s="10">
        <f t="shared" si="109"/>
        <v>42079.107222222221</v>
      </c>
      <c r="U851" s="10" t="str">
        <f t="shared" si="110"/>
        <v>Feb</v>
      </c>
      <c r="V851" s="11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>
        <f t="shared" si="105"/>
        <v>5103.5</v>
      </c>
      <c r="Q852" t="str">
        <f t="shared" si="106"/>
        <v>music</v>
      </c>
      <c r="R852" s="6" t="str">
        <f t="shared" si="107"/>
        <v>metal</v>
      </c>
      <c r="S852" s="10">
        <f t="shared" si="108"/>
        <v>42452.827743055561</v>
      </c>
      <c r="T852" s="10">
        <f t="shared" si="109"/>
        <v>42485.207638888889</v>
      </c>
      <c r="U852" s="10" t="str">
        <f t="shared" si="110"/>
        <v>Mar</v>
      </c>
      <c r="V852" s="11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>
        <f t="shared" si="105"/>
        <v>2304.5</v>
      </c>
      <c r="Q853" t="str">
        <f t="shared" si="106"/>
        <v>music</v>
      </c>
      <c r="R853" s="6" t="str">
        <f t="shared" si="107"/>
        <v>metal</v>
      </c>
      <c r="S853" s="10">
        <f t="shared" si="108"/>
        <v>42522.880243055552</v>
      </c>
      <c r="T853" s="10">
        <f t="shared" si="109"/>
        <v>42582.822916666672</v>
      </c>
      <c r="U853" s="10" t="str">
        <f t="shared" si="110"/>
        <v>Jun</v>
      </c>
      <c r="V853" s="11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>
        <f t="shared" si="105"/>
        <v>3587</v>
      </c>
      <c r="Q854" t="str">
        <f t="shared" si="106"/>
        <v>music</v>
      </c>
      <c r="R854" s="6" t="str">
        <f t="shared" si="107"/>
        <v>metal</v>
      </c>
      <c r="S854" s="10">
        <f t="shared" si="108"/>
        <v>42656.805497685185</v>
      </c>
      <c r="T854" s="10">
        <f t="shared" si="109"/>
        <v>42667.875</v>
      </c>
      <c r="U854" s="10" t="str">
        <f t="shared" si="110"/>
        <v>Oct</v>
      </c>
      <c r="V854" s="11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>
        <f t="shared" si="105"/>
        <v>300</v>
      </c>
      <c r="Q855" t="str">
        <f t="shared" si="106"/>
        <v>music</v>
      </c>
      <c r="R855" s="6" t="str">
        <f t="shared" si="107"/>
        <v>metal</v>
      </c>
      <c r="S855" s="10">
        <f t="shared" si="108"/>
        <v>42021.832280092596</v>
      </c>
      <c r="T855" s="10">
        <f t="shared" si="109"/>
        <v>42051.832280092596</v>
      </c>
      <c r="U855" s="10" t="str">
        <f t="shared" si="110"/>
        <v>Jan</v>
      </c>
      <c r="V855" s="11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>
        <f t="shared" si="105"/>
        <v>30332.65</v>
      </c>
      <c r="Q856" t="str">
        <f t="shared" si="106"/>
        <v>music</v>
      </c>
      <c r="R856" s="6" t="str">
        <f t="shared" si="107"/>
        <v>metal</v>
      </c>
      <c r="S856" s="10">
        <f t="shared" si="108"/>
        <v>42702.212337962963</v>
      </c>
      <c r="T856" s="10">
        <f t="shared" si="109"/>
        <v>42732.212337962963</v>
      </c>
      <c r="U856" s="10" t="str">
        <f t="shared" si="110"/>
        <v>Nov</v>
      </c>
      <c r="V856" s="11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>
        <f t="shared" si="105"/>
        <v>1475</v>
      </c>
      <c r="Q857" t="str">
        <f t="shared" si="106"/>
        <v>music</v>
      </c>
      <c r="R857" s="6" t="str">
        <f t="shared" si="107"/>
        <v>metal</v>
      </c>
      <c r="S857" s="10">
        <f t="shared" si="108"/>
        <v>42545.125196759262</v>
      </c>
      <c r="T857" s="10">
        <f t="shared" si="109"/>
        <v>42575.125196759262</v>
      </c>
      <c r="U857" s="10" t="str">
        <f t="shared" si="110"/>
        <v>Jun</v>
      </c>
      <c r="V857" s="11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>
        <f t="shared" si="105"/>
        <v>397.5</v>
      </c>
      <c r="Q858" t="str">
        <f t="shared" si="106"/>
        <v>music</v>
      </c>
      <c r="R858" s="6" t="str">
        <f t="shared" si="107"/>
        <v>metal</v>
      </c>
      <c r="S858" s="10">
        <f t="shared" si="108"/>
        <v>42609.311990740738</v>
      </c>
      <c r="T858" s="10">
        <f t="shared" si="109"/>
        <v>42668.791666666672</v>
      </c>
      <c r="U858" s="10" t="str">
        <f t="shared" si="110"/>
        <v>Aug</v>
      </c>
      <c r="V858" s="11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>
        <f t="shared" si="105"/>
        <v>1200</v>
      </c>
      <c r="Q859" t="str">
        <f t="shared" si="106"/>
        <v>music</v>
      </c>
      <c r="R859" s="6" t="str">
        <f t="shared" si="107"/>
        <v>metal</v>
      </c>
      <c r="S859" s="10">
        <f t="shared" si="108"/>
        <v>42291.581377314811</v>
      </c>
      <c r="T859" s="10">
        <f t="shared" si="109"/>
        <v>42333.623043981483</v>
      </c>
      <c r="U859" s="10" t="str">
        <f t="shared" si="110"/>
        <v>Oct</v>
      </c>
      <c r="V859" s="11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>
        <f t="shared" si="105"/>
        <v>1464.0349999999999</v>
      </c>
      <c r="Q860" t="str">
        <f t="shared" si="106"/>
        <v>music</v>
      </c>
      <c r="R860" s="6" t="str">
        <f t="shared" si="107"/>
        <v>metal</v>
      </c>
      <c r="S860" s="10">
        <f t="shared" si="108"/>
        <v>42079.745578703703</v>
      </c>
      <c r="T860" s="10">
        <f t="shared" si="109"/>
        <v>42109.957638888889</v>
      </c>
      <c r="U860" s="10" t="str">
        <f t="shared" si="110"/>
        <v>Mar</v>
      </c>
      <c r="V860" s="11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>
        <f t="shared" si="105"/>
        <v>4093.5</v>
      </c>
      <c r="Q861" t="str">
        <f t="shared" si="106"/>
        <v>music</v>
      </c>
      <c r="R861" s="6" t="str">
        <f t="shared" si="107"/>
        <v>metal</v>
      </c>
      <c r="S861" s="10">
        <f t="shared" si="108"/>
        <v>42128.820231481484</v>
      </c>
      <c r="T861" s="10">
        <f t="shared" si="109"/>
        <v>42159</v>
      </c>
      <c r="U861" s="10" t="str">
        <f t="shared" si="110"/>
        <v>May</v>
      </c>
      <c r="V861" s="11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>
        <f t="shared" si="105"/>
        <v>8270</v>
      </c>
      <c r="Q862" t="str">
        <f t="shared" si="106"/>
        <v>music</v>
      </c>
      <c r="R862" s="6" t="str">
        <f t="shared" si="107"/>
        <v>jazz</v>
      </c>
      <c r="S862" s="10">
        <f t="shared" si="108"/>
        <v>41570.482789351852</v>
      </c>
      <c r="T862" s="10">
        <f t="shared" si="109"/>
        <v>41600.524456018517</v>
      </c>
      <c r="U862" s="10" t="str">
        <f t="shared" si="110"/>
        <v>Oct</v>
      </c>
      <c r="V862" s="11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>
        <f t="shared" si="105"/>
        <v>2300.5</v>
      </c>
      <c r="Q863" t="str">
        <f t="shared" si="106"/>
        <v>music</v>
      </c>
      <c r="R863" s="6" t="str">
        <f t="shared" si="107"/>
        <v>jazz</v>
      </c>
      <c r="S863" s="10">
        <f t="shared" si="108"/>
        <v>42599.965324074074</v>
      </c>
      <c r="T863" s="10">
        <f t="shared" si="109"/>
        <v>42629.965324074074</v>
      </c>
      <c r="U863" s="10" t="str">
        <f t="shared" si="110"/>
        <v>Aug</v>
      </c>
      <c r="V863" s="11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>
        <f t="shared" si="105"/>
        <v>25085</v>
      </c>
      <c r="Q864" t="str">
        <f t="shared" si="106"/>
        <v>music</v>
      </c>
      <c r="R864" s="6" t="str">
        <f t="shared" si="107"/>
        <v>jazz</v>
      </c>
      <c r="S864" s="10">
        <f t="shared" si="108"/>
        <v>41559.5549537037</v>
      </c>
      <c r="T864" s="10">
        <f t="shared" si="109"/>
        <v>41589.596620370372</v>
      </c>
      <c r="U864" s="10" t="str">
        <f t="shared" si="110"/>
        <v>Oct</v>
      </c>
      <c r="V864" s="11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>
        <f t="shared" si="105"/>
        <v>1045</v>
      </c>
      <c r="Q865" t="str">
        <f t="shared" si="106"/>
        <v>music</v>
      </c>
      <c r="R865" s="6" t="str">
        <f t="shared" si="107"/>
        <v>jazz</v>
      </c>
      <c r="S865" s="10">
        <f t="shared" si="108"/>
        <v>40921.117662037039</v>
      </c>
      <c r="T865" s="10">
        <f t="shared" si="109"/>
        <v>40951.117662037039</v>
      </c>
      <c r="U865" s="10" t="str">
        <f t="shared" si="110"/>
        <v>Jan</v>
      </c>
      <c r="V865" s="11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>
        <f t="shared" si="105"/>
        <v>4600</v>
      </c>
      <c r="Q866" t="str">
        <f t="shared" si="106"/>
        <v>music</v>
      </c>
      <c r="R866" s="6" t="str">
        <f t="shared" si="107"/>
        <v>jazz</v>
      </c>
      <c r="S866" s="10">
        <f t="shared" si="108"/>
        <v>41541.106921296298</v>
      </c>
      <c r="T866" s="10">
        <f t="shared" si="109"/>
        <v>41563.415972222225</v>
      </c>
      <c r="U866" s="10" t="str">
        <f t="shared" si="110"/>
        <v>Sep</v>
      </c>
      <c r="V866" s="11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>
        <f t="shared" si="105"/>
        <v>1122.5</v>
      </c>
      <c r="Q867" t="str">
        <f t="shared" si="106"/>
        <v>music</v>
      </c>
      <c r="R867" s="6" t="str">
        <f t="shared" si="107"/>
        <v>jazz</v>
      </c>
      <c r="S867" s="10">
        <f t="shared" si="108"/>
        <v>41230.77311342593</v>
      </c>
      <c r="T867" s="10">
        <f t="shared" si="109"/>
        <v>41290.77311342593</v>
      </c>
      <c r="U867" s="10" t="str">
        <f t="shared" si="110"/>
        <v>Nov</v>
      </c>
      <c r="V867" s="11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>
        <f t="shared" si="105"/>
        <v>2070</v>
      </c>
      <c r="Q868" t="str">
        <f t="shared" si="106"/>
        <v>music</v>
      </c>
      <c r="R868" s="6" t="str">
        <f t="shared" si="107"/>
        <v>jazz</v>
      </c>
      <c r="S868" s="10">
        <f t="shared" si="108"/>
        <v>42025.637939814813</v>
      </c>
      <c r="T868" s="10">
        <f t="shared" si="109"/>
        <v>42063.631944444445</v>
      </c>
      <c r="U868" s="10" t="str">
        <f t="shared" si="110"/>
        <v>Jan</v>
      </c>
      <c r="V868" s="11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>
        <f t="shared" si="105"/>
        <v>3100.5</v>
      </c>
      <c r="Q869" t="str">
        <f t="shared" si="106"/>
        <v>music</v>
      </c>
      <c r="R869" s="6" t="str">
        <f t="shared" si="107"/>
        <v>jazz</v>
      </c>
      <c r="S869" s="10">
        <f t="shared" si="108"/>
        <v>40088.105393518519</v>
      </c>
      <c r="T869" s="10">
        <f t="shared" si="109"/>
        <v>40148.207638888889</v>
      </c>
      <c r="U869" s="10" t="str">
        <f t="shared" si="110"/>
        <v>Oct</v>
      </c>
      <c r="V869" s="11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>
        <f t="shared" si="105"/>
        <v>22525</v>
      </c>
      <c r="Q870" t="str">
        <f t="shared" si="106"/>
        <v>music</v>
      </c>
      <c r="R870" s="6" t="str">
        <f t="shared" si="107"/>
        <v>jazz</v>
      </c>
      <c r="S870" s="10">
        <f t="shared" si="108"/>
        <v>41616.027754629627</v>
      </c>
      <c r="T870" s="10">
        <f t="shared" si="109"/>
        <v>41646.027754629627</v>
      </c>
      <c r="U870" s="10" t="str">
        <f t="shared" si="110"/>
        <v>Dec</v>
      </c>
      <c r="V870" s="11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>
        <f t="shared" si="105"/>
        <v>4920</v>
      </c>
      <c r="Q871" t="str">
        <f t="shared" si="106"/>
        <v>music</v>
      </c>
      <c r="R871" s="6" t="str">
        <f t="shared" si="107"/>
        <v>jazz</v>
      </c>
      <c r="S871" s="10">
        <f t="shared" si="108"/>
        <v>41342.845567129632</v>
      </c>
      <c r="T871" s="10">
        <f t="shared" si="109"/>
        <v>41372.803900462961</v>
      </c>
      <c r="U871" s="10" t="str">
        <f t="shared" si="110"/>
        <v>Mar</v>
      </c>
      <c r="V871" s="11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>
        <f t="shared" si="105"/>
        <v>10031</v>
      </c>
      <c r="Q872" t="str">
        <f t="shared" si="106"/>
        <v>music</v>
      </c>
      <c r="R872" s="6" t="str">
        <f t="shared" si="107"/>
        <v>jazz</v>
      </c>
      <c r="S872" s="10">
        <f t="shared" si="108"/>
        <v>41488.022256944445</v>
      </c>
      <c r="T872" s="10">
        <f t="shared" si="109"/>
        <v>41518.022256944445</v>
      </c>
      <c r="U872" s="10" t="str">
        <f t="shared" si="110"/>
        <v>Aug</v>
      </c>
      <c r="V872" s="11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>
        <f t="shared" si="105"/>
        <v>3162.5</v>
      </c>
      <c r="Q873" t="str">
        <f t="shared" si="106"/>
        <v>music</v>
      </c>
      <c r="R873" s="6" t="str">
        <f t="shared" si="107"/>
        <v>jazz</v>
      </c>
      <c r="S873" s="10">
        <f t="shared" si="108"/>
        <v>41577.561284722222</v>
      </c>
      <c r="T873" s="10">
        <f t="shared" si="109"/>
        <v>41607.602951388886</v>
      </c>
      <c r="U873" s="10" t="str">
        <f t="shared" si="110"/>
        <v>Oct</v>
      </c>
      <c r="V873" s="11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>
        <f t="shared" si="105"/>
        <v>4032.5</v>
      </c>
      <c r="Q874" t="str">
        <f t="shared" si="106"/>
        <v>music</v>
      </c>
      <c r="R874" s="6" t="str">
        <f t="shared" si="107"/>
        <v>jazz</v>
      </c>
      <c r="S874" s="10">
        <f t="shared" si="108"/>
        <v>40567.825543981482</v>
      </c>
      <c r="T874" s="10">
        <f t="shared" si="109"/>
        <v>40612.825543981482</v>
      </c>
      <c r="U874" s="10" t="str">
        <f t="shared" si="110"/>
        <v>Jan</v>
      </c>
      <c r="V874" s="11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>
        <f t="shared" si="105"/>
        <v>1772.5</v>
      </c>
      <c r="Q875" t="str">
        <f t="shared" si="106"/>
        <v>music</v>
      </c>
      <c r="R875" s="6" t="str">
        <f t="shared" si="107"/>
        <v>jazz</v>
      </c>
      <c r="S875" s="10">
        <f t="shared" si="108"/>
        <v>41184.167129629634</v>
      </c>
      <c r="T875" s="10">
        <f t="shared" si="109"/>
        <v>41224.208796296298</v>
      </c>
      <c r="U875" s="10" t="str">
        <f t="shared" si="110"/>
        <v>Oct</v>
      </c>
      <c r="V875" s="11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>
        <f t="shared" si="105"/>
        <v>1865</v>
      </c>
      <c r="Q876" t="str">
        <f t="shared" si="106"/>
        <v>music</v>
      </c>
      <c r="R876" s="6" t="str">
        <f t="shared" si="107"/>
        <v>jazz</v>
      </c>
      <c r="S876" s="10">
        <f t="shared" si="108"/>
        <v>41368.583726851852</v>
      </c>
      <c r="T876" s="10">
        <f t="shared" si="109"/>
        <v>41398.583726851852</v>
      </c>
      <c r="U876" s="10" t="str">
        <f t="shared" si="110"/>
        <v>Apr</v>
      </c>
      <c r="V876" s="11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>
        <f t="shared" si="105"/>
        <v>2500</v>
      </c>
      <c r="Q877" t="str">
        <f t="shared" si="106"/>
        <v>music</v>
      </c>
      <c r="R877" s="6" t="str">
        <f t="shared" si="107"/>
        <v>jazz</v>
      </c>
      <c r="S877" s="10">
        <f t="shared" si="108"/>
        <v>42248.723738425921</v>
      </c>
      <c r="T877" s="10">
        <f t="shared" si="109"/>
        <v>42268.723738425921</v>
      </c>
      <c r="U877" s="10" t="str">
        <f t="shared" si="110"/>
        <v>Sep</v>
      </c>
      <c r="V877" s="11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>
        <f t="shared" si="105"/>
        <v>2219</v>
      </c>
      <c r="Q878" t="str">
        <f t="shared" si="106"/>
        <v>music</v>
      </c>
      <c r="R878" s="6" t="str">
        <f t="shared" si="107"/>
        <v>jazz</v>
      </c>
      <c r="S878" s="10">
        <f t="shared" si="108"/>
        <v>41276.496840277774</v>
      </c>
      <c r="T878" s="10">
        <f t="shared" si="109"/>
        <v>41309.496840277774</v>
      </c>
      <c r="U878" s="10" t="str">
        <f t="shared" si="110"/>
        <v>Jan</v>
      </c>
      <c r="V878" s="11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>
        <f t="shared" si="105"/>
        <v>1675.5</v>
      </c>
      <c r="Q879" t="str">
        <f t="shared" si="106"/>
        <v>music</v>
      </c>
      <c r="R879" s="6" t="str">
        <f t="shared" si="107"/>
        <v>jazz</v>
      </c>
      <c r="S879" s="10">
        <f t="shared" si="108"/>
        <v>41597.788888888892</v>
      </c>
      <c r="T879" s="10">
        <f t="shared" si="109"/>
        <v>41627.788888888892</v>
      </c>
      <c r="U879" s="10" t="str">
        <f t="shared" si="110"/>
        <v>Nov</v>
      </c>
      <c r="V879" s="11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>
        <f t="shared" si="105"/>
        <v>2532.5</v>
      </c>
      <c r="Q880" t="str">
        <f t="shared" si="106"/>
        <v>music</v>
      </c>
      <c r="R880" s="6" t="str">
        <f t="shared" si="107"/>
        <v>jazz</v>
      </c>
      <c r="S880" s="10">
        <f t="shared" si="108"/>
        <v>40505.232916666668</v>
      </c>
      <c r="T880" s="10">
        <f t="shared" si="109"/>
        <v>40535.232916666668</v>
      </c>
      <c r="U880" s="10" t="str">
        <f t="shared" si="110"/>
        <v>Nov</v>
      </c>
      <c r="V880" s="11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>
        <f t="shared" si="105"/>
        <v>1372</v>
      </c>
      <c r="Q881" t="str">
        <f t="shared" si="106"/>
        <v>music</v>
      </c>
      <c r="R881" s="6" t="str">
        <f t="shared" si="107"/>
        <v>jazz</v>
      </c>
      <c r="S881" s="10">
        <f t="shared" si="108"/>
        <v>41037.829918981479</v>
      </c>
      <c r="T881" s="10">
        <f t="shared" si="109"/>
        <v>41058.829918981479</v>
      </c>
      <c r="U881" s="10" t="str">
        <f t="shared" si="110"/>
        <v>May</v>
      </c>
      <c r="V881" s="11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>
        <f t="shared" si="105"/>
        <v>1946.5</v>
      </c>
      <c r="Q882" t="str">
        <f t="shared" si="106"/>
        <v>music</v>
      </c>
      <c r="R882" s="6" t="str">
        <f t="shared" si="107"/>
        <v>indie rock</v>
      </c>
      <c r="S882" s="10">
        <f t="shared" si="108"/>
        <v>41179.32104166667</v>
      </c>
      <c r="T882" s="10">
        <f t="shared" si="109"/>
        <v>41212.32104166667</v>
      </c>
      <c r="U882" s="10" t="str">
        <f t="shared" si="110"/>
        <v>Sep</v>
      </c>
      <c r="V882" s="11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>
        <f t="shared" si="105"/>
        <v>1890</v>
      </c>
      <c r="Q883" t="str">
        <f t="shared" si="106"/>
        <v>music</v>
      </c>
      <c r="R883" s="6" t="str">
        <f t="shared" si="107"/>
        <v>indie rock</v>
      </c>
      <c r="S883" s="10">
        <f t="shared" si="108"/>
        <v>40877.25099537037</v>
      </c>
      <c r="T883" s="10">
        <f t="shared" si="109"/>
        <v>40922.25099537037</v>
      </c>
      <c r="U883" s="10" t="str">
        <f t="shared" si="110"/>
        <v>Nov</v>
      </c>
      <c r="V883" s="11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>
        <f t="shared" si="105"/>
        <v>901</v>
      </c>
      <c r="Q884" t="str">
        <f t="shared" si="106"/>
        <v>music</v>
      </c>
      <c r="R884" s="6" t="str">
        <f t="shared" si="107"/>
        <v>indie rock</v>
      </c>
      <c r="S884" s="10">
        <f t="shared" si="108"/>
        <v>40759.860532407409</v>
      </c>
      <c r="T884" s="10">
        <f t="shared" si="109"/>
        <v>40792.860532407409</v>
      </c>
      <c r="U884" s="10" t="str">
        <f t="shared" si="110"/>
        <v>Aug</v>
      </c>
      <c r="V884" s="11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>
        <f t="shared" si="105"/>
        <v>3500.5</v>
      </c>
      <c r="Q885" t="str">
        <f t="shared" si="106"/>
        <v>music</v>
      </c>
      <c r="R885" s="6" t="str">
        <f t="shared" si="107"/>
        <v>indie rock</v>
      </c>
      <c r="S885" s="10">
        <f t="shared" si="108"/>
        <v>42371.935590277775</v>
      </c>
      <c r="T885" s="10">
        <f t="shared" si="109"/>
        <v>42431.935590277775</v>
      </c>
      <c r="U885" s="10" t="str">
        <f t="shared" si="110"/>
        <v>Jan</v>
      </c>
      <c r="V885" s="11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>
        <f t="shared" si="105"/>
        <v>1010</v>
      </c>
      <c r="Q886" t="str">
        <f t="shared" si="106"/>
        <v>music</v>
      </c>
      <c r="R886" s="6" t="str">
        <f t="shared" si="107"/>
        <v>indie rock</v>
      </c>
      <c r="S886" s="10">
        <f t="shared" si="108"/>
        <v>40981.802615740737</v>
      </c>
      <c r="T886" s="10">
        <f t="shared" si="109"/>
        <v>41041.104861111111</v>
      </c>
      <c r="U886" s="10" t="str">
        <f t="shared" si="110"/>
        <v>Mar</v>
      </c>
      <c r="V886" s="11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>
        <f t="shared" si="105"/>
        <v>875</v>
      </c>
      <c r="Q887" t="str">
        <f t="shared" si="106"/>
        <v>music</v>
      </c>
      <c r="R887" s="6" t="str">
        <f t="shared" si="107"/>
        <v>indie rock</v>
      </c>
      <c r="S887" s="10">
        <f t="shared" si="108"/>
        <v>42713.941099537042</v>
      </c>
      <c r="T887" s="10">
        <f t="shared" si="109"/>
        <v>42734.941099537042</v>
      </c>
      <c r="U887" s="10" t="str">
        <f t="shared" si="110"/>
        <v>Dec</v>
      </c>
      <c r="V887" s="11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>
        <f t="shared" si="105"/>
        <v>352.5</v>
      </c>
      <c r="Q888" t="str">
        <f t="shared" si="106"/>
        <v>music</v>
      </c>
      <c r="R888" s="6" t="str">
        <f t="shared" si="107"/>
        <v>indie rock</v>
      </c>
      <c r="S888" s="10">
        <f t="shared" si="108"/>
        <v>42603.870520833334</v>
      </c>
      <c r="T888" s="10">
        <f t="shared" si="109"/>
        <v>42628.870520833334</v>
      </c>
      <c r="U888" s="10" t="str">
        <f t="shared" si="110"/>
        <v>Aug</v>
      </c>
      <c r="V888" s="11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>
        <f t="shared" si="105"/>
        <v>500</v>
      </c>
      <c r="Q889" t="str">
        <f t="shared" si="106"/>
        <v>music</v>
      </c>
      <c r="R889" s="6" t="str">
        <f t="shared" si="107"/>
        <v>indie rock</v>
      </c>
      <c r="S889" s="10">
        <f t="shared" si="108"/>
        <v>41026.958969907406</v>
      </c>
      <c r="T889" s="10">
        <f t="shared" si="109"/>
        <v>41056.958969907406</v>
      </c>
      <c r="U889" s="10" t="str">
        <f t="shared" si="110"/>
        <v>Apr</v>
      </c>
      <c r="V889" s="11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>
        <f t="shared" si="105"/>
        <v>536</v>
      </c>
      <c r="Q890" t="str">
        <f t="shared" si="106"/>
        <v>music</v>
      </c>
      <c r="R890" s="6" t="str">
        <f t="shared" si="107"/>
        <v>indie rock</v>
      </c>
      <c r="S890" s="10">
        <f t="shared" si="108"/>
        <v>40751.753298611111</v>
      </c>
      <c r="T890" s="10">
        <f t="shared" si="109"/>
        <v>40787.25</v>
      </c>
      <c r="U890" s="10" t="str">
        <f t="shared" si="110"/>
        <v>Jul</v>
      </c>
      <c r="V890" s="11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>
        <f t="shared" si="105"/>
        <v>13680.16</v>
      </c>
      <c r="Q891" t="str">
        <f t="shared" si="106"/>
        <v>music</v>
      </c>
      <c r="R891" s="6" t="str">
        <f t="shared" si="107"/>
        <v>indie rock</v>
      </c>
      <c r="S891" s="10">
        <f t="shared" si="108"/>
        <v>41887.784062500003</v>
      </c>
      <c r="T891" s="10">
        <f t="shared" si="109"/>
        <v>41917.784062500003</v>
      </c>
      <c r="U891" s="10" t="str">
        <f t="shared" si="110"/>
        <v>Sep</v>
      </c>
      <c r="V891" s="11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>
        <f t="shared" si="105"/>
        <v>1562.5</v>
      </c>
      <c r="Q892" t="str">
        <f t="shared" si="106"/>
        <v>music</v>
      </c>
      <c r="R892" s="6" t="str">
        <f t="shared" si="107"/>
        <v>indie rock</v>
      </c>
      <c r="S892" s="10">
        <f t="shared" si="108"/>
        <v>41569.698831018519</v>
      </c>
      <c r="T892" s="10">
        <f t="shared" si="109"/>
        <v>41599.740497685183</v>
      </c>
      <c r="U892" s="10" t="str">
        <f t="shared" si="110"/>
        <v>Oct</v>
      </c>
      <c r="V892" s="11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>
        <f t="shared" si="105"/>
        <v>4130</v>
      </c>
      <c r="Q893" t="str">
        <f t="shared" si="106"/>
        <v>music</v>
      </c>
      <c r="R893" s="6" t="str">
        <f t="shared" si="107"/>
        <v>indie rock</v>
      </c>
      <c r="S893" s="10">
        <f t="shared" si="108"/>
        <v>41842.031597222223</v>
      </c>
      <c r="T893" s="10">
        <f t="shared" si="109"/>
        <v>41872.031597222223</v>
      </c>
      <c r="U893" s="10" t="str">
        <f t="shared" si="110"/>
        <v>Jul</v>
      </c>
      <c r="V893" s="11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>
        <f t="shared" si="105"/>
        <v>4222.5</v>
      </c>
      <c r="Q894" t="str">
        <f t="shared" si="106"/>
        <v>music</v>
      </c>
      <c r="R894" s="6" t="str">
        <f t="shared" si="107"/>
        <v>indie rock</v>
      </c>
      <c r="S894" s="10">
        <f t="shared" si="108"/>
        <v>40304.20003472222</v>
      </c>
      <c r="T894" s="10">
        <f t="shared" si="109"/>
        <v>40391.166666666664</v>
      </c>
      <c r="U894" s="10" t="str">
        <f t="shared" si="110"/>
        <v>May</v>
      </c>
      <c r="V894" s="11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>
        <f t="shared" si="105"/>
        <v>1100</v>
      </c>
      <c r="Q895" t="str">
        <f t="shared" si="106"/>
        <v>music</v>
      </c>
      <c r="R895" s="6" t="str">
        <f t="shared" si="107"/>
        <v>indie rock</v>
      </c>
      <c r="S895" s="10">
        <f t="shared" si="108"/>
        <v>42065.897719907407</v>
      </c>
      <c r="T895" s="10">
        <f t="shared" si="109"/>
        <v>42095.856053240743</v>
      </c>
      <c r="U895" s="10" t="str">
        <f t="shared" si="110"/>
        <v>Mar</v>
      </c>
      <c r="V895" s="11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>
        <f t="shared" si="105"/>
        <v>13917</v>
      </c>
      <c r="Q896" t="str">
        <f t="shared" si="106"/>
        <v>music</v>
      </c>
      <c r="R896" s="6" t="str">
        <f t="shared" si="107"/>
        <v>indie rock</v>
      </c>
      <c r="S896" s="10">
        <f t="shared" si="108"/>
        <v>42496.981597222228</v>
      </c>
      <c r="T896" s="10">
        <f t="shared" si="109"/>
        <v>42526.981597222228</v>
      </c>
      <c r="U896" s="10" t="str">
        <f t="shared" si="110"/>
        <v>May</v>
      </c>
      <c r="V896" s="11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>
        <f t="shared" si="105"/>
        <v>4097.5</v>
      </c>
      <c r="Q897" t="str">
        <f t="shared" si="106"/>
        <v>music</v>
      </c>
      <c r="R897" s="6" t="str">
        <f t="shared" si="107"/>
        <v>indie rock</v>
      </c>
      <c r="S897" s="10">
        <f t="shared" si="108"/>
        <v>40431.127650462964</v>
      </c>
      <c r="T897" s="10">
        <f t="shared" si="109"/>
        <v>40476.127650462964</v>
      </c>
      <c r="U897" s="10" t="str">
        <f t="shared" si="110"/>
        <v>Sep</v>
      </c>
      <c r="V897" s="11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>
        <f t="shared" si="105"/>
        <v>5600</v>
      </c>
      <c r="Q898" t="str">
        <f t="shared" si="106"/>
        <v>music</v>
      </c>
      <c r="R898" s="6" t="str">
        <f t="shared" si="107"/>
        <v>indie rock</v>
      </c>
      <c r="S898" s="10">
        <f t="shared" si="108"/>
        <v>42218.872986111113</v>
      </c>
      <c r="T898" s="10">
        <f t="shared" si="109"/>
        <v>42244.166666666672</v>
      </c>
      <c r="U898" s="10" t="str">
        <f t="shared" si="110"/>
        <v>Aug</v>
      </c>
      <c r="V898" s="11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>
        <f t="shared" ref="P899:P962" si="113">AVERAGE(D899,E899)</f>
        <v>1500</v>
      </c>
      <c r="Q899" t="str">
        <f t="shared" ref="Q899:Q962" si="114">LEFT(N899, SEARCH("/",N899,1)-1)</f>
        <v>music</v>
      </c>
      <c r="R899" s="6" t="str">
        <f t="shared" ref="R899:R962" si="115">RIGHT(N899,LEN(N899) - SEARCH("/", N899, + 1))</f>
        <v>indie rock</v>
      </c>
      <c r="S899" s="10">
        <f t="shared" ref="S899:S962" si="116">(((J899/60)/60)/24)+DATE(1970,1,1)</f>
        <v>41211.688750000001</v>
      </c>
      <c r="T899" s="10">
        <f t="shared" ref="T899:T962" si="117">(((I899/60)/60)/24)+DATE(1970,1,1)</f>
        <v>41241.730416666665</v>
      </c>
      <c r="U899" s="10" t="str">
        <f t="shared" ref="U899:U962" si="118">TEXT(S899, "mmm")</f>
        <v>Oct</v>
      </c>
      <c r="V899" s="11">
        <f t="shared" ref="V899:V962" si="119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>
        <f t="shared" si="113"/>
        <v>1285</v>
      </c>
      <c r="Q900" t="str">
        <f t="shared" si="114"/>
        <v>music</v>
      </c>
      <c r="R900" s="6" t="str">
        <f t="shared" si="115"/>
        <v>indie rock</v>
      </c>
      <c r="S900" s="10">
        <f t="shared" si="116"/>
        <v>40878.758217592593</v>
      </c>
      <c r="T900" s="10">
        <f t="shared" si="117"/>
        <v>40923.758217592593</v>
      </c>
      <c r="U900" s="10" t="str">
        <f t="shared" si="118"/>
        <v>Dec</v>
      </c>
      <c r="V900" s="11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>
        <f t="shared" si="113"/>
        <v>515</v>
      </c>
      <c r="Q901" t="str">
        <f t="shared" si="114"/>
        <v>music</v>
      </c>
      <c r="R901" s="6" t="str">
        <f t="shared" si="115"/>
        <v>indie rock</v>
      </c>
      <c r="S901" s="10">
        <f t="shared" si="116"/>
        <v>40646.099097222221</v>
      </c>
      <c r="T901" s="10">
        <f t="shared" si="117"/>
        <v>40691.099097222221</v>
      </c>
      <c r="U901" s="10" t="str">
        <f t="shared" si="118"/>
        <v>Apr</v>
      </c>
      <c r="V901" s="11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>
        <f t="shared" si="113"/>
        <v>2510.5</v>
      </c>
      <c r="Q902" t="str">
        <f t="shared" si="114"/>
        <v>music</v>
      </c>
      <c r="R902" s="6" t="str">
        <f t="shared" si="115"/>
        <v>jazz</v>
      </c>
      <c r="S902" s="10">
        <f t="shared" si="116"/>
        <v>42429.84956018519</v>
      </c>
      <c r="T902" s="10">
        <f t="shared" si="117"/>
        <v>42459.807893518519</v>
      </c>
      <c r="U902" s="10" t="str">
        <f t="shared" si="118"/>
        <v>Feb</v>
      </c>
      <c r="V902" s="11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>
        <f t="shared" si="113"/>
        <v>3250</v>
      </c>
      <c r="Q903" t="str">
        <f t="shared" si="114"/>
        <v>music</v>
      </c>
      <c r="R903" s="6" t="str">
        <f t="shared" si="115"/>
        <v>jazz</v>
      </c>
      <c r="S903" s="10">
        <f t="shared" si="116"/>
        <v>40291.81150462963</v>
      </c>
      <c r="T903" s="10">
        <f t="shared" si="117"/>
        <v>40337.799305555556</v>
      </c>
      <c r="U903" s="10" t="str">
        <f t="shared" si="118"/>
        <v>Apr</v>
      </c>
      <c r="V903" s="11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>
        <f t="shared" si="113"/>
        <v>15045</v>
      </c>
      <c r="Q904" t="str">
        <f t="shared" si="114"/>
        <v>music</v>
      </c>
      <c r="R904" s="6" t="str">
        <f t="shared" si="115"/>
        <v>jazz</v>
      </c>
      <c r="S904" s="10">
        <f t="shared" si="116"/>
        <v>41829.965532407405</v>
      </c>
      <c r="T904" s="10">
        <f t="shared" si="117"/>
        <v>41881.645833333336</v>
      </c>
      <c r="U904" s="10" t="str">
        <f t="shared" si="118"/>
        <v>Jul</v>
      </c>
      <c r="V904" s="11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>
        <f t="shared" si="113"/>
        <v>2580</v>
      </c>
      <c r="Q905" t="str">
        <f t="shared" si="114"/>
        <v>music</v>
      </c>
      <c r="R905" s="6" t="str">
        <f t="shared" si="115"/>
        <v>jazz</v>
      </c>
      <c r="S905" s="10">
        <f t="shared" si="116"/>
        <v>41149.796064814815</v>
      </c>
      <c r="T905" s="10">
        <f t="shared" si="117"/>
        <v>41175.100694444445</v>
      </c>
      <c r="U905" s="10" t="str">
        <f t="shared" si="118"/>
        <v>Aug</v>
      </c>
      <c r="V905" s="11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>
        <f t="shared" si="113"/>
        <v>25075.5</v>
      </c>
      <c r="Q906" t="str">
        <f t="shared" si="114"/>
        <v>music</v>
      </c>
      <c r="R906" s="6" t="str">
        <f t="shared" si="115"/>
        <v>jazz</v>
      </c>
      <c r="S906" s="10">
        <f t="shared" si="116"/>
        <v>42342.080289351856</v>
      </c>
      <c r="T906" s="10">
        <f t="shared" si="117"/>
        <v>42372.080289351856</v>
      </c>
      <c r="U906" s="10" t="str">
        <f t="shared" si="118"/>
        <v>Dec</v>
      </c>
      <c r="V906" s="11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>
        <f t="shared" si="113"/>
        <v>3348</v>
      </c>
      <c r="Q907" t="str">
        <f t="shared" si="114"/>
        <v>music</v>
      </c>
      <c r="R907" s="6" t="str">
        <f t="shared" si="115"/>
        <v>jazz</v>
      </c>
      <c r="S907" s="10">
        <f t="shared" si="116"/>
        <v>40507.239884259259</v>
      </c>
      <c r="T907" s="10">
        <f t="shared" si="117"/>
        <v>40567.239884259259</v>
      </c>
      <c r="U907" s="10" t="str">
        <f t="shared" si="118"/>
        <v>Nov</v>
      </c>
      <c r="V907" s="11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>
        <f t="shared" si="113"/>
        <v>7500</v>
      </c>
      <c r="Q908" t="str">
        <f t="shared" si="114"/>
        <v>music</v>
      </c>
      <c r="R908" s="6" t="str">
        <f t="shared" si="115"/>
        <v>jazz</v>
      </c>
      <c r="S908" s="10">
        <f t="shared" si="116"/>
        <v>41681.189699074072</v>
      </c>
      <c r="T908" s="10">
        <f t="shared" si="117"/>
        <v>41711.148032407407</v>
      </c>
      <c r="U908" s="10" t="str">
        <f t="shared" si="118"/>
        <v>Feb</v>
      </c>
      <c r="V908" s="11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>
        <f t="shared" si="113"/>
        <v>1450</v>
      </c>
      <c r="Q909" t="str">
        <f t="shared" si="114"/>
        <v>music</v>
      </c>
      <c r="R909" s="6" t="str">
        <f t="shared" si="115"/>
        <v>jazz</v>
      </c>
      <c r="S909" s="10">
        <f t="shared" si="116"/>
        <v>40767.192395833335</v>
      </c>
      <c r="T909" s="10">
        <f t="shared" si="117"/>
        <v>40797.192395833335</v>
      </c>
      <c r="U909" s="10" t="str">
        <f t="shared" si="118"/>
        <v>Aug</v>
      </c>
      <c r="V909" s="11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>
        <f t="shared" si="113"/>
        <v>1250</v>
      </c>
      <c r="Q910" t="str">
        <f t="shared" si="114"/>
        <v>music</v>
      </c>
      <c r="R910" s="6" t="str">
        <f t="shared" si="115"/>
        <v>jazz</v>
      </c>
      <c r="S910" s="10">
        <f t="shared" si="116"/>
        <v>40340.801562499997</v>
      </c>
      <c r="T910" s="10">
        <f t="shared" si="117"/>
        <v>40386.207638888889</v>
      </c>
      <c r="U910" s="10" t="str">
        <f t="shared" si="118"/>
        <v>Jun</v>
      </c>
      <c r="V910" s="11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>
        <f t="shared" si="113"/>
        <v>8260</v>
      </c>
      <c r="Q911" t="str">
        <f t="shared" si="114"/>
        <v>music</v>
      </c>
      <c r="R911" s="6" t="str">
        <f t="shared" si="115"/>
        <v>jazz</v>
      </c>
      <c r="S911" s="10">
        <f t="shared" si="116"/>
        <v>41081.69027777778</v>
      </c>
      <c r="T911" s="10">
        <f t="shared" si="117"/>
        <v>41113.166666666664</v>
      </c>
      <c r="U911" s="10" t="str">
        <f t="shared" si="118"/>
        <v>Jun</v>
      </c>
      <c r="V911" s="11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>
        <f t="shared" si="113"/>
        <v>336.5</v>
      </c>
      <c r="Q912" t="str">
        <f t="shared" si="114"/>
        <v>music</v>
      </c>
      <c r="R912" s="6" t="str">
        <f t="shared" si="115"/>
        <v>jazz</v>
      </c>
      <c r="S912" s="10">
        <f t="shared" si="116"/>
        <v>42737.545358796298</v>
      </c>
      <c r="T912" s="10">
        <f t="shared" si="117"/>
        <v>42797.545358796298</v>
      </c>
      <c r="U912" s="10" t="str">
        <f t="shared" si="118"/>
        <v>Jan</v>
      </c>
      <c r="V912" s="11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>
        <f t="shared" si="113"/>
        <v>50000</v>
      </c>
      <c r="Q913" t="str">
        <f t="shared" si="114"/>
        <v>music</v>
      </c>
      <c r="R913" s="6" t="str">
        <f t="shared" si="115"/>
        <v>jazz</v>
      </c>
      <c r="S913" s="10">
        <f t="shared" si="116"/>
        <v>41642.005150462966</v>
      </c>
      <c r="T913" s="10">
        <f t="shared" si="117"/>
        <v>41663.005150462966</v>
      </c>
      <c r="U913" s="10" t="str">
        <f t="shared" si="118"/>
        <v>Jan</v>
      </c>
      <c r="V913" s="11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>
        <f t="shared" si="113"/>
        <v>1765</v>
      </c>
      <c r="Q914" t="str">
        <f t="shared" si="114"/>
        <v>music</v>
      </c>
      <c r="R914" s="6" t="str">
        <f t="shared" si="115"/>
        <v>jazz</v>
      </c>
      <c r="S914" s="10">
        <f t="shared" si="116"/>
        <v>41194.109340277777</v>
      </c>
      <c r="T914" s="10">
        <f t="shared" si="117"/>
        <v>41254.151006944441</v>
      </c>
      <c r="U914" s="10" t="str">
        <f t="shared" si="118"/>
        <v>Oct</v>
      </c>
      <c r="V914" s="11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>
        <f t="shared" si="113"/>
        <v>15991</v>
      </c>
      <c r="Q915" t="str">
        <f t="shared" si="114"/>
        <v>music</v>
      </c>
      <c r="R915" s="6" t="str">
        <f t="shared" si="115"/>
        <v>jazz</v>
      </c>
      <c r="S915" s="10">
        <f t="shared" si="116"/>
        <v>41004.139108796298</v>
      </c>
      <c r="T915" s="10">
        <f t="shared" si="117"/>
        <v>41034.139108796298</v>
      </c>
      <c r="U915" s="10" t="str">
        <f t="shared" si="118"/>
        <v>Apr</v>
      </c>
      <c r="V915" s="11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>
        <f t="shared" si="113"/>
        <v>750</v>
      </c>
      <c r="Q916" t="str">
        <f t="shared" si="114"/>
        <v>music</v>
      </c>
      <c r="R916" s="6" t="str">
        <f t="shared" si="115"/>
        <v>jazz</v>
      </c>
      <c r="S916" s="10">
        <f t="shared" si="116"/>
        <v>41116.763275462967</v>
      </c>
      <c r="T916" s="10">
        <f t="shared" si="117"/>
        <v>41146.763275462967</v>
      </c>
      <c r="U916" s="10" t="str">
        <f t="shared" si="118"/>
        <v>Jul</v>
      </c>
      <c r="V916" s="11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>
        <f t="shared" si="113"/>
        <v>3437.5</v>
      </c>
      <c r="Q917" t="str">
        <f t="shared" si="114"/>
        <v>music</v>
      </c>
      <c r="R917" s="6" t="str">
        <f t="shared" si="115"/>
        <v>jazz</v>
      </c>
      <c r="S917" s="10">
        <f t="shared" si="116"/>
        <v>40937.679560185185</v>
      </c>
      <c r="T917" s="10">
        <f t="shared" si="117"/>
        <v>40969.207638888889</v>
      </c>
      <c r="U917" s="10" t="str">
        <f t="shared" si="118"/>
        <v>Jan</v>
      </c>
      <c r="V917" s="11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>
        <f t="shared" si="113"/>
        <v>1650</v>
      </c>
      <c r="Q918" t="str">
        <f t="shared" si="114"/>
        <v>music</v>
      </c>
      <c r="R918" s="6" t="str">
        <f t="shared" si="115"/>
        <v>jazz</v>
      </c>
      <c r="S918" s="10">
        <f t="shared" si="116"/>
        <v>40434.853402777779</v>
      </c>
      <c r="T918" s="10">
        <f t="shared" si="117"/>
        <v>40473.208333333336</v>
      </c>
      <c r="U918" s="10" t="str">
        <f t="shared" si="118"/>
        <v>Sep</v>
      </c>
      <c r="V918" s="11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>
        <f t="shared" si="113"/>
        <v>2515</v>
      </c>
      <c r="Q919" t="str">
        <f t="shared" si="114"/>
        <v>music</v>
      </c>
      <c r="R919" s="6" t="str">
        <f t="shared" si="115"/>
        <v>jazz</v>
      </c>
      <c r="S919" s="10">
        <f t="shared" si="116"/>
        <v>41802.94363425926</v>
      </c>
      <c r="T919" s="10">
        <f t="shared" si="117"/>
        <v>41834.104166666664</v>
      </c>
      <c r="U919" s="10" t="str">
        <f t="shared" si="118"/>
        <v>Jun</v>
      </c>
      <c r="V919" s="11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>
        <f t="shared" si="113"/>
        <v>2048</v>
      </c>
      <c r="Q920" t="str">
        <f t="shared" si="114"/>
        <v>music</v>
      </c>
      <c r="R920" s="6" t="str">
        <f t="shared" si="115"/>
        <v>jazz</v>
      </c>
      <c r="S920" s="10">
        <f t="shared" si="116"/>
        <v>41944.916215277779</v>
      </c>
      <c r="T920" s="10">
        <f t="shared" si="117"/>
        <v>41974.957881944443</v>
      </c>
      <c r="U920" s="10" t="str">
        <f t="shared" si="118"/>
        <v>Nov</v>
      </c>
      <c r="V920" s="11">
        <f t="shared" si="119"/>
        <v>2014</v>
      </c>
    </row>
    <row r="921" spans="1:22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>
        <f t="shared" si="113"/>
        <v>10050</v>
      </c>
      <c r="Q921" t="str">
        <f t="shared" si="114"/>
        <v>music</v>
      </c>
      <c r="R921" s="6" t="str">
        <f t="shared" si="115"/>
        <v>jazz</v>
      </c>
      <c r="S921" s="10">
        <f t="shared" si="116"/>
        <v>41227.641724537039</v>
      </c>
      <c r="T921" s="10">
        <f t="shared" si="117"/>
        <v>41262.641724537039</v>
      </c>
      <c r="U921" s="10" t="str">
        <f t="shared" si="118"/>
        <v>Nov</v>
      </c>
      <c r="V921" s="11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>
        <f t="shared" si="113"/>
        <v>2750</v>
      </c>
      <c r="Q922" t="str">
        <f t="shared" si="114"/>
        <v>music</v>
      </c>
      <c r="R922" s="6" t="str">
        <f t="shared" si="115"/>
        <v>jazz</v>
      </c>
      <c r="S922" s="10">
        <f t="shared" si="116"/>
        <v>41562.67155092593</v>
      </c>
      <c r="T922" s="10">
        <f t="shared" si="117"/>
        <v>41592.713217592594</v>
      </c>
      <c r="U922" s="10" t="str">
        <f t="shared" si="118"/>
        <v>Oct</v>
      </c>
      <c r="V922" s="11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>
        <f t="shared" si="113"/>
        <v>9817.5</v>
      </c>
      <c r="Q923" t="str">
        <f t="shared" si="114"/>
        <v>music</v>
      </c>
      <c r="R923" s="6" t="str">
        <f t="shared" si="115"/>
        <v>jazz</v>
      </c>
      <c r="S923" s="10">
        <f t="shared" si="116"/>
        <v>40847.171018518515</v>
      </c>
      <c r="T923" s="10">
        <f t="shared" si="117"/>
        <v>40889.212685185186</v>
      </c>
      <c r="U923" s="10" t="str">
        <f t="shared" si="118"/>
        <v>Oct</v>
      </c>
      <c r="V923" s="11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>
        <f t="shared" si="113"/>
        <v>16340</v>
      </c>
      <c r="Q924" t="str">
        <f t="shared" si="114"/>
        <v>music</v>
      </c>
      <c r="R924" s="6" t="str">
        <f t="shared" si="115"/>
        <v>jazz</v>
      </c>
      <c r="S924" s="10">
        <f t="shared" si="116"/>
        <v>41878.530011574076</v>
      </c>
      <c r="T924" s="10">
        <f t="shared" si="117"/>
        <v>41913.530011574076</v>
      </c>
      <c r="U924" s="10" t="str">
        <f t="shared" si="118"/>
        <v>Aug</v>
      </c>
      <c r="V924" s="11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>
        <f t="shared" si="113"/>
        <v>7665</v>
      </c>
      <c r="Q925" t="str">
        <f t="shared" si="114"/>
        <v>music</v>
      </c>
      <c r="R925" s="6" t="str">
        <f t="shared" si="115"/>
        <v>jazz</v>
      </c>
      <c r="S925" s="10">
        <f t="shared" si="116"/>
        <v>41934.959756944445</v>
      </c>
      <c r="T925" s="10">
        <f t="shared" si="117"/>
        <v>41965.001423611116</v>
      </c>
      <c r="U925" s="10" t="str">
        <f t="shared" si="118"/>
        <v>Oct</v>
      </c>
      <c r="V925" s="11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>
        <f t="shared" si="113"/>
        <v>1663.5</v>
      </c>
      <c r="Q926" t="str">
        <f t="shared" si="114"/>
        <v>music</v>
      </c>
      <c r="R926" s="6" t="str">
        <f t="shared" si="115"/>
        <v>jazz</v>
      </c>
      <c r="S926" s="10">
        <f t="shared" si="116"/>
        <v>41288.942928240744</v>
      </c>
      <c r="T926" s="10">
        <f t="shared" si="117"/>
        <v>41318.942928240744</v>
      </c>
      <c r="U926" s="10" t="str">
        <f t="shared" si="118"/>
        <v>Jan</v>
      </c>
      <c r="V926" s="11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>
        <f t="shared" si="113"/>
        <v>3080</v>
      </c>
      <c r="Q927" t="str">
        <f t="shared" si="114"/>
        <v>music</v>
      </c>
      <c r="R927" s="6" t="str">
        <f t="shared" si="115"/>
        <v>jazz</v>
      </c>
      <c r="S927" s="10">
        <f t="shared" si="116"/>
        <v>41575.880914351852</v>
      </c>
      <c r="T927" s="10">
        <f t="shared" si="117"/>
        <v>41605.922581018516</v>
      </c>
      <c r="U927" s="10" t="str">
        <f t="shared" si="118"/>
        <v>Oct</v>
      </c>
      <c r="V927" s="11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>
        <f t="shared" si="113"/>
        <v>3500</v>
      </c>
      <c r="Q928" t="str">
        <f t="shared" si="114"/>
        <v>music</v>
      </c>
      <c r="R928" s="6" t="str">
        <f t="shared" si="115"/>
        <v>jazz</v>
      </c>
      <c r="S928" s="10">
        <f t="shared" si="116"/>
        <v>40338.02002314815</v>
      </c>
      <c r="T928" s="10">
        <f t="shared" si="117"/>
        <v>40367.944444444445</v>
      </c>
      <c r="U928" s="10" t="str">
        <f t="shared" si="118"/>
        <v>Jun</v>
      </c>
      <c r="V928" s="11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>
        <f t="shared" si="113"/>
        <v>10000</v>
      </c>
      <c r="Q929" t="str">
        <f t="shared" si="114"/>
        <v>music</v>
      </c>
      <c r="R929" s="6" t="str">
        <f t="shared" si="115"/>
        <v>jazz</v>
      </c>
      <c r="S929" s="10">
        <f t="shared" si="116"/>
        <v>41013.822858796295</v>
      </c>
      <c r="T929" s="10">
        <f t="shared" si="117"/>
        <v>41043.822858796295</v>
      </c>
      <c r="U929" s="10" t="str">
        <f t="shared" si="118"/>
        <v>Apr</v>
      </c>
      <c r="V929" s="11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>
        <f t="shared" si="113"/>
        <v>8037.5</v>
      </c>
      <c r="Q930" t="str">
        <f t="shared" si="114"/>
        <v>music</v>
      </c>
      <c r="R930" s="6" t="str">
        <f t="shared" si="115"/>
        <v>jazz</v>
      </c>
      <c r="S930" s="10">
        <f t="shared" si="116"/>
        <v>41180.86241898148</v>
      </c>
      <c r="T930" s="10">
        <f t="shared" si="117"/>
        <v>41231</v>
      </c>
      <c r="U930" s="10" t="str">
        <f t="shared" si="118"/>
        <v>Sep</v>
      </c>
      <c r="V930" s="11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>
        <f t="shared" si="113"/>
        <v>250</v>
      </c>
      <c r="Q931" t="str">
        <f t="shared" si="114"/>
        <v>music</v>
      </c>
      <c r="R931" s="6" t="str">
        <f t="shared" si="115"/>
        <v>jazz</v>
      </c>
      <c r="S931" s="10">
        <f t="shared" si="116"/>
        <v>40978.238067129627</v>
      </c>
      <c r="T931" s="10">
        <f t="shared" si="117"/>
        <v>41008.196400462963</v>
      </c>
      <c r="U931" s="10" t="str">
        <f t="shared" si="118"/>
        <v>Mar</v>
      </c>
      <c r="V931" s="11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>
        <f t="shared" si="113"/>
        <v>622.5</v>
      </c>
      <c r="Q932" t="str">
        <f t="shared" si="114"/>
        <v>music</v>
      </c>
      <c r="R932" s="6" t="str">
        <f t="shared" si="115"/>
        <v>jazz</v>
      </c>
      <c r="S932" s="10">
        <f t="shared" si="116"/>
        <v>40312.915578703702</v>
      </c>
      <c r="T932" s="10">
        <f t="shared" si="117"/>
        <v>40354.897222222222</v>
      </c>
      <c r="U932" s="10" t="str">
        <f t="shared" si="118"/>
        <v>May</v>
      </c>
      <c r="V932" s="11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>
        <f t="shared" si="113"/>
        <v>1065.5</v>
      </c>
      <c r="Q933" t="str">
        <f t="shared" si="114"/>
        <v>music</v>
      </c>
      <c r="R933" s="6" t="str">
        <f t="shared" si="115"/>
        <v>jazz</v>
      </c>
      <c r="S933" s="10">
        <f t="shared" si="116"/>
        <v>41680.359976851854</v>
      </c>
      <c r="T933" s="10">
        <f t="shared" si="117"/>
        <v>41714.916666666664</v>
      </c>
      <c r="U933" s="10" t="str">
        <f t="shared" si="118"/>
        <v>Feb</v>
      </c>
      <c r="V933" s="11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>
        <f t="shared" si="113"/>
        <v>5440.5</v>
      </c>
      <c r="Q934" t="str">
        <f t="shared" si="114"/>
        <v>music</v>
      </c>
      <c r="R934" s="6" t="str">
        <f t="shared" si="115"/>
        <v>jazz</v>
      </c>
      <c r="S934" s="10">
        <f t="shared" si="116"/>
        <v>41310.969270833331</v>
      </c>
      <c r="T934" s="10">
        <f t="shared" si="117"/>
        <v>41355.927604166667</v>
      </c>
      <c r="U934" s="10" t="str">
        <f t="shared" si="118"/>
        <v>Feb</v>
      </c>
      <c r="V934" s="11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>
        <f t="shared" si="113"/>
        <v>1060</v>
      </c>
      <c r="Q935" t="str">
        <f t="shared" si="114"/>
        <v>music</v>
      </c>
      <c r="R935" s="6" t="str">
        <f t="shared" si="115"/>
        <v>jazz</v>
      </c>
      <c r="S935" s="10">
        <f t="shared" si="116"/>
        <v>41711.169085648151</v>
      </c>
      <c r="T935" s="10">
        <f t="shared" si="117"/>
        <v>41771.169085648151</v>
      </c>
      <c r="U935" s="10" t="str">
        <f t="shared" si="118"/>
        <v>Mar</v>
      </c>
      <c r="V935" s="11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>
        <f t="shared" si="113"/>
        <v>3260</v>
      </c>
      <c r="Q936" t="str">
        <f t="shared" si="114"/>
        <v>music</v>
      </c>
      <c r="R936" s="6" t="str">
        <f t="shared" si="115"/>
        <v>jazz</v>
      </c>
      <c r="S936" s="10">
        <f t="shared" si="116"/>
        <v>41733.737083333333</v>
      </c>
      <c r="T936" s="10">
        <f t="shared" si="117"/>
        <v>41763.25</v>
      </c>
      <c r="U936" s="10" t="str">
        <f t="shared" si="118"/>
        <v>Apr</v>
      </c>
      <c r="V936" s="11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>
        <f t="shared" si="113"/>
        <v>1775</v>
      </c>
      <c r="Q937" t="str">
        <f t="shared" si="114"/>
        <v>music</v>
      </c>
      <c r="R937" s="6" t="str">
        <f t="shared" si="115"/>
        <v>jazz</v>
      </c>
      <c r="S937" s="10">
        <f t="shared" si="116"/>
        <v>42368.333668981482</v>
      </c>
      <c r="T937" s="10">
        <f t="shared" si="117"/>
        <v>42398.333668981482</v>
      </c>
      <c r="U937" s="10" t="str">
        <f t="shared" si="118"/>
        <v>Dec</v>
      </c>
      <c r="V937" s="11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>
        <f t="shared" si="113"/>
        <v>700</v>
      </c>
      <c r="Q938" t="str">
        <f t="shared" si="114"/>
        <v>music</v>
      </c>
      <c r="R938" s="6" t="str">
        <f t="shared" si="115"/>
        <v>jazz</v>
      </c>
      <c r="S938" s="10">
        <f t="shared" si="116"/>
        <v>40883.024178240739</v>
      </c>
      <c r="T938" s="10">
        <f t="shared" si="117"/>
        <v>40926.833333333336</v>
      </c>
      <c r="U938" s="10" t="str">
        <f t="shared" si="118"/>
        <v>Dec</v>
      </c>
      <c r="V938" s="11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>
        <f t="shared" si="113"/>
        <v>1770</v>
      </c>
      <c r="Q939" t="str">
        <f t="shared" si="114"/>
        <v>music</v>
      </c>
      <c r="R939" s="6" t="str">
        <f t="shared" si="115"/>
        <v>jazz</v>
      </c>
      <c r="S939" s="10">
        <f t="shared" si="116"/>
        <v>41551.798113425924</v>
      </c>
      <c r="T939" s="10">
        <f t="shared" si="117"/>
        <v>41581.839780092596</v>
      </c>
      <c r="U939" s="10" t="str">
        <f t="shared" si="118"/>
        <v>Oct</v>
      </c>
      <c r="V939" s="11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>
        <f t="shared" si="113"/>
        <v>3512.5</v>
      </c>
      <c r="Q940" t="str">
        <f t="shared" si="114"/>
        <v>music</v>
      </c>
      <c r="R940" s="6" t="str">
        <f t="shared" si="115"/>
        <v>jazz</v>
      </c>
      <c r="S940" s="10">
        <f t="shared" si="116"/>
        <v>41124.479722222226</v>
      </c>
      <c r="T940" s="10">
        <f t="shared" si="117"/>
        <v>41154.479722222226</v>
      </c>
      <c r="U940" s="10" t="str">
        <f t="shared" si="118"/>
        <v>Aug</v>
      </c>
      <c r="V940" s="11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>
        <f t="shared" si="113"/>
        <v>1395</v>
      </c>
      <c r="Q941" t="str">
        <f t="shared" si="114"/>
        <v>music</v>
      </c>
      <c r="R941" s="6" t="str">
        <f t="shared" si="115"/>
        <v>jazz</v>
      </c>
      <c r="S941" s="10">
        <f t="shared" si="116"/>
        <v>41416.763171296298</v>
      </c>
      <c r="T941" s="10">
        <f t="shared" si="117"/>
        <v>41455.831944444442</v>
      </c>
      <c r="U941" s="10" t="str">
        <f t="shared" si="118"/>
        <v>May</v>
      </c>
      <c r="V941" s="11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>
        <f t="shared" si="113"/>
        <v>5272</v>
      </c>
      <c r="Q942" t="str">
        <f t="shared" si="114"/>
        <v>technology</v>
      </c>
      <c r="R942" s="6" t="str">
        <f t="shared" si="115"/>
        <v>wearables</v>
      </c>
      <c r="S942" s="10">
        <f t="shared" si="116"/>
        <v>42182.008402777778</v>
      </c>
      <c r="T942" s="10">
        <f t="shared" si="117"/>
        <v>42227.008402777778</v>
      </c>
      <c r="U942" s="10" t="str">
        <f t="shared" si="118"/>
        <v>Jun</v>
      </c>
      <c r="V942" s="11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>
        <f t="shared" si="113"/>
        <v>25580.5</v>
      </c>
      <c r="Q943" t="str">
        <f t="shared" si="114"/>
        <v>technology</v>
      </c>
      <c r="R943" s="6" t="str">
        <f t="shared" si="115"/>
        <v>wearables</v>
      </c>
      <c r="S943" s="10">
        <f t="shared" si="116"/>
        <v>42746.096585648149</v>
      </c>
      <c r="T943" s="10">
        <f t="shared" si="117"/>
        <v>42776.096585648149</v>
      </c>
      <c r="U943" s="10" t="str">
        <f t="shared" si="118"/>
        <v>Jan</v>
      </c>
      <c r="V943" s="11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>
        <f t="shared" si="113"/>
        <v>4084</v>
      </c>
      <c r="Q944" t="str">
        <f t="shared" si="114"/>
        <v>technology</v>
      </c>
      <c r="R944" s="6" t="str">
        <f t="shared" si="115"/>
        <v>wearables</v>
      </c>
      <c r="S944" s="10">
        <f t="shared" si="116"/>
        <v>42382.843287037031</v>
      </c>
      <c r="T944" s="10">
        <f t="shared" si="117"/>
        <v>42418.843287037031</v>
      </c>
      <c r="U944" s="10" t="str">
        <f t="shared" si="118"/>
        <v>Jan</v>
      </c>
      <c r="V944" s="11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>
        <f t="shared" si="113"/>
        <v>1644.5</v>
      </c>
      <c r="Q945" t="str">
        <f t="shared" si="114"/>
        <v>technology</v>
      </c>
      <c r="R945" s="6" t="str">
        <f t="shared" si="115"/>
        <v>wearables</v>
      </c>
      <c r="S945" s="10">
        <f t="shared" si="116"/>
        <v>42673.66788194445</v>
      </c>
      <c r="T945" s="10">
        <f t="shared" si="117"/>
        <v>42703.709548611107</v>
      </c>
      <c r="U945" s="10" t="str">
        <f t="shared" si="118"/>
        <v>Oct</v>
      </c>
      <c r="V945" s="11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>
        <f t="shared" si="113"/>
        <v>28331.5</v>
      </c>
      <c r="Q946" t="str">
        <f t="shared" si="114"/>
        <v>technology</v>
      </c>
      <c r="R946" s="6" t="str">
        <f t="shared" si="115"/>
        <v>wearables</v>
      </c>
      <c r="S946" s="10">
        <f t="shared" si="116"/>
        <v>42444.583912037036</v>
      </c>
      <c r="T946" s="10">
        <f t="shared" si="117"/>
        <v>42478.583333333328</v>
      </c>
      <c r="U946" s="10" t="str">
        <f t="shared" si="118"/>
        <v>Mar</v>
      </c>
      <c r="V946" s="11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>
        <f t="shared" si="113"/>
        <v>51242</v>
      </c>
      <c r="Q947" t="str">
        <f t="shared" si="114"/>
        <v>technology</v>
      </c>
      <c r="R947" s="6" t="str">
        <f t="shared" si="115"/>
        <v>wearables</v>
      </c>
      <c r="S947" s="10">
        <f t="shared" si="116"/>
        <v>42732.872986111113</v>
      </c>
      <c r="T947" s="10">
        <f t="shared" si="117"/>
        <v>42784.999305555553</v>
      </c>
      <c r="U947" s="10" t="str">
        <f t="shared" si="118"/>
        <v>Dec</v>
      </c>
      <c r="V947" s="11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>
        <f t="shared" si="113"/>
        <v>7643</v>
      </c>
      <c r="Q948" t="str">
        <f t="shared" si="114"/>
        <v>technology</v>
      </c>
      <c r="R948" s="6" t="str">
        <f t="shared" si="115"/>
        <v>wearables</v>
      </c>
      <c r="S948" s="10">
        <f t="shared" si="116"/>
        <v>42592.750555555554</v>
      </c>
      <c r="T948" s="10">
        <f t="shared" si="117"/>
        <v>42622.750555555554</v>
      </c>
      <c r="U948" s="10" t="str">
        <f t="shared" si="118"/>
        <v>Aug</v>
      </c>
      <c r="V948" s="11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>
        <f t="shared" si="113"/>
        <v>425</v>
      </c>
      <c r="Q949" t="str">
        <f t="shared" si="114"/>
        <v>technology</v>
      </c>
      <c r="R949" s="6" t="str">
        <f t="shared" si="115"/>
        <v>wearables</v>
      </c>
      <c r="S949" s="10">
        <f t="shared" si="116"/>
        <v>42491.781319444446</v>
      </c>
      <c r="T949" s="10">
        <f t="shared" si="117"/>
        <v>42551.781319444446</v>
      </c>
      <c r="U949" s="10" t="str">
        <f t="shared" si="118"/>
        <v>May</v>
      </c>
      <c r="V949" s="11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>
        <f t="shared" si="113"/>
        <v>2240</v>
      </c>
      <c r="Q950" t="str">
        <f t="shared" si="114"/>
        <v>technology</v>
      </c>
      <c r="R950" s="6" t="str">
        <f t="shared" si="115"/>
        <v>wearables</v>
      </c>
      <c r="S950" s="10">
        <f t="shared" si="116"/>
        <v>42411.828287037039</v>
      </c>
      <c r="T950" s="10">
        <f t="shared" si="117"/>
        <v>42441.828287037039</v>
      </c>
      <c r="U950" s="10" t="str">
        <f t="shared" si="118"/>
        <v>Feb</v>
      </c>
      <c r="V950" s="11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>
        <f t="shared" si="113"/>
        <v>10136.5</v>
      </c>
      <c r="Q951" t="str">
        <f t="shared" si="114"/>
        <v>technology</v>
      </c>
      <c r="R951" s="6" t="str">
        <f t="shared" si="115"/>
        <v>wearables</v>
      </c>
      <c r="S951" s="10">
        <f t="shared" si="116"/>
        <v>42361.043703703705</v>
      </c>
      <c r="T951" s="10">
        <f t="shared" si="117"/>
        <v>42421.043703703705</v>
      </c>
      <c r="U951" s="10" t="str">
        <f t="shared" si="118"/>
        <v>Dec</v>
      </c>
      <c r="V951" s="11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>
        <f t="shared" si="113"/>
        <v>3201</v>
      </c>
      <c r="Q952" t="str">
        <f t="shared" si="114"/>
        <v>technology</v>
      </c>
      <c r="R952" s="6" t="str">
        <f t="shared" si="115"/>
        <v>wearables</v>
      </c>
      <c r="S952" s="10">
        <f t="shared" si="116"/>
        <v>42356.750706018516</v>
      </c>
      <c r="T952" s="10">
        <f t="shared" si="117"/>
        <v>42386.750706018516</v>
      </c>
      <c r="U952" s="10" t="str">
        <f t="shared" si="118"/>
        <v>Dec</v>
      </c>
      <c r="V952" s="11">
        <f t="shared" si="119"/>
        <v>2015</v>
      </c>
    </row>
    <row r="953" spans="1:22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>
        <f t="shared" si="113"/>
        <v>34597.5</v>
      </c>
      <c r="Q953" t="str">
        <f t="shared" si="114"/>
        <v>technology</v>
      </c>
      <c r="R953" s="6" t="str">
        <f t="shared" si="115"/>
        <v>wearables</v>
      </c>
      <c r="S953" s="10">
        <f t="shared" si="116"/>
        <v>42480.653611111105</v>
      </c>
      <c r="T953" s="10">
        <f t="shared" si="117"/>
        <v>42525.653611111105</v>
      </c>
      <c r="U953" s="10" t="str">
        <f t="shared" si="118"/>
        <v>Apr</v>
      </c>
      <c r="V953" s="11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>
        <f t="shared" si="113"/>
        <v>34286</v>
      </c>
      <c r="Q954" t="str">
        <f t="shared" si="114"/>
        <v>technology</v>
      </c>
      <c r="R954" s="6" t="str">
        <f t="shared" si="115"/>
        <v>wearables</v>
      </c>
      <c r="S954" s="10">
        <f t="shared" si="116"/>
        <v>42662.613564814819</v>
      </c>
      <c r="T954" s="10">
        <f t="shared" si="117"/>
        <v>42692.655231481483</v>
      </c>
      <c r="U954" s="10" t="str">
        <f t="shared" si="118"/>
        <v>Oct</v>
      </c>
      <c r="V954" s="11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>
        <f t="shared" si="113"/>
        <v>7563</v>
      </c>
      <c r="Q955" t="str">
        <f t="shared" si="114"/>
        <v>technology</v>
      </c>
      <c r="R955" s="6" t="str">
        <f t="shared" si="115"/>
        <v>wearables</v>
      </c>
      <c r="S955" s="10">
        <f t="shared" si="116"/>
        <v>41999.164340277777</v>
      </c>
      <c r="T955" s="10">
        <f t="shared" si="117"/>
        <v>42029.164340277777</v>
      </c>
      <c r="U955" s="10" t="str">
        <f t="shared" si="118"/>
        <v>Dec</v>
      </c>
      <c r="V955" s="11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>
        <f t="shared" si="113"/>
        <v>10755.5</v>
      </c>
      <c r="Q956" t="str">
        <f t="shared" si="114"/>
        <v>technology</v>
      </c>
      <c r="R956" s="6" t="str">
        <f t="shared" si="115"/>
        <v>wearables</v>
      </c>
      <c r="S956" s="10">
        <f t="shared" si="116"/>
        <v>42194.833784722221</v>
      </c>
      <c r="T956" s="10">
        <f t="shared" si="117"/>
        <v>42236.833784722221</v>
      </c>
      <c r="U956" s="10" t="str">
        <f t="shared" si="118"/>
        <v>Jul</v>
      </c>
      <c r="V956" s="11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>
        <f t="shared" si="113"/>
        <v>158492</v>
      </c>
      <c r="Q957" t="str">
        <f t="shared" si="114"/>
        <v>technology</v>
      </c>
      <c r="R957" s="6" t="str">
        <f t="shared" si="115"/>
        <v>wearables</v>
      </c>
      <c r="S957" s="10">
        <f t="shared" si="116"/>
        <v>42586.295138888891</v>
      </c>
      <c r="T957" s="10">
        <f t="shared" si="117"/>
        <v>42626.295138888891</v>
      </c>
      <c r="U957" s="10" t="str">
        <f t="shared" si="118"/>
        <v>Aug</v>
      </c>
      <c r="V957" s="11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>
        <f t="shared" si="113"/>
        <v>25430.5</v>
      </c>
      <c r="Q958" t="str">
        <f t="shared" si="114"/>
        <v>technology</v>
      </c>
      <c r="R958" s="6" t="str">
        <f t="shared" si="115"/>
        <v>wearables</v>
      </c>
      <c r="S958" s="10">
        <f t="shared" si="116"/>
        <v>42060.913877314815</v>
      </c>
      <c r="T958" s="10">
        <f t="shared" si="117"/>
        <v>42120.872210648144</v>
      </c>
      <c r="U958" s="10" t="str">
        <f t="shared" si="118"/>
        <v>Feb</v>
      </c>
      <c r="V958" s="11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>
        <f t="shared" si="113"/>
        <v>6116.5</v>
      </c>
      <c r="Q959" t="str">
        <f t="shared" si="114"/>
        <v>technology</v>
      </c>
      <c r="R959" s="6" t="str">
        <f t="shared" si="115"/>
        <v>wearables</v>
      </c>
      <c r="S959" s="10">
        <f t="shared" si="116"/>
        <v>42660.552465277782</v>
      </c>
      <c r="T959" s="10">
        <f t="shared" si="117"/>
        <v>42691.594131944439</v>
      </c>
      <c r="U959" s="10" t="str">
        <f t="shared" si="118"/>
        <v>Oct</v>
      </c>
      <c r="V959" s="11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>
        <f t="shared" si="113"/>
        <v>4329</v>
      </c>
      <c r="Q960" t="str">
        <f t="shared" si="114"/>
        <v>technology</v>
      </c>
      <c r="R960" s="6" t="str">
        <f t="shared" si="115"/>
        <v>wearables</v>
      </c>
      <c r="S960" s="10">
        <f t="shared" si="116"/>
        <v>42082.802812499998</v>
      </c>
      <c r="T960" s="10">
        <f t="shared" si="117"/>
        <v>42104.207638888889</v>
      </c>
      <c r="U960" s="10" t="str">
        <f t="shared" si="118"/>
        <v>Mar</v>
      </c>
      <c r="V960" s="11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>
        <f t="shared" si="113"/>
        <v>34715</v>
      </c>
      <c r="Q961" t="str">
        <f t="shared" si="114"/>
        <v>technology</v>
      </c>
      <c r="R961" s="6" t="str">
        <f t="shared" si="115"/>
        <v>wearables</v>
      </c>
      <c r="S961" s="10">
        <f t="shared" si="116"/>
        <v>41993.174363425926</v>
      </c>
      <c r="T961" s="10">
        <f t="shared" si="117"/>
        <v>42023.174363425926</v>
      </c>
      <c r="U961" s="10" t="str">
        <f t="shared" si="118"/>
        <v>Dec</v>
      </c>
      <c r="V961" s="11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>
        <f t="shared" si="113"/>
        <v>40652.5</v>
      </c>
      <c r="Q962" t="str">
        <f t="shared" si="114"/>
        <v>technology</v>
      </c>
      <c r="R962" s="6" t="str">
        <f t="shared" si="115"/>
        <v>wearables</v>
      </c>
      <c r="S962" s="10">
        <f t="shared" si="116"/>
        <v>42766.626793981486</v>
      </c>
      <c r="T962" s="10">
        <f t="shared" si="117"/>
        <v>42808.585127314815</v>
      </c>
      <c r="U962" s="10" t="str">
        <f t="shared" si="118"/>
        <v>Jan</v>
      </c>
      <c r="V962" s="11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>
        <f t="shared" ref="P963:P1026" si="121">AVERAGE(D963,E963)</f>
        <v>67539.5</v>
      </c>
      <c r="Q963" t="str">
        <f t="shared" ref="Q963:Q1026" si="122">LEFT(N963, SEARCH("/",N963,1)-1)</f>
        <v>technology</v>
      </c>
      <c r="R963" s="6" t="str">
        <f t="shared" ref="R963:R1026" si="123">RIGHT(N963,LEN(N963) - SEARCH("/", N963, + 1))</f>
        <v>wearables</v>
      </c>
      <c r="S963" s="10">
        <f t="shared" ref="S963:S1026" si="124">(((J963/60)/60)/24)+DATE(1970,1,1)</f>
        <v>42740.693692129629</v>
      </c>
      <c r="T963" s="10">
        <f t="shared" ref="T963:T1026" si="125">(((I963/60)/60)/24)+DATE(1970,1,1)</f>
        <v>42786.791666666672</v>
      </c>
      <c r="U963" s="10" t="str">
        <f t="shared" ref="U963:U1026" si="126">TEXT(S963, "mmm")</f>
        <v>Jan</v>
      </c>
      <c r="V963" s="11">
        <f t="shared" ref="V963:V1026" si="127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>
        <f t="shared" si="121"/>
        <v>1606</v>
      </c>
      <c r="Q964" t="str">
        <f t="shared" si="122"/>
        <v>technology</v>
      </c>
      <c r="R964" s="6" t="str">
        <f t="shared" si="123"/>
        <v>wearables</v>
      </c>
      <c r="S964" s="10">
        <f t="shared" si="124"/>
        <v>42373.712418981479</v>
      </c>
      <c r="T964" s="10">
        <f t="shared" si="125"/>
        <v>42411.712418981479</v>
      </c>
      <c r="U964" s="10" t="str">
        <f t="shared" si="126"/>
        <v>Jan</v>
      </c>
      <c r="V964" s="11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>
        <f t="shared" si="121"/>
        <v>17688.5</v>
      </c>
      <c r="Q965" t="str">
        <f t="shared" si="122"/>
        <v>technology</v>
      </c>
      <c r="R965" s="6" t="str">
        <f t="shared" si="123"/>
        <v>wearables</v>
      </c>
      <c r="S965" s="10">
        <f t="shared" si="124"/>
        <v>42625.635636574079</v>
      </c>
      <c r="T965" s="10">
        <f t="shared" si="125"/>
        <v>42660.635636574079</v>
      </c>
      <c r="U965" s="10" t="str">
        <f t="shared" si="126"/>
        <v>Sep</v>
      </c>
      <c r="V965" s="11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>
        <f t="shared" si="121"/>
        <v>55439.5</v>
      </c>
      <c r="Q966" t="str">
        <f t="shared" si="122"/>
        <v>technology</v>
      </c>
      <c r="R966" s="6" t="str">
        <f t="shared" si="123"/>
        <v>wearables</v>
      </c>
      <c r="S966" s="10">
        <f t="shared" si="124"/>
        <v>42208.628692129627</v>
      </c>
      <c r="T966" s="10">
        <f t="shared" si="125"/>
        <v>42248.628692129627</v>
      </c>
      <c r="U966" s="10" t="str">
        <f t="shared" si="126"/>
        <v>Jul</v>
      </c>
      <c r="V966" s="11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>
        <f t="shared" si="121"/>
        <v>12649</v>
      </c>
      <c r="Q967" t="str">
        <f t="shared" si="122"/>
        <v>technology</v>
      </c>
      <c r="R967" s="6" t="str">
        <f t="shared" si="123"/>
        <v>wearables</v>
      </c>
      <c r="S967" s="10">
        <f t="shared" si="124"/>
        <v>42637.016736111109</v>
      </c>
      <c r="T967" s="10">
        <f t="shared" si="125"/>
        <v>42669.165972222225</v>
      </c>
      <c r="U967" s="10" t="str">
        <f t="shared" si="126"/>
        <v>Sep</v>
      </c>
      <c r="V967" s="11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>
        <f t="shared" si="121"/>
        <v>6888</v>
      </c>
      <c r="Q968" t="str">
        <f t="shared" si="122"/>
        <v>technology</v>
      </c>
      <c r="R968" s="6" t="str">
        <f t="shared" si="123"/>
        <v>wearables</v>
      </c>
      <c r="S968" s="10">
        <f t="shared" si="124"/>
        <v>42619.635787037041</v>
      </c>
      <c r="T968" s="10">
        <f t="shared" si="125"/>
        <v>42649.635787037041</v>
      </c>
      <c r="U968" s="10" t="str">
        <f t="shared" si="126"/>
        <v>Sep</v>
      </c>
      <c r="V968" s="11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>
        <f t="shared" si="121"/>
        <v>11781</v>
      </c>
      <c r="Q969" t="str">
        <f t="shared" si="122"/>
        <v>technology</v>
      </c>
      <c r="R969" s="6" t="str">
        <f t="shared" si="123"/>
        <v>wearables</v>
      </c>
      <c r="S969" s="10">
        <f t="shared" si="124"/>
        <v>42422.254328703704</v>
      </c>
      <c r="T969" s="10">
        <f t="shared" si="125"/>
        <v>42482.21266203704</v>
      </c>
      <c r="U969" s="10" t="str">
        <f t="shared" si="126"/>
        <v>Feb</v>
      </c>
      <c r="V969" s="11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>
        <f t="shared" si="121"/>
        <v>4053</v>
      </c>
      <c r="Q970" t="str">
        <f t="shared" si="122"/>
        <v>technology</v>
      </c>
      <c r="R970" s="6" t="str">
        <f t="shared" si="123"/>
        <v>wearables</v>
      </c>
      <c r="S970" s="10">
        <f t="shared" si="124"/>
        <v>41836.847615740742</v>
      </c>
      <c r="T970" s="10">
        <f t="shared" si="125"/>
        <v>41866.847615740742</v>
      </c>
      <c r="U970" s="10" t="str">
        <f t="shared" si="126"/>
        <v>Jul</v>
      </c>
      <c r="V970" s="11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>
        <f t="shared" si="121"/>
        <v>22000</v>
      </c>
      <c r="Q971" t="str">
        <f t="shared" si="122"/>
        <v>technology</v>
      </c>
      <c r="R971" s="6" t="str">
        <f t="shared" si="123"/>
        <v>wearables</v>
      </c>
      <c r="S971" s="10">
        <f t="shared" si="124"/>
        <v>42742.30332175926</v>
      </c>
      <c r="T971" s="10">
        <f t="shared" si="125"/>
        <v>42775.30332175926</v>
      </c>
      <c r="U971" s="10" t="str">
        <f t="shared" si="126"/>
        <v>Jan</v>
      </c>
      <c r="V971" s="11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>
        <f t="shared" si="121"/>
        <v>3648</v>
      </c>
      <c r="Q972" t="str">
        <f t="shared" si="122"/>
        <v>technology</v>
      </c>
      <c r="R972" s="6" t="str">
        <f t="shared" si="123"/>
        <v>wearables</v>
      </c>
      <c r="S972" s="10">
        <f t="shared" si="124"/>
        <v>42721.220520833333</v>
      </c>
      <c r="T972" s="10">
        <f t="shared" si="125"/>
        <v>42758.207638888889</v>
      </c>
      <c r="U972" s="10" t="str">
        <f t="shared" si="126"/>
        <v>Dec</v>
      </c>
      <c r="V972" s="11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>
        <f t="shared" si="121"/>
        <v>50113</v>
      </c>
      <c r="Q973" t="str">
        <f t="shared" si="122"/>
        <v>technology</v>
      </c>
      <c r="R973" s="6" t="str">
        <f t="shared" si="123"/>
        <v>wearables</v>
      </c>
      <c r="S973" s="10">
        <f t="shared" si="124"/>
        <v>42111.709027777775</v>
      </c>
      <c r="T973" s="10">
        <f t="shared" si="125"/>
        <v>42156.709027777775</v>
      </c>
      <c r="U973" s="10" t="str">
        <f t="shared" si="126"/>
        <v>Apr</v>
      </c>
      <c r="V973" s="11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>
        <f t="shared" si="121"/>
        <v>13462.5</v>
      </c>
      <c r="Q974" t="str">
        <f t="shared" si="122"/>
        <v>technology</v>
      </c>
      <c r="R974" s="6" t="str">
        <f t="shared" si="123"/>
        <v>wearables</v>
      </c>
      <c r="S974" s="10">
        <f t="shared" si="124"/>
        <v>41856.865717592591</v>
      </c>
      <c r="T974" s="10">
        <f t="shared" si="125"/>
        <v>41886.290972222225</v>
      </c>
      <c r="U974" s="10" t="str">
        <f t="shared" si="126"/>
        <v>Aug</v>
      </c>
      <c r="V974" s="11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>
        <f t="shared" si="121"/>
        <v>10205.5</v>
      </c>
      <c r="Q975" t="str">
        <f t="shared" si="122"/>
        <v>technology</v>
      </c>
      <c r="R975" s="6" t="str">
        <f t="shared" si="123"/>
        <v>wearables</v>
      </c>
      <c r="S975" s="10">
        <f t="shared" si="124"/>
        <v>42257.014965277776</v>
      </c>
      <c r="T975" s="10">
        <f t="shared" si="125"/>
        <v>42317.056631944448</v>
      </c>
      <c r="U975" s="10" t="str">
        <f t="shared" si="126"/>
        <v>Sep</v>
      </c>
      <c r="V975" s="11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>
        <f t="shared" si="121"/>
        <v>25140</v>
      </c>
      <c r="Q976" t="str">
        <f t="shared" si="122"/>
        <v>technology</v>
      </c>
      <c r="R976" s="6" t="str">
        <f t="shared" si="123"/>
        <v>wearables</v>
      </c>
      <c r="S976" s="10">
        <f t="shared" si="124"/>
        <v>42424.749490740738</v>
      </c>
      <c r="T976" s="10">
        <f t="shared" si="125"/>
        <v>42454.707824074074</v>
      </c>
      <c r="U976" s="10" t="str">
        <f t="shared" si="126"/>
        <v>Feb</v>
      </c>
      <c r="V976" s="11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>
        <f t="shared" si="121"/>
        <v>51303.5</v>
      </c>
      <c r="Q977" t="str">
        <f t="shared" si="122"/>
        <v>technology</v>
      </c>
      <c r="R977" s="6" t="str">
        <f t="shared" si="123"/>
        <v>wearables</v>
      </c>
      <c r="S977" s="10">
        <f t="shared" si="124"/>
        <v>42489.696585648147</v>
      </c>
      <c r="T977" s="10">
        <f t="shared" si="125"/>
        <v>42549.696585648147</v>
      </c>
      <c r="U977" s="10" t="str">
        <f t="shared" si="126"/>
        <v>Apr</v>
      </c>
      <c r="V977" s="11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>
        <f t="shared" si="121"/>
        <v>76444.5</v>
      </c>
      <c r="Q978" t="str">
        <f t="shared" si="122"/>
        <v>technology</v>
      </c>
      <c r="R978" s="6" t="str">
        <f t="shared" si="123"/>
        <v>wearables</v>
      </c>
      <c r="S978" s="10">
        <f t="shared" si="124"/>
        <v>42185.058993055558</v>
      </c>
      <c r="T978" s="10">
        <f t="shared" si="125"/>
        <v>42230.058993055558</v>
      </c>
      <c r="U978" s="10" t="str">
        <f t="shared" si="126"/>
        <v>Jun</v>
      </c>
      <c r="V978" s="11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>
        <f t="shared" si="121"/>
        <v>1804.5</v>
      </c>
      <c r="Q979" t="str">
        <f t="shared" si="122"/>
        <v>technology</v>
      </c>
      <c r="R979" s="6" t="str">
        <f t="shared" si="123"/>
        <v>wearables</v>
      </c>
      <c r="S979" s="10">
        <f t="shared" si="124"/>
        <v>42391.942094907412</v>
      </c>
      <c r="T979" s="10">
        <f t="shared" si="125"/>
        <v>42421.942094907412</v>
      </c>
      <c r="U979" s="10" t="str">
        <f t="shared" si="126"/>
        <v>Jan</v>
      </c>
      <c r="V979" s="11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>
        <f t="shared" si="121"/>
        <v>135081</v>
      </c>
      <c r="Q980" t="str">
        <f t="shared" si="122"/>
        <v>technology</v>
      </c>
      <c r="R980" s="6" t="str">
        <f t="shared" si="123"/>
        <v>wearables</v>
      </c>
      <c r="S980" s="10">
        <f t="shared" si="124"/>
        <v>42395.309039351851</v>
      </c>
      <c r="T980" s="10">
        <f t="shared" si="125"/>
        <v>42425.309039351851</v>
      </c>
      <c r="U980" s="10" t="str">
        <f t="shared" si="126"/>
        <v>Jan</v>
      </c>
      <c r="V980" s="11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>
        <f t="shared" si="121"/>
        <v>31993.08</v>
      </c>
      <c r="Q981" t="str">
        <f t="shared" si="122"/>
        <v>technology</v>
      </c>
      <c r="R981" s="6" t="str">
        <f t="shared" si="123"/>
        <v>wearables</v>
      </c>
      <c r="S981" s="10">
        <f t="shared" si="124"/>
        <v>42506.416990740734</v>
      </c>
      <c r="T981" s="10">
        <f t="shared" si="125"/>
        <v>42541.790972222225</v>
      </c>
      <c r="U981" s="10" t="str">
        <f t="shared" si="126"/>
        <v>May</v>
      </c>
      <c r="V981" s="11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>
        <f t="shared" si="121"/>
        <v>5743</v>
      </c>
      <c r="Q982" t="str">
        <f t="shared" si="122"/>
        <v>technology</v>
      </c>
      <c r="R982" s="6" t="str">
        <f t="shared" si="123"/>
        <v>wearables</v>
      </c>
      <c r="S982" s="10">
        <f t="shared" si="124"/>
        <v>41928.904189814813</v>
      </c>
      <c r="T982" s="10">
        <f t="shared" si="125"/>
        <v>41973.945856481485</v>
      </c>
      <c r="U982" s="10" t="str">
        <f t="shared" si="126"/>
        <v>Oct</v>
      </c>
      <c r="V982" s="11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>
        <f t="shared" si="121"/>
        <v>44449.5</v>
      </c>
      <c r="Q983" t="str">
        <f t="shared" si="122"/>
        <v>technology</v>
      </c>
      <c r="R983" s="6" t="str">
        <f t="shared" si="123"/>
        <v>wearables</v>
      </c>
      <c r="S983" s="10">
        <f t="shared" si="124"/>
        <v>41830.947013888886</v>
      </c>
      <c r="T983" s="10">
        <f t="shared" si="125"/>
        <v>41860.947013888886</v>
      </c>
      <c r="U983" s="10" t="str">
        <f t="shared" si="126"/>
        <v>Jul</v>
      </c>
      <c r="V983" s="11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>
        <f t="shared" si="121"/>
        <v>8751.5</v>
      </c>
      <c r="Q984" t="str">
        <f t="shared" si="122"/>
        <v>technology</v>
      </c>
      <c r="R984" s="6" t="str">
        <f t="shared" si="123"/>
        <v>wearables</v>
      </c>
      <c r="S984" s="10">
        <f t="shared" si="124"/>
        <v>42615.753310185188</v>
      </c>
      <c r="T984" s="10">
        <f t="shared" si="125"/>
        <v>42645.753310185188</v>
      </c>
      <c r="U984" s="10" t="str">
        <f t="shared" si="126"/>
        <v>Sep</v>
      </c>
      <c r="V984" s="11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>
        <f t="shared" si="121"/>
        <v>67485</v>
      </c>
      <c r="Q985" t="str">
        <f t="shared" si="122"/>
        <v>technology</v>
      </c>
      <c r="R985" s="6" t="str">
        <f t="shared" si="123"/>
        <v>wearables</v>
      </c>
      <c r="S985" s="10">
        <f t="shared" si="124"/>
        <v>42574.667650462965</v>
      </c>
      <c r="T985" s="10">
        <f t="shared" si="125"/>
        <v>42605.870833333334</v>
      </c>
      <c r="U985" s="10" t="str">
        <f t="shared" si="126"/>
        <v>Jul</v>
      </c>
      <c r="V985" s="11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>
        <f t="shared" si="121"/>
        <v>5053</v>
      </c>
      <c r="Q986" t="str">
        <f t="shared" si="122"/>
        <v>technology</v>
      </c>
      <c r="R986" s="6" t="str">
        <f t="shared" si="123"/>
        <v>wearables</v>
      </c>
      <c r="S986" s="10">
        <f t="shared" si="124"/>
        <v>42061.11583333333</v>
      </c>
      <c r="T986" s="10">
        <f t="shared" si="125"/>
        <v>42091.074166666673</v>
      </c>
      <c r="U986" s="10" t="str">
        <f t="shared" si="126"/>
        <v>Feb</v>
      </c>
      <c r="V986" s="11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>
        <f t="shared" si="121"/>
        <v>15944</v>
      </c>
      <c r="Q987" t="str">
        <f t="shared" si="122"/>
        <v>technology</v>
      </c>
      <c r="R987" s="6" t="str">
        <f t="shared" si="123"/>
        <v>wearables</v>
      </c>
      <c r="S987" s="10">
        <f t="shared" si="124"/>
        <v>42339.967708333337</v>
      </c>
      <c r="T987" s="10">
        <f t="shared" si="125"/>
        <v>42369.958333333328</v>
      </c>
      <c r="U987" s="10" t="str">
        <f t="shared" si="126"/>
        <v>Dec</v>
      </c>
      <c r="V987" s="11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>
        <f t="shared" si="121"/>
        <v>11275</v>
      </c>
      <c r="Q988" t="str">
        <f t="shared" si="122"/>
        <v>technology</v>
      </c>
      <c r="R988" s="6" t="str">
        <f t="shared" si="123"/>
        <v>wearables</v>
      </c>
      <c r="S988" s="10">
        <f t="shared" si="124"/>
        <v>42324.767361111109</v>
      </c>
      <c r="T988" s="10">
        <f t="shared" si="125"/>
        <v>42379</v>
      </c>
      <c r="U988" s="10" t="str">
        <f t="shared" si="126"/>
        <v>Nov</v>
      </c>
      <c r="V988" s="11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>
        <f t="shared" si="121"/>
        <v>28305</v>
      </c>
      <c r="Q989" t="str">
        <f t="shared" si="122"/>
        <v>technology</v>
      </c>
      <c r="R989" s="6" t="str">
        <f t="shared" si="123"/>
        <v>wearables</v>
      </c>
      <c r="S989" s="10">
        <f t="shared" si="124"/>
        <v>41773.294560185182</v>
      </c>
      <c r="T989" s="10">
        <f t="shared" si="125"/>
        <v>41813.294560185182</v>
      </c>
      <c r="U989" s="10" t="str">
        <f t="shared" si="126"/>
        <v>May</v>
      </c>
      <c r="V989" s="11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>
        <f t="shared" si="121"/>
        <v>2500</v>
      </c>
      <c r="Q990" t="str">
        <f t="shared" si="122"/>
        <v>technology</v>
      </c>
      <c r="R990" s="6" t="str">
        <f t="shared" si="123"/>
        <v>wearables</v>
      </c>
      <c r="S990" s="10">
        <f t="shared" si="124"/>
        <v>42614.356770833328</v>
      </c>
      <c r="T990" s="10">
        <f t="shared" si="125"/>
        <v>42644.356770833328</v>
      </c>
      <c r="U990" s="10" t="str">
        <f t="shared" si="126"/>
        <v>Sep</v>
      </c>
      <c r="V990" s="11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>
        <f t="shared" si="121"/>
        <v>5838.5</v>
      </c>
      <c r="Q991" t="str">
        <f t="shared" si="122"/>
        <v>technology</v>
      </c>
      <c r="R991" s="6" t="str">
        <f t="shared" si="123"/>
        <v>wearables</v>
      </c>
      <c r="S991" s="10">
        <f t="shared" si="124"/>
        <v>42611.933969907404</v>
      </c>
      <c r="T991" s="10">
        <f t="shared" si="125"/>
        <v>42641.933969907404</v>
      </c>
      <c r="U991" s="10" t="str">
        <f t="shared" si="126"/>
        <v>Aug</v>
      </c>
      <c r="V991" s="11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>
        <f t="shared" si="121"/>
        <v>12513</v>
      </c>
      <c r="Q992" t="str">
        <f t="shared" si="122"/>
        <v>technology</v>
      </c>
      <c r="R992" s="6" t="str">
        <f t="shared" si="123"/>
        <v>wearables</v>
      </c>
      <c r="S992" s="10">
        <f t="shared" si="124"/>
        <v>41855.784305555557</v>
      </c>
      <c r="T992" s="10">
        <f t="shared" si="125"/>
        <v>41885.784305555557</v>
      </c>
      <c r="U992" s="10" t="str">
        <f t="shared" si="126"/>
        <v>Aug</v>
      </c>
      <c r="V992" s="11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>
        <f t="shared" si="121"/>
        <v>2606</v>
      </c>
      <c r="Q993" t="str">
        <f t="shared" si="122"/>
        <v>technology</v>
      </c>
      <c r="R993" s="6" t="str">
        <f t="shared" si="123"/>
        <v>wearables</v>
      </c>
      <c r="S993" s="10">
        <f t="shared" si="124"/>
        <v>42538.75680555556</v>
      </c>
      <c r="T993" s="10">
        <f t="shared" si="125"/>
        <v>42563.785416666666</v>
      </c>
      <c r="U993" s="10" t="str">
        <f t="shared" si="126"/>
        <v>Jun</v>
      </c>
      <c r="V993" s="11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>
        <f t="shared" si="121"/>
        <v>50233.5</v>
      </c>
      <c r="Q994" t="str">
        <f t="shared" si="122"/>
        <v>technology</v>
      </c>
      <c r="R994" s="6" t="str">
        <f t="shared" si="123"/>
        <v>wearables</v>
      </c>
      <c r="S994" s="10">
        <f t="shared" si="124"/>
        <v>42437.924988425926</v>
      </c>
      <c r="T994" s="10">
        <f t="shared" si="125"/>
        <v>42497.883321759262</v>
      </c>
      <c r="U994" s="10" t="str">
        <f t="shared" si="126"/>
        <v>Mar</v>
      </c>
      <c r="V994" s="11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>
        <f t="shared" si="121"/>
        <v>43780.5</v>
      </c>
      <c r="Q995" t="str">
        <f t="shared" si="122"/>
        <v>technology</v>
      </c>
      <c r="R995" s="6" t="str">
        <f t="shared" si="123"/>
        <v>wearables</v>
      </c>
      <c r="S995" s="10">
        <f t="shared" si="124"/>
        <v>42652.964907407411</v>
      </c>
      <c r="T995" s="10">
        <f t="shared" si="125"/>
        <v>42686.208333333328</v>
      </c>
      <c r="U995" s="10" t="str">
        <f t="shared" si="126"/>
        <v>Oct</v>
      </c>
      <c r="V995" s="11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>
        <f t="shared" si="121"/>
        <v>102334.5</v>
      </c>
      <c r="Q996" t="str">
        <f t="shared" si="122"/>
        <v>technology</v>
      </c>
      <c r="R996" s="6" t="str">
        <f t="shared" si="123"/>
        <v>wearables</v>
      </c>
      <c r="S996" s="10">
        <f t="shared" si="124"/>
        <v>41921.263078703705</v>
      </c>
      <c r="T996" s="10">
        <f t="shared" si="125"/>
        <v>41973.957638888889</v>
      </c>
      <c r="U996" s="10" t="str">
        <f t="shared" si="126"/>
        <v>Oct</v>
      </c>
      <c r="V996" s="11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>
        <f t="shared" si="121"/>
        <v>5363</v>
      </c>
      <c r="Q997" t="str">
        <f t="shared" si="122"/>
        <v>technology</v>
      </c>
      <c r="R997" s="6" t="str">
        <f t="shared" si="123"/>
        <v>wearables</v>
      </c>
      <c r="S997" s="10">
        <f t="shared" si="124"/>
        <v>41947.940740740742</v>
      </c>
      <c r="T997" s="10">
        <f t="shared" si="125"/>
        <v>41972.666666666672</v>
      </c>
      <c r="U997" s="10" t="str">
        <f t="shared" si="126"/>
        <v>Nov</v>
      </c>
      <c r="V997" s="11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>
        <f t="shared" si="121"/>
        <v>2032.5</v>
      </c>
      <c r="Q998" t="str">
        <f t="shared" si="122"/>
        <v>technology</v>
      </c>
      <c r="R998" s="6" t="str">
        <f t="shared" si="123"/>
        <v>wearables</v>
      </c>
      <c r="S998" s="10">
        <f t="shared" si="124"/>
        <v>41817.866435185184</v>
      </c>
      <c r="T998" s="10">
        <f t="shared" si="125"/>
        <v>41847.643750000003</v>
      </c>
      <c r="U998" s="10" t="str">
        <f t="shared" si="126"/>
        <v>Jun</v>
      </c>
      <c r="V998" s="11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>
        <f t="shared" si="121"/>
        <v>2532.5</v>
      </c>
      <c r="Q999" t="str">
        <f t="shared" si="122"/>
        <v>technology</v>
      </c>
      <c r="R999" s="6" t="str">
        <f t="shared" si="123"/>
        <v>wearables</v>
      </c>
      <c r="S999" s="10">
        <f t="shared" si="124"/>
        <v>41941.10297453704</v>
      </c>
      <c r="T999" s="10">
        <f t="shared" si="125"/>
        <v>41971.144641203704</v>
      </c>
      <c r="U999" s="10" t="str">
        <f t="shared" si="126"/>
        <v>Oct</v>
      </c>
      <c r="V999" s="11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>
        <f t="shared" si="121"/>
        <v>47567.5</v>
      </c>
      <c r="Q1000" t="str">
        <f t="shared" si="122"/>
        <v>technology</v>
      </c>
      <c r="R1000" s="6" t="str">
        <f t="shared" si="123"/>
        <v>wearables</v>
      </c>
      <c r="S1000" s="10">
        <f t="shared" si="124"/>
        <v>42282.168993055559</v>
      </c>
      <c r="T1000" s="10">
        <f t="shared" si="125"/>
        <v>42327.210659722223</v>
      </c>
      <c r="U1000" s="10" t="str">
        <f t="shared" si="126"/>
        <v>Oct</v>
      </c>
      <c r="V1000" s="11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>
        <f t="shared" si="121"/>
        <v>80841.5</v>
      </c>
      <c r="Q1001" t="str">
        <f t="shared" si="122"/>
        <v>technology</v>
      </c>
      <c r="R1001" s="6" t="str">
        <f t="shared" si="123"/>
        <v>wearables</v>
      </c>
      <c r="S1001" s="10">
        <f t="shared" si="124"/>
        <v>41926.29965277778</v>
      </c>
      <c r="T1001" s="10">
        <f t="shared" si="125"/>
        <v>41956.334722222222</v>
      </c>
      <c r="U1001" s="10" t="str">
        <f t="shared" si="126"/>
        <v>Oct</v>
      </c>
      <c r="V1001" s="11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>
        <f t="shared" si="121"/>
        <v>457262</v>
      </c>
      <c r="Q1002" t="str">
        <f t="shared" si="122"/>
        <v>technology</v>
      </c>
      <c r="R1002" s="6" t="str">
        <f t="shared" si="123"/>
        <v>wearables</v>
      </c>
      <c r="S1002" s="10">
        <f t="shared" si="124"/>
        <v>42749.059722222228</v>
      </c>
      <c r="T1002" s="10">
        <f t="shared" si="125"/>
        <v>42809.018055555556</v>
      </c>
      <c r="U1002" s="10" t="str">
        <f t="shared" si="126"/>
        <v>Jan</v>
      </c>
      <c r="V1002" s="11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>
        <f t="shared" si="121"/>
        <v>5100</v>
      </c>
      <c r="Q1003" t="str">
        <f t="shared" si="122"/>
        <v>technology</v>
      </c>
      <c r="R1003" s="6" t="str">
        <f t="shared" si="123"/>
        <v>wearables</v>
      </c>
      <c r="S1003" s="10">
        <f t="shared" si="124"/>
        <v>42720.720057870371</v>
      </c>
      <c r="T1003" s="10">
        <f t="shared" si="125"/>
        <v>42765.720057870371</v>
      </c>
      <c r="U1003" s="10" t="str">
        <f t="shared" si="126"/>
        <v>Dec</v>
      </c>
      <c r="V1003" s="11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>
        <f t="shared" si="121"/>
        <v>6479.5</v>
      </c>
      <c r="Q1004" t="str">
        <f t="shared" si="122"/>
        <v>technology</v>
      </c>
      <c r="R1004" s="6" t="str">
        <f t="shared" si="123"/>
        <v>wearables</v>
      </c>
      <c r="S1004" s="10">
        <f t="shared" si="124"/>
        <v>42325.684189814812</v>
      </c>
      <c r="T1004" s="10">
        <f t="shared" si="125"/>
        <v>42355.249305555553</v>
      </c>
      <c r="U1004" s="10" t="str">
        <f t="shared" si="126"/>
        <v>Nov</v>
      </c>
      <c r="V1004" s="11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>
        <f t="shared" si="121"/>
        <v>11605.5</v>
      </c>
      <c r="Q1005" t="str">
        <f t="shared" si="122"/>
        <v>technology</v>
      </c>
      <c r="R1005" s="6" t="str">
        <f t="shared" si="123"/>
        <v>wearables</v>
      </c>
      <c r="S1005" s="10">
        <f t="shared" si="124"/>
        <v>42780.709039351852</v>
      </c>
      <c r="T1005" s="10">
        <f t="shared" si="125"/>
        <v>42810.667372685188</v>
      </c>
      <c r="U1005" s="10" t="str">
        <f t="shared" si="126"/>
        <v>Feb</v>
      </c>
      <c r="V1005" s="11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>
        <f t="shared" si="121"/>
        <v>22776</v>
      </c>
      <c r="Q1006" t="str">
        <f t="shared" si="122"/>
        <v>technology</v>
      </c>
      <c r="R1006" s="6" t="str">
        <f t="shared" si="123"/>
        <v>wearables</v>
      </c>
      <c r="S1006" s="10">
        <f t="shared" si="124"/>
        <v>42388.708645833336</v>
      </c>
      <c r="T1006" s="10">
        <f t="shared" si="125"/>
        <v>42418.708645833336</v>
      </c>
      <c r="U1006" s="10" t="str">
        <f t="shared" si="126"/>
        <v>Jan</v>
      </c>
      <c r="V1006" s="11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>
        <f t="shared" si="121"/>
        <v>175051</v>
      </c>
      <c r="Q1007" t="str">
        <f t="shared" si="122"/>
        <v>technology</v>
      </c>
      <c r="R1007" s="6" t="str">
        <f t="shared" si="123"/>
        <v>wearables</v>
      </c>
      <c r="S1007" s="10">
        <f t="shared" si="124"/>
        <v>42276.624803240738</v>
      </c>
      <c r="T1007" s="10">
        <f t="shared" si="125"/>
        <v>42307.624803240738</v>
      </c>
      <c r="U1007" s="10" t="str">
        <f t="shared" si="126"/>
        <v>Sep</v>
      </c>
      <c r="V1007" s="11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>
        <f t="shared" si="121"/>
        <v>2117</v>
      </c>
      <c r="Q1008" t="str">
        <f t="shared" si="122"/>
        <v>technology</v>
      </c>
      <c r="R1008" s="6" t="str">
        <f t="shared" si="123"/>
        <v>wearables</v>
      </c>
      <c r="S1008" s="10">
        <f t="shared" si="124"/>
        <v>41977.040185185186</v>
      </c>
      <c r="T1008" s="10">
        <f t="shared" si="125"/>
        <v>41985.299305555556</v>
      </c>
      <c r="U1008" s="10" t="str">
        <f t="shared" si="126"/>
        <v>Dec</v>
      </c>
      <c r="V1008" s="11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>
        <f t="shared" si="121"/>
        <v>21648</v>
      </c>
      <c r="Q1009" t="str">
        <f t="shared" si="122"/>
        <v>technology</v>
      </c>
      <c r="R1009" s="6" t="str">
        <f t="shared" si="123"/>
        <v>wearables</v>
      </c>
      <c r="S1009" s="10">
        <f t="shared" si="124"/>
        <v>42676.583599537036</v>
      </c>
      <c r="T1009" s="10">
        <f t="shared" si="125"/>
        <v>42718.6252662037</v>
      </c>
      <c r="U1009" s="10" t="str">
        <f t="shared" si="126"/>
        <v>Nov</v>
      </c>
      <c r="V1009" s="11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>
        <f t="shared" si="121"/>
        <v>46875</v>
      </c>
      <c r="Q1010" t="str">
        <f t="shared" si="122"/>
        <v>technology</v>
      </c>
      <c r="R1010" s="6" t="str">
        <f t="shared" si="123"/>
        <v>wearables</v>
      </c>
      <c r="S1010" s="10">
        <f t="shared" si="124"/>
        <v>42702.809201388889</v>
      </c>
      <c r="T1010" s="10">
        <f t="shared" si="125"/>
        <v>42732.809201388889</v>
      </c>
      <c r="U1010" s="10" t="str">
        <f t="shared" si="126"/>
        <v>Nov</v>
      </c>
      <c r="V1010" s="11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>
        <f t="shared" si="121"/>
        <v>28282.5</v>
      </c>
      <c r="Q1011" t="str">
        <f t="shared" si="122"/>
        <v>technology</v>
      </c>
      <c r="R1011" s="6" t="str">
        <f t="shared" si="123"/>
        <v>wearables</v>
      </c>
      <c r="S1011" s="10">
        <f t="shared" si="124"/>
        <v>42510.604699074072</v>
      </c>
      <c r="T1011" s="10">
        <f t="shared" si="125"/>
        <v>42540.604699074072</v>
      </c>
      <c r="U1011" s="10" t="str">
        <f t="shared" si="126"/>
        <v>May</v>
      </c>
      <c r="V1011" s="11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>
        <f t="shared" si="121"/>
        <v>57735</v>
      </c>
      <c r="Q1012" t="str">
        <f t="shared" si="122"/>
        <v>technology</v>
      </c>
      <c r="R1012" s="6" t="str">
        <f t="shared" si="123"/>
        <v>wearables</v>
      </c>
      <c r="S1012" s="10">
        <f t="shared" si="124"/>
        <v>42561.829421296294</v>
      </c>
      <c r="T1012" s="10">
        <f t="shared" si="125"/>
        <v>42618.124305555553</v>
      </c>
      <c r="U1012" s="10" t="str">
        <f t="shared" si="126"/>
        <v>Jul</v>
      </c>
      <c r="V1012" s="11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>
        <f t="shared" si="121"/>
        <v>10037.5</v>
      </c>
      <c r="Q1013" t="str">
        <f t="shared" si="122"/>
        <v>technology</v>
      </c>
      <c r="R1013" s="6" t="str">
        <f t="shared" si="123"/>
        <v>wearables</v>
      </c>
      <c r="S1013" s="10">
        <f t="shared" si="124"/>
        <v>41946.898090277777</v>
      </c>
      <c r="T1013" s="10">
        <f t="shared" si="125"/>
        <v>41991.898090277777</v>
      </c>
      <c r="U1013" s="10" t="str">
        <f t="shared" si="126"/>
        <v>Nov</v>
      </c>
      <c r="V1013" s="11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>
        <f t="shared" si="121"/>
        <v>540875.52500000002</v>
      </c>
      <c r="Q1014" t="str">
        <f t="shared" si="122"/>
        <v>technology</v>
      </c>
      <c r="R1014" s="6" t="str">
        <f t="shared" si="123"/>
        <v>wearables</v>
      </c>
      <c r="S1014" s="10">
        <f t="shared" si="124"/>
        <v>42714.440416666665</v>
      </c>
      <c r="T1014" s="10">
        <f t="shared" si="125"/>
        <v>42759.440416666665</v>
      </c>
      <c r="U1014" s="10" t="str">
        <f t="shared" si="126"/>
        <v>Dec</v>
      </c>
      <c r="V1014" s="11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>
        <f t="shared" si="121"/>
        <v>16816</v>
      </c>
      <c r="Q1015" t="str">
        <f t="shared" si="122"/>
        <v>technology</v>
      </c>
      <c r="R1015" s="6" t="str">
        <f t="shared" si="123"/>
        <v>wearables</v>
      </c>
      <c r="S1015" s="10">
        <f t="shared" si="124"/>
        <v>42339.833981481483</v>
      </c>
      <c r="T1015" s="10">
        <f t="shared" si="125"/>
        <v>42367.833333333328</v>
      </c>
      <c r="U1015" s="10" t="str">
        <f t="shared" si="126"/>
        <v>Dec</v>
      </c>
      <c r="V1015" s="11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>
        <f t="shared" si="121"/>
        <v>6530</v>
      </c>
      <c r="Q1016" t="str">
        <f t="shared" si="122"/>
        <v>technology</v>
      </c>
      <c r="R1016" s="6" t="str">
        <f t="shared" si="123"/>
        <v>wearables</v>
      </c>
      <c r="S1016" s="10">
        <f t="shared" si="124"/>
        <v>41955.002488425926</v>
      </c>
      <c r="T1016" s="10">
        <f t="shared" si="125"/>
        <v>42005.002488425926</v>
      </c>
      <c r="U1016" s="10" t="str">
        <f t="shared" si="126"/>
        <v>Nov</v>
      </c>
      <c r="V1016" s="11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>
        <f t="shared" si="121"/>
        <v>4620</v>
      </c>
      <c r="Q1017" t="str">
        <f t="shared" si="122"/>
        <v>technology</v>
      </c>
      <c r="R1017" s="6" t="str">
        <f t="shared" si="123"/>
        <v>wearables</v>
      </c>
      <c r="S1017" s="10">
        <f t="shared" si="124"/>
        <v>42303.878414351857</v>
      </c>
      <c r="T1017" s="10">
        <f t="shared" si="125"/>
        <v>42333.920081018514</v>
      </c>
      <c r="U1017" s="10" t="str">
        <f t="shared" si="126"/>
        <v>Oct</v>
      </c>
      <c r="V1017" s="11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>
        <f t="shared" si="121"/>
        <v>51421</v>
      </c>
      <c r="Q1018" t="str">
        <f t="shared" si="122"/>
        <v>technology</v>
      </c>
      <c r="R1018" s="6" t="str">
        <f t="shared" si="123"/>
        <v>wearables</v>
      </c>
      <c r="S1018" s="10">
        <f t="shared" si="124"/>
        <v>42422.107129629629</v>
      </c>
      <c r="T1018" s="10">
        <f t="shared" si="125"/>
        <v>42467.065462962957</v>
      </c>
      <c r="U1018" s="10" t="str">
        <f t="shared" si="126"/>
        <v>Feb</v>
      </c>
      <c r="V1018" s="11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>
        <f t="shared" si="121"/>
        <v>153598.5</v>
      </c>
      <c r="Q1019" t="str">
        <f t="shared" si="122"/>
        <v>technology</v>
      </c>
      <c r="R1019" s="6" t="str">
        <f t="shared" si="123"/>
        <v>wearables</v>
      </c>
      <c r="S1019" s="10">
        <f t="shared" si="124"/>
        <v>42289.675173611111</v>
      </c>
      <c r="T1019" s="10">
        <f t="shared" si="125"/>
        <v>42329.716840277775</v>
      </c>
      <c r="U1019" s="10" t="str">
        <f t="shared" si="126"/>
        <v>Oct</v>
      </c>
      <c r="V1019" s="11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>
        <f t="shared" si="121"/>
        <v>10310.5</v>
      </c>
      <c r="Q1020" t="str">
        <f t="shared" si="122"/>
        <v>technology</v>
      </c>
      <c r="R1020" s="6" t="str">
        <f t="shared" si="123"/>
        <v>wearables</v>
      </c>
      <c r="S1020" s="10">
        <f t="shared" si="124"/>
        <v>42535.492280092592</v>
      </c>
      <c r="T1020" s="10">
        <f t="shared" si="125"/>
        <v>42565.492280092592</v>
      </c>
      <c r="U1020" s="10" t="str">
        <f t="shared" si="126"/>
        <v>Jun</v>
      </c>
      <c r="V1020" s="11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>
        <f t="shared" si="121"/>
        <v>33150</v>
      </c>
      <c r="Q1021" t="str">
        <f t="shared" si="122"/>
        <v>technology</v>
      </c>
      <c r="R1021" s="6" t="str">
        <f t="shared" si="123"/>
        <v>wearables</v>
      </c>
      <c r="S1021" s="10">
        <f t="shared" si="124"/>
        <v>42009.973946759259</v>
      </c>
      <c r="T1021" s="10">
        <f t="shared" si="125"/>
        <v>42039.973946759259</v>
      </c>
      <c r="U1021" s="10" t="str">
        <f t="shared" si="126"/>
        <v>Jan</v>
      </c>
      <c r="V1021" s="11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>
        <f t="shared" si="121"/>
        <v>2368</v>
      </c>
      <c r="Q1022" t="str">
        <f t="shared" si="122"/>
        <v>music</v>
      </c>
      <c r="R1022" s="6" t="str">
        <f t="shared" si="123"/>
        <v>electronic music</v>
      </c>
      <c r="S1022" s="10">
        <f t="shared" si="124"/>
        <v>42127.069548611107</v>
      </c>
      <c r="T1022" s="10">
        <f t="shared" si="125"/>
        <v>42157.032638888893</v>
      </c>
      <c r="U1022" s="10" t="str">
        <f t="shared" si="126"/>
        <v>May</v>
      </c>
      <c r="V1022" s="11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>
        <f t="shared" si="121"/>
        <v>6777.0550000000003</v>
      </c>
      <c r="Q1023" t="str">
        <f t="shared" si="122"/>
        <v>music</v>
      </c>
      <c r="R1023" s="6" t="str">
        <f t="shared" si="123"/>
        <v>electronic music</v>
      </c>
      <c r="S1023" s="10">
        <f t="shared" si="124"/>
        <v>42271.251979166671</v>
      </c>
      <c r="T1023" s="10">
        <f t="shared" si="125"/>
        <v>42294.166666666672</v>
      </c>
      <c r="U1023" s="10" t="str">
        <f t="shared" si="126"/>
        <v>Sep</v>
      </c>
      <c r="V1023" s="11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>
        <f t="shared" si="121"/>
        <v>2149</v>
      </c>
      <c r="Q1024" t="str">
        <f t="shared" si="122"/>
        <v>music</v>
      </c>
      <c r="R1024" s="6" t="str">
        <f t="shared" si="123"/>
        <v>electronic music</v>
      </c>
      <c r="S1024" s="10">
        <f t="shared" si="124"/>
        <v>42111.646724537044</v>
      </c>
      <c r="T1024" s="10">
        <f t="shared" si="125"/>
        <v>42141.646724537044</v>
      </c>
      <c r="U1024" s="10" t="str">
        <f t="shared" si="126"/>
        <v>Apr</v>
      </c>
      <c r="V1024" s="11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>
        <f t="shared" si="121"/>
        <v>3371.5</v>
      </c>
      <c r="Q1025" t="str">
        <f t="shared" si="122"/>
        <v>music</v>
      </c>
      <c r="R1025" s="6" t="str">
        <f t="shared" si="123"/>
        <v>electronic music</v>
      </c>
      <c r="S1025" s="10">
        <f t="shared" si="124"/>
        <v>42145.919687500005</v>
      </c>
      <c r="T1025" s="10">
        <f t="shared" si="125"/>
        <v>42175.919687500005</v>
      </c>
      <c r="U1025" s="10" t="str">
        <f t="shared" si="126"/>
        <v>May</v>
      </c>
      <c r="V1025" s="11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>
        <f t="shared" si="121"/>
        <v>21863.775000000001</v>
      </c>
      <c r="Q1026" t="str">
        <f t="shared" si="122"/>
        <v>music</v>
      </c>
      <c r="R1026" s="6" t="str">
        <f t="shared" si="123"/>
        <v>electronic music</v>
      </c>
      <c r="S1026" s="10">
        <f t="shared" si="124"/>
        <v>42370.580590277779</v>
      </c>
      <c r="T1026" s="10">
        <f t="shared" si="125"/>
        <v>42400.580590277779</v>
      </c>
      <c r="U1026" s="10" t="str">
        <f t="shared" si="126"/>
        <v>Jan</v>
      </c>
      <c r="V1026" s="11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>
        <f t="shared" ref="P1027:P1090" si="129">AVERAGE(D1027,E1027)</f>
        <v>73474.91</v>
      </c>
      <c r="Q1027" t="str">
        <f t="shared" ref="Q1027:Q1090" si="130">LEFT(N1027, SEARCH("/",N1027,1)-1)</f>
        <v>music</v>
      </c>
      <c r="R1027" s="6" t="str">
        <f t="shared" ref="R1027:R1090" si="131">RIGHT(N1027,LEN(N1027) - SEARCH("/", N1027, + 1))</f>
        <v>electronic music</v>
      </c>
      <c r="S1027" s="10">
        <f t="shared" ref="S1027:S1090" si="132">(((J1027/60)/60)/24)+DATE(1970,1,1)</f>
        <v>42049.833761574075</v>
      </c>
      <c r="T1027" s="10">
        <f t="shared" ref="T1027:T1090" si="133">(((I1027/60)/60)/24)+DATE(1970,1,1)</f>
        <v>42079.792094907403</v>
      </c>
      <c r="U1027" s="10" t="str">
        <f t="shared" ref="U1027:U1090" si="134">TEXT(S1027, "mmm")</f>
        <v>Feb</v>
      </c>
      <c r="V1027" s="11">
        <f t="shared" ref="V1027:V1090" si="135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>
        <f t="shared" si="129"/>
        <v>7000.29</v>
      </c>
      <c r="Q1028" t="str">
        <f t="shared" si="130"/>
        <v>music</v>
      </c>
      <c r="R1028" s="6" t="str">
        <f t="shared" si="131"/>
        <v>electronic music</v>
      </c>
      <c r="S1028" s="10">
        <f t="shared" si="132"/>
        <v>42426.407592592594</v>
      </c>
      <c r="T1028" s="10">
        <f t="shared" si="133"/>
        <v>42460.365925925929</v>
      </c>
      <c r="U1028" s="10" t="str">
        <f t="shared" si="134"/>
        <v>Feb</v>
      </c>
      <c r="V1028" s="11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>
        <f t="shared" si="129"/>
        <v>7617</v>
      </c>
      <c r="Q1029" t="str">
        <f t="shared" si="130"/>
        <v>music</v>
      </c>
      <c r="R1029" s="6" t="str">
        <f t="shared" si="131"/>
        <v>electronic music</v>
      </c>
      <c r="S1029" s="10">
        <f t="shared" si="132"/>
        <v>41905.034108796295</v>
      </c>
      <c r="T1029" s="10">
        <f t="shared" si="133"/>
        <v>41935.034108796295</v>
      </c>
      <c r="U1029" s="10" t="str">
        <f t="shared" si="134"/>
        <v>Sep</v>
      </c>
      <c r="V1029" s="11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>
        <f t="shared" si="129"/>
        <v>10863.5</v>
      </c>
      <c r="Q1030" t="str">
        <f t="shared" si="130"/>
        <v>music</v>
      </c>
      <c r="R1030" s="6" t="str">
        <f t="shared" si="131"/>
        <v>electronic music</v>
      </c>
      <c r="S1030" s="10">
        <f t="shared" si="132"/>
        <v>42755.627372685187</v>
      </c>
      <c r="T1030" s="10">
        <f t="shared" si="133"/>
        <v>42800.833333333328</v>
      </c>
      <c r="U1030" s="10" t="str">
        <f t="shared" si="134"/>
        <v>Jan</v>
      </c>
      <c r="V1030" s="11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>
        <f t="shared" si="129"/>
        <v>10588</v>
      </c>
      <c r="Q1031" t="str">
        <f t="shared" si="130"/>
        <v>music</v>
      </c>
      <c r="R1031" s="6" t="str">
        <f t="shared" si="131"/>
        <v>electronic music</v>
      </c>
      <c r="S1031" s="10">
        <f t="shared" si="132"/>
        <v>42044.711886574078</v>
      </c>
      <c r="T1031" s="10">
        <f t="shared" si="133"/>
        <v>42098.915972222225</v>
      </c>
      <c r="U1031" s="10" t="str">
        <f t="shared" si="134"/>
        <v>Feb</v>
      </c>
      <c r="V1031" s="11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>
        <f t="shared" si="129"/>
        <v>4421</v>
      </c>
      <c r="Q1032" t="str">
        <f t="shared" si="130"/>
        <v>music</v>
      </c>
      <c r="R1032" s="6" t="str">
        <f t="shared" si="131"/>
        <v>electronic music</v>
      </c>
      <c r="S1032" s="10">
        <f t="shared" si="132"/>
        <v>42611.483206018514</v>
      </c>
      <c r="T1032" s="10">
        <f t="shared" si="133"/>
        <v>42625.483206018514</v>
      </c>
      <c r="U1032" s="10" t="str">
        <f t="shared" si="134"/>
        <v>Aug</v>
      </c>
      <c r="V1032" s="11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>
        <f t="shared" si="129"/>
        <v>10370</v>
      </c>
      <c r="Q1033" t="str">
        <f t="shared" si="130"/>
        <v>music</v>
      </c>
      <c r="R1033" s="6" t="str">
        <f t="shared" si="131"/>
        <v>electronic music</v>
      </c>
      <c r="S1033" s="10">
        <f t="shared" si="132"/>
        <v>42324.764004629629</v>
      </c>
      <c r="T1033" s="10">
        <f t="shared" si="133"/>
        <v>42354.764004629629</v>
      </c>
      <c r="U1033" s="10" t="str">
        <f t="shared" si="134"/>
        <v>Nov</v>
      </c>
      <c r="V1033" s="11">
        <f t="shared" si="135"/>
        <v>2015</v>
      </c>
    </row>
    <row r="1034" spans="1:22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>
        <f t="shared" si="129"/>
        <v>5629.42</v>
      </c>
      <c r="Q1034" t="str">
        <f t="shared" si="130"/>
        <v>music</v>
      </c>
      <c r="R1034" s="6" t="str">
        <f t="shared" si="131"/>
        <v>electronic music</v>
      </c>
      <c r="S1034" s="10">
        <f t="shared" si="132"/>
        <v>42514.666956018518</v>
      </c>
      <c r="T1034" s="10">
        <f t="shared" si="133"/>
        <v>42544.666956018518</v>
      </c>
      <c r="U1034" s="10" t="str">
        <f t="shared" si="134"/>
        <v>May</v>
      </c>
      <c r="V1034" s="11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>
        <f t="shared" si="129"/>
        <v>1347</v>
      </c>
      <c r="Q1035" t="str">
        <f t="shared" si="130"/>
        <v>music</v>
      </c>
      <c r="R1035" s="6" t="str">
        <f t="shared" si="131"/>
        <v>electronic music</v>
      </c>
      <c r="S1035" s="10">
        <f t="shared" si="132"/>
        <v>42688.732407407413</v>
      </c>
      <c r="T1035" s="10">
        <f t="shared" si="133"/>
        <v>42716.732407407413</v>
      </c>
      <c r="U1035" s="10" t="str">
        <f t="shared" si="134"/>
        <v>Nov</v>
      </c>
      <c r="V1035" s="11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>
        <f t="shared" si="129"/>
        <v>5750.0450000000001</v>
      </c>
      <c r="Q1036" t="str">
        <f t="shared" si="130"/>
        <v>music</v>
      </c>
      <c r="R1036" s="6" t="str">
        <f t="shared" si="131"/>
        <v>electronic music</v>
      </c>
      <c r="S1036" s="10">
        <f t="shared" si="132"/>
        <v>42555.166712962964</v>
      </c>
      <c r="T1036" s="10">
        <f t="shared" si="133"/>
        <v>42587.165972222225</v>
      </c>
      <c r="U1036" s="10" t="str">
        <f t="shared" si="134"/>
        <v>Jul</v>
      </c>
      <c r="V1036" s="11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>
        <f t="shared" si="129"/>
        <v>4776</v>
      </c>
      <c r="Q1037" t="str">
        <f t="shared" si="130"/>
        <v>music</v>
      </c>
      <c r="R1037" s="6" t="str">
        <f t="shared" si="131"/>
        <v>electronic music</v>
      </c>
      <c r="S1037" s="10">
        <f t="shared" si="132"/>
        <v>42016.641435185185</v>
      </c>
      <c r="T1037" s="10">
        <f t="shared" si="133"/>
        <v>42046.641435185185</v>
      </c>
      <c r="U1037" s="10" t="str">
        <f t="shared" si="134"/>
        <v>Jan</v>
      </c>
      <c r="V1037" s="11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>
        <f t="shared" si="129"/>
        <v>4778.1100000000006</v>
      </c>
      <c r="Q1038" t="str">
        <f t="shared" si="130"/>
        <v>music</v>
      </c>
      <c r="R1038" s="6" t="str">
        <f t="shared" si="131"/>
        <v>electronic music</v>
      </c>
      <c r="S1038" s="10">
        <f t="shared" si="132"/>
        <v>41249.448958333334</v>
      </c>
      <c r="T1038" s="10">
        <f t="shared" si="133"/>
        <v>41281.333333333336</v>
      </c>
      <c r="U1038" s="10" t="str">
        <f t="shared" si="134"/>
        <v>Dec</v>
      </c>
      <c r="V1038" s="11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>
        <f t="shared" si="129"/>
        <v>1010.5</v>
      </c>
      <c r="Q1039" t="str">
        <f t="shared" si="130"/>
        <v>music</v>
      </c>
      <c r="R1039" s="6" t="str">
        <f t="shared" si="131"/>
        <v>electronic music</v>
      </c>
      <c r="S1039" s="10">
        <f t="shared" si="132"/>
        <v>42119.822476851856</v>
      </c>
      <c r="T1039" s="10">
        <f t="shared" si="133"/>
        <v>42142.208333333328</v>
      </c>
      <c r="U1039" s="10" t="str">
        <f t="shared" si="134"/>
        <v>Apr</v>
      </c>
      <c r="V1039" s="11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>
        <f t="shared" si="129"/>
        <v>1840</v>
      </c>
      <c r="Q1040" t="str">
        <f t="shared" si="130"/>
        <v>music</v>
      </c>
      <c r="R1040" s="6" t="str">
        <f t="shared" si="131"/>
        <v>electronic music</v>
      </c>
      <c r="S1040" s="10">
        <f t="shared" si="132"/>
        <v>42418.231747685189</v>
      </c>
      <c r="T1040" s="10">
        <f t="shared" si="133"/>
        <v>42448.190081018518</v>
      </c>
      <c r="U1040" s="10" t="str">
        <f t="shared" si="134"/>
        <v>Feb</v>
      </c>
      <c r="V1040" s="11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>
        <f t="shared" si="129"/>
        <v>570.5</v>
      </c>
      <c r="Q1041" t="str">
        <f t="shared" si="130"/>
        <v>music</v>
      </c>
      <c r="R1041" s="6" t="str">
        <f t="shared" si="131"/>
        <v>electronic music</v>
      </c>
      <c r="S1041" s="10">
        <f t="shared" si="132"/>
        <v>42692.109328703707</v>
      </c>
      <c r="T1041" s="10">
        <f t="shared" si="133"/>
        <v>42717.332638888889</v>
      </c>
      <c r="U1041" s="10" t="str">
        <f t="shared" si="134"/>
        <v>Nov</v>
      </c>
      <c r="V1041" s="11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>
        <f t="shared" si="129"/>
        <v>42625</v>
      </c>
      <c r="Q1042" t="str">
        <f t="shared" si="130"/>
        <v>journalism</v>
      </c>
      <c r="R1042" s="6" t="str">
        <f t="shared" si="131"/>
        <v>audio</v>
      </c>
      <c r="S1042" s="10">
        <f t="shared" si="132"/>
        <v>42579.708437499998</v>
      </c>
      <c r="T1042" s="10">
        <f t="shared" si="133"/>
        <v>42609.708437499998</v>
      </c>
      <c r="U1042" s="10" t="str">
        <f t="shared" si="134"/>
        <v>Jul</v>
      </c>
      <c r="V1042" s="11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>
        <f t="shared" si="129"/>
        <v>25</v>
      </c>
      <c r="Q1043" t="str">
        <f t="shared" si="130"/>
        <v>journalism</v>
      </c>
      <c r="R1043" s="6" t="str">
        <f t="shared" si="131"/>
        <v>audio</v>
      </c>
      <c r="S1043" s="10">
        <f t="shared" si="132"/>
        <v>41831.060092592597</v>
      </c>
      <c r="T1043" s="10">
        <f t="shared" si="133"/>
        <v>41851.060092592597</v>
      </c>
      <c r="U1043" s="10" t="str">
        <f t="shared" si="134"/>
        <v>Jul</v>
      </c>
      <c r="V1043" s="11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>
        <f t="shared" si="129"/>
        <v>330</v>
      </c>
      <c r="Q1044" t="str">
        <f t="shared" si="130"/>
        <v>journalism</v>
      </c>
      <c r="R1044" s="6" t="str">
        <f t="shared" si="131"/>
        <v>audio</v>
      </c>
      <c r="S1044" s="10">
        <f t="shared" si="132"/>
        <v>41851.696157407408</v>
      </c>
      <c r="T1044" s="10">
        <f t="shared" si="133"/>
        <v>41894.416666666664</v>
      </c>
      <c r="U1044" s="10" t="str">
        <f t="shared" si="134"/>
        <v>Jul</v>
      </c>
      <c r="V1044" s="11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>
        <f t="shared" si="129"/>
        <v>54268.5</v>
      </c>
      <c r="Q1045" t="str">
        <f t="shared" si="130"/>
        <v>journalism</v>
      </c>
      <c r="R1045" s="6" t="str">
        <f t="shared" si="131"/>
        <v>audio</v>
      </c>
      <c r="S1045" s="10">
        <f t="shared" si="132"/>
        <v>42114.252951388888</v>
      </c>
      <c r="T1045" s="10">
        <f t="shared" si="133"/>
        <v>42144.252951388888</v>
      </c>
      <c r="U1045" s="10" t="str">
        <f t="shared" si="134"/>
        <v>Apr</v>
      </c>
      <c r="V1045" s="11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>
        <f t="shared" si="129"/>
        <v>3503</v>
      </c>
      <c r="Q1046" t="str">
        <f t="shared" si="130"/>
        <v>journalism</v>
      </c>
      <c r="R1046" s="6" t="str">
        <f t="shared" si="131"/>
        <v>audio</v>
      </c>
      <c r="S1046" s="10">
        <f t="shared" si="132"/>
        <v>42011.925937499997</v>
      </c>
      <c r="T1046" s="10">
        <f t="shared" si="133"/>
        <v>42068.852083333331</v>
      </c>
      <c r="U1046" s="10" t="str">
        <f t="shared" si="134"/>
        <v>Jan</v>
      </c>
      <c r="V1046" s="11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>
        <f t="shared" si="129"/>
        <v>5133</v>
      </c>
      <c r="Q1047" t="str">
        <f t="shared" si="130"/>
        <v>journalism</v>
      </c>
      <c r="R1047" s="6" t="str">
        <f t="shared" si="131"/>
        <v>audio</v>
      </c>
      <c r="S1047" s="10">
        <f t="shared" si="132"/>
        <v>41844.874421296299</v>
      </c>
      <c r="T1047" s="10">
        <f t="shared" si="133"/>
        <v>41874.874421296299</v>
      </c>
      <c r="U1047" s="10" t="str">
        <f t="shared" si="134"/>
        <v>Jul</v>
      </c>
      <c r="V1047" s="11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>
        <f t="shared" si="129"/>
        <v>1500</v>
      </c>
      <c r="Q1048" t="str">
        <f t="shared" si="130"/>
        <v>journalism</v>
      </c>
      <c r="R1048" s="6" t="str">
        <f t="shared" si="131"/>
        <v>audio</v>
      </c>
      <c r="S1048" s="10">
        <f t="shared" si="132"/>
        <v>42319.851388888885</v>
      </c>
      <c r="T1048" s="10">
        <f t="shared" si="133"/>
        <v>42364.851388888885</v>
      </c>
      <c r="U1048" s="10" t="str">
        <f t="shared" si="134"/>
        <v>Nov</v>
      </c>
      <c r="V1048" s="11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>
        <f t="shared" si="129"/>
        <v>1000.5</v>
      </c>
      <c r="Q1049" t="str">
        <f t="shared" si="130"/>
        <v>journalism</v>
      </c>
      <c r="R1049" s="6" t="str">
        <f t="shared" si="131"/>
        <v>audio</v>
      </c>
      <c r="S1049" s="10">
        <f t="shared" si="132"/>
        <v>41918.818460648145</v>
      </c>
      <c r="T1049" s="10">
        <f t="shared" si="133"/>
        <v>41948.860127314816</v>
      </c>
      <c r="U1049" s="10" t="str">
        <f t="shared" si="134"/>
        <v>Oct</v>
      </c>
      <c r="V1049" s="11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>
        <f t="shared" si="129"/>
        <v>7606</v>
      </c>
      <c r="Q1050" t="str">
        <f t="shared" si="130"/>
        <v>journalism</v>
      </c>
      <c r="R1050" s="6" t="str">
        <f t="shared" si="131"/>
        <v>audio</v>
      </c>
      <c r="S1050" s="10">
        <f t="shared" si="132"/>
        <v>42598.053113425922</v>
      </c>
      <c r="T1050" s="10">
        <f t="shared" si="133"/>
        <v>42638.053113425922</v>
      </c>
      <c r="U1050" s="10" t="str">
        <f t="shared" si="134"/>
        <v>Aug</v>
      </c>
      <c r="V1050" s="11">
        <f t="shared" si="135"/>
        <v>2016</v>
      </c>
    </row>
    <row r="1051" spans="1:22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>
        <f t="shared" si="129"/>
        <v>6000</v>
      </c>
      <c r="Q1051" t="str">
        <f t="shared" si="130"/>
        <v>journalism</v>
      </c>
      <c r="R1051" s="6" t="str">
        <f t="shared" si="131"/>
        <v>audio</v>
      </c>
      <c r="S1051" s="10">
        <f t="shared" si="132"/>
        <v>42382.431076388893</v>
      </c>
      <c r="T1051" s="10">
        <f t="shared" si="133"/>
        <v>42412.431076388893</v>
      </c>
      <c r="U1051" s="10" t="str">
        <f t="shared" si="134"/>
        <v>Jan</v>
      </c>
      <c r="V1051" s="11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>
        <f t="shared" si="129"/>
        <v>1250</v>
      </c>
      <c r="Q1052" t="str">
        <f t="shared" si="130"/>
        <v>journalism</v>
      </c>
      <c r="R1052" s="6" t="str">
        <f t="shared" si="131"/>
        <v>audio</v>
      </c>
      <c r="S1052" s="10">
        <f t="shared" si="132"/>
        <v>42231.7971875</v>
      </c>
      <c r="T1052" s="10">
        <f t="shared" si="133"/>
        <v>42261.7971875</v>
      </c>
      <c r="U1052" s="10" t="str">
        <f t="shared" si="134"/>
        <v>Aug</v>
      </c>
      <c r="V1052" s="11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>
        <f t="shared" si="129"/>
        <v>250</v>
      </c>
      <c r="Q1053" t="str">
        <f t="shared" si="130"/>
        <v>journalism</v>
      </c>
      <c r="R1053" s="6" t="str">
        <f t="shared" si="131"/>
        <v>audio</v>
      </c>
      <c r="S1053" s="10">
        <f t="shared" si="132"/>
        <v>41850.014178240745</v>
      </c>
      <c r="T1053" s="10">
        <f t="shared" si="133"/>
        <v>41878.014178240745</v>
      </c>
      <c r="U1053" s="10" t="str">
        <f t="shared" si="134"/>
        <v>Jul</v>
      </c>
      <c r="V1053" s="11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>
        <f t="shared" si="129"/>
        <v>2168</v>
      </c>
      <c r="Q1054" t="str">
        <f t="shared" si="130"/>
        <v>journalism</v>
      </c>
      <c r="R1054" s="6" t="str">
        <f t="shared" si="131"/>
        <v>audio</v>
      </c>
      <c r="S1054" s="10">
        <f t="shared" si="132"/>
        <v>42483.797395833331</v>
      </c>
      <c r="T1054" s="10">
        <f t="shared" si="133"/>
        <v>42527.839583333334</v>
      </c>
      <c r="U1054" s="10" t="str">
        <f t="shared" si="134"/>
        <v>Apr</v>
      </c>
      <c r="V1054" s="11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>
        <f t="shared" si="129"/>
        <v>757.5</v>
      </c>
      <c r="Q1055" t="str">
        <f t="shared" si="130"/>
        <v>journalism</v>
      </c>
      <c r="R1055" s="6" t="str">
        <f t="shared" si="131"/>
        <v>audio</v>
      </c>
      <c r="S1055" s="10">
        <f t="shared" si="132"/>
        <v>42775.172824074078</v>
      </c>
      <c r="T1055" s="10">
        <f t="shared" si="133"/>
        <v>42800.172824074078</v>
      </c>
      <c r="U1055" s="10" t="str">
        <f t="shared" si="134"/>
        <v>Feb</v>
      </c>
      <c r="V1055" s="11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>
        <f t="shared" si="129"/>
        <v>1250</v>
      </c>
      <c r="Q1056" t="str">
        <f t="shared" si="130"/>
        <v>journalism</v>
      </c>
      <c r="R1056" s="6" t="str">
        <f t="shared" si="131"/>
        <v>audio</v>
      </c>
      <c r="S1056" s="10">
        <f t="shared" si="132"/>
        <v>41831.851840277777</v>
      </c>
      <c r="T1056" s="10">
        <f t="shared" si="133"/>
        <v>41861.916666666664</v>
      </c>
      <c r="U1056" s="10" t="str">
        <f t="shared" si="134"/>
        <v>Jul</v>
      </c>
      <c r="V1056" s="11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>
        <f t="shared" si="129"/>
        <v>1750</v>
      </c>
      <c r="Q1057" t="str">
        <f t="shared" si="130"/>
        <v>journalism</v>
      </c>
      <c r="R1057" s="6" t="str">
        <f t="shared" si="131"/>
        <v>audio</v>
      </c>
      <c r="S1057" s="10">
        <f t="shared" si="132"/>
        <v>42406.992418981477</v>
      </c>
      <c r="T1057" s="10">
        <f t="shared" si="133"/>
        <v>42436.992418981477</v>
      </c>
      <c r="U1057" s="10" t="str">
        <f t="shared" si="134"/>
        <v>Feb</v>
      </c>
      <c r="V1057" s="11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>
        <f t="shared" si="129"/>
        <v>5000</v>
      </c>
      <c r="Q1058" t="str">
        <f t="shared" si="130"/>
        <v>journalism</v>
      </c>
      <c r="R1058" s="6" t="str">
        <f t="shared" si="131"/>
        <v>audio</v>
      </c>
      <c r="S1058" s="10">
        <f t="shared" si="132"/>
        <v>42058.719641203701</v>
      </c>
      <c r="T1058" s="10">
        <f t="shared" si="133"/>
        <v>42118.677974537044</v>
      </c>
      <c r="U1058" s="10" t="str">
        <f t="shared" si="134"/>
        <v>Feb</v>
      </c>
      <c r="V1058" s="11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>
        <f t="shared" si="129"/>
        <v>5000</v>
      </c>
      <c r="Q1059" t="str">
        <f t="shared" si="130"/>
        <v>journalism</v>
      </c>
      <c r="R1059" s="6" t="str">
        <f t="shared" si="131"/>
        <v>audio</v>
      </c>
      <c r="S1059" s="10">
        <f t="shared" si="132"/>
        <v>42678.871331018512</v>
      </c>
      <c r="T1059" s="10">
        <f t="shared" si="133"/>
        <v>42708.912997685184</v>
      </c>
      <c r="U1059" s="10" t="str">
        <f t="shared" si="134"/>
        <v>Nov</v>
      </c>
      <c r="V1059" s="11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>
        <f t="shared" si="129"/>
        <v>20000</v>
      </c>
      <c r="Q1060" t="str">
        <f t="shared" si="130"/>
        <v>journalism</v>
      </c>
      <c r="R1060" s="6" t="str">
        <f t="shared" si="131"/>
        <v>audio</v>
      </c>
      <c r="S1060" s="10">
        <f t="shared" si="132"/>
        <v>42047.900960648149</v>
      </c>
      <c r="T1060" s="10">
        <f t="shared" si="133"/>
        <v>42089</v>
      </c>
      <c r="U1060" s="10" t="str">
        <f t="shared" si="134"/>
        <v>Feb</v>
      </c>
      <c r="V1060" s="11">
        <f t="shared" si="135"/>
        <v>2015</v>
      </c>
    </row>
    <row r="1061" spans="1:22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>
        <f t="shared" si="129"/>
        <v>550</v>
      </c>
      <c r="Q1061" t="str">
        <f t="shared" si="130"/>
        <v>journalism</v>
      </c>
      <c r="R1061" s="6" t="str">
        <f t="shared" si="131"/>
        <v>audio</v>
      </c>
      <c r="S1061" s="10">
        <f t="shared" si="132"/>
        <v>42046.79</v>
      </c>
      <c r="T1061" s="10">
        <f t="shared" si="133"/>
        <v>42076.748333333337</v>
      </c>
      <c r="U1061" s="10" t="str">
        <f t="shared" si="134"/>
        <v>Feb</v>
      </c>
      <c r="V1061" s="11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>
        <f t="shared" si="129"/>
        <v>2525</v>
      </c>
      <c r="Q1062" t="str">
        <f t="shared" si="130"/>
        <v>journalism</v>
      </c>
      <c r="R1062" s="6" t="str">
        <f t="shared" si="131"/>
        <v>audio</v>
      </c>
      <c r="S1062" s="10">
        <f t="shared" si="132"/>
        <v>42079.913113425922</v>
      </c>
      <c r="T1062" s="10">
        <f t="shared" si="133"/>
        <v>42109.913113425922</v>
      </c>
      <c r="U1062" s="10" t="str">
        <f t="shared" si="134"/>
        <v>Mar</v>
      </c>
      <c r="V1062" s="11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>
        <f t="shared" si="129"/>
        <v>2000</v>
      </c>
      <c r="Q1063" t="str">
        <f t="shared" si="130"/>
        <v>journalism</v>
      </c>
      <c r="R1063" s="6" t="str">
        <f t="shared" si="131"/>
        <v>audio</v>
      </c>
      <c r="S1063" s="10">
        <f t="shared" si="132"/>
        <v>42432.276712962965</v>
      </c>
      <c r="T1063" s="10">
        <f t="shared" si="133"/>
        <v>42492.041666666672</v>
      </c>
      <c r="U1063" s="10" t="str">
        <f t="shared" si="134"/>
        <v>Mar</v>
      </c>
      <c r="V1063" s="11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>
        <f t="shared" si="129"/>
        <v>194.5</v>
      </c>
      <c r="Q1064" t="str">
        <f t="shared" si="130"/>
        <v>journalism</v>
      </c>
      <c r="R1064" s="6" t="str">
        <f t="shared" si="131"/>
        <v>audio</v>
      </c>
      <c r="S1064" s="10">
        <f t="shared" si="132"/>
        <v>42556.807187500002</v>
      </c>
      <c r="T1064" s="10">
        <f t="shared" si="133"/>
        <v>42563.807187500002</v>
      </c>
      <c r="U1064" s="10" t="str">
        <f t="shared" si="134"/>
        <v>Jul</v>
      </c>
      <c r="V1064" s="11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>
        <f t="shared" si="129"/>
        <v>500</v>
      </c>
      <c r="Q1065" t="str">
        <f t="shared" si="130"/>
        <v>journalism</v>
      </c>
      <c r="R1065" s="6" t="str">
        <f t="shared" si="131"/>
        <v>audio</v>
      </c>
      <c r="S1065" s="10">
        <f t="shared" si="132"/>
        <v>42583.030810185184</v>
      </c>
      <c r="T1065" s="10">
        <f t="shared" si="133"/>
        <v>42613.030810185184</v>
      </c>
      <c r="U1065" s="10" t="str">
        <f t="shared" si="134"/>
        <v>Aug</v>
      </c>
      <c r="V1065" s="11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>
        <f t="shared" si="129"/>
        <v>49038.5</v>
      </c>
      <c r="Q1066" t="str">
        <f t="shared" si="130"/>
        <v>games</v>
      </c>
      <c r="R1066" s="6" t="str">
        <f t="shared" si="131"/>
        <v>video games</v>
      </c>
      <c r="S1066" s="10">
        <f t="shared" si="132"/>
        <v>41417.228043981479</v>
      </c>
      <c r="T1066" s="10">
        <f t="shared" si="133"/>
        <v>41462.228043981479</v>
      </c>
      <c r="U1066" s="10" t="str">
        <f t="shared" si="134"/>
        <v>May</v>
      </c>
      <c r="V1066" s="11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>
        <f t="shared" si="129"/>
        <v>1540.5</v>
      </c>
      <c r="Q1067" t="str">
        <f t="shared" si="130"/>
        <v>games</v>
      </c>
      <c r="R1067" s="6" t="str">
        <f t="shared" si="131"/>
        <v>video games</v>
      </c>
      <c r="S1067" s="10">
        <f t="shared" si="132"/>
        <v>41661.381041666667</v>
      </c>
      <c r="T1067" s="10">
        <f t="shared" si="133"/>
        <v>41689.381041666667</v>
      </c>
      <c r="U1067" s="10" t="str">
        <f t="shared" si="134"/>
        <v>Jan</v>
      </c>
      <c r="V1067" s="11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>
        <f t="shared" si="129"/>
        <v>77525.5</v>
      </c>
      <c r="Q1068" t="str">
        <f t="shared" si="130"/>
        <v>games</v>
      </c>
      <c r="R1068" s="6" t="str">
        <f t="shared" si="131"/>
        <v>video games</v>
      </c>
      <c r="S1068" s="10">
        <f t="shared" si="132"/>
        <v>41445.962754629632</v>
      </c>
      <c r="T1068" s="10">
        <f t="shared" si="133"/>
        <v>41490.962754629632</v>
      </c>
      <c r="U1068" s="10" t="str">
        <f t="shared" si="134"/>
        <v>Jun</v>
      </c>
      <c r="V1068" s="11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>
        <f t="shared" si="129"/>
        <v>315</v>
      </c>
      <c r="Q1069" t="str">
        <f t="shared" si="130"/>
        <v>games</v>
      </c>
      <c r="R1069" s="6" t="str">
        <f t="shared" si="131"/>
        <v>video games</v>
      </c>
      <c r="S1069" s="10">
        <f t="shared" si="132"/>
        <v>41599.855682870373</v>
      </c>
      <c r="T1069" s="10">
        <f t="shared" si="133"/>
        <v>41629.855682870373</v>
      </c>
      <c r="U1069" s="10" t="str">
        <f t="shared" si="134"/>
        <v>Nov</v>
      </c>
      <c r="V1069" s="11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>
        <f t="shared" si="129"/>
        <v>15022.5</v>
      </c>
      <c r="Q1070" t="str">
        <f t="shared" si="130"/>
        <v>games</v>
      </c>
      <c r="R1070" s="6" t="str">
        <f t="shared" si="131"/>
        <v>video games</v>
      </c>
      <c r="S1070" s="10">
        <f t="shared" si="132"/>
        <v>42440.371111111104</v>
      </c>
      <c r="T1070" s="10">
        <f t="shared" si="133"/>
        <v>42470.329444444447</v>
      </c>
      <c r="U1070" s="10" t="str">
        <f t="shared" si="134"/>
        <v>Mar</v>
      </c>
      <c r="V1070" s="11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>
        <f t="shared" si="129"/>
        <v>1525</v>
      </c>
      <c r="Q1071" t="str">
        <f t="shared" si="130"/>
        <v>games</v>
      </c>
      <c r="R1071" s="6" t="str">
        <f t="shared" si="131"/>
        <v>video games</v>
      </c>
      <c r="S1071" s="10">
        <f t="shared" si="132"/>
        <v>41572.229849537034</v>
      </c>
      <c r="T1071" s="10">
        <f t="shared" si="133"/>
        <v>41604.271516203706</v>
      </c>
      <c r="U1071" s="10" t="str">
        <f t="shared" si="134"/>
        <v>Oct</v>
      </c>
      <c r="V1071" s="11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>
        <f t="shared" si="129"/>
        <v>5035</v>
      </c>
      <c r="Q1072" t="str">
        <f t="shared" si="130"/>
        <v>games</v>
      </c>
      <c r="R1072" s="6" t="str">
        <f t="shared" si="131"/>
        <v>video games</v>
      </c>
      <c r="S1072" s="10">
        <f t="shared" si="132"/>
        <v>41163.011828703704</v>
      </c>
      <c r="T1072" s="10">
        <f t="shared" si="133"/>
        <v>41183.011828703704</v>
      </c>
      <c r="U1072" s="10" t="str">
        <f t="shared" si="134"/>
        <v>Sep</v>
      </c>
      <c r="V1072" s="11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>
        <f t="shared" si="129"/>
        <v>50</v>
      </c>
      <c r="Q1073" t="str">
        <f t="shared" si="130"/>
        <v>games</v>
      </c>
      <c r="R1073" s="6" t="str">
        <f t="shared" si="131"/>
        <v>video games</v>
      </c>
      <c r="S1073" s="10">
        <f t="shared" si="132"/>
        <v>42295.753391203703</v>
      </c>
      <c r="T1073" s="10">
        <f t="shared" si="133"/>
        <v>42325.795057870375</v>
      </c>
      <c r="U1073" s="10" t="str">
        <f t="shared" si="134"/>
        <v>Oct</v>
      </c>
      <c r="V1073" s="11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>
        <f t="shared" si="129"/>
        <v>37525.5</v>
      </c>
      <c r="Q1074" t="str">
        <f t="shared" si="130"/>
        <v>games</v>
      </c>
      <c r="R1074" s="6" t="str">
        <f t="shared" si="131"/>
        <v>video games</v>
      </c>
      <c r="S1074" s="10">
        <f t="shared" si="132"/>
        <v>41645.832141203704</v>
      </c>
      <c r="T1074" s="10">
        <f t="shared" si="133"/>
        <v>41675.832141203704</v>
      </c>
      <c r="U1074" s="10" t="str">
        <f t="shared" si="134"/>
        <v>Jan</v>
      </c>
      <c r="V1074" s="11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>
        <f t="shared" si="129"/>
        <v>380</v>
      </c>
      <c r="Q1075" t="str">
        <f t="shared" si="130"/>
        <v>games</v>
      </c>
      <c r="R1075" s="6" t="str">
        <f t="shared" si="131"/>
        <v>video games</v>
      </c>
      <c r="S1075" s="10">
        <f t="shared" si="132"/>
        <v>40802.964594907404</v>
      </c>
      <c r="T1075" s="10">
        <f t="shared" si="133"/>
        <v>40832.964594907404</v>
      </c>
      <c r="U1075" s="10" t="str">
        <f t="shared" si="134"/>
        <v>Sep</v>
      </c>
      <c r="V1075" s="11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>
        <f t="shared" si="129"/>
        <v>28703.5</v>
      </c>
      <c r="Q1076" t="str">
        <f t="shared" si="130"/>
        <v>games</v>
      </c>
      <c r="R1076" s="6" t="str">
        <f t="shared" si="131"/>
        <v>video games</v>
      </c>
      <c r="S1076" s="10">
        <f t="shared" si="132"/>
        <v>41613.172974537039</v>
      </c>
      <c r="T1076" s="10">
        <f t="shared" si="133"/>
        <v>41643.172974537039</v>
      </c>
      <c r="U1076" s="10" t="str">
        <f t="shared" si="134"/>
        <v>Dec</v>
      </c>
      <c r="V1076" s="11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>
        <f t="shared" si="129"/>
        <v>522.5</v>
      </c>
      <c r="Q1077" t="str">
        <f t="shared" si="130"/>
        <v>games</v>
      </c>
      <c r="R1077" s="6" t="str">
        <f t="shared" si="131"/>
        <v>video games</v>
      </c>
      <c r="S1077" s="10">
        <f t="shared" si="132"/>
        <v>41005.904120370367</v>
      </c>
      <c r="T1077" s="10">
        <f t="shared" si="133"/>
        <v>41035.904120370367</v>
      </c>
      <c r="U1077" s="10" t="str">
        <f t="shared" si="134"/>
        <v>Apr</v>
      </c>
      <c r="V1077" s="11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>
        <f t="shared" si="129"/>
        <v>61037</v>
      </c>
      <c r="Q1078" t="str">
        <f t="shared" si="130"/>
        <v>games</v>
      </c>
      <c r="R1078" s="6" t="str">
        <f t="shared" si="131"/>
        <v>video games</v>
      </c>
      <c r="S1078" s="10">
        <f t="shared" si="132"/>
        <v>41838.377893518518</v>
      </c>
      <c r="T1078" s="10">
        <f t="shared" si="133"/>
        <v>41893.377893518518</v>
      </c>
      <c r="U1078" s="10" t="str">
        <f t="shared" si="134"/>
        <v>Jul</v>
      </c>
      <c r="V1078" s="11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>
        <f t="shared" si="129"/>
        <v>16172</v>
      </c>
      <c r="Q1079" t="str">
        <f t="shared" si="130"/>
        <v>games</v>
      </c>
      <c r="R1079" s="6" t="str">
        <f t="shared" si="131"/>
        <v>video games</v>
      </c>
      <c r="S1079" s="10">
        <f t="shared" si="132"/>
        <v>42353.16679398148</v>
      </c>
      <c r="T1079" s="10">
        <f t="shared" si="133"/>
        <v>42383.16679398148</v>
      </c>
      <c r="U1079" s="10" t="str">
        <f t="shared" si="134"/>
        <v>Dec</v>
      </c>
      <c r="V1079" s="11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>
        <f t="shared" si="129"/>
        <v>322.5</v>
      </c>
      <c r="Q1080" t="str">
        <f t="shared" si="130"/>
        <v>games</v>
      </c>
      <c r="R1080" s="6" t="str">
        <f t="shared" si="131"/>
        <v>video games</v>
      </c>
      <c r="S1080" s="10">
        <f t="shared" si="132"/>
        <v>40701.195844907408</v>
      </c>
      <c r="T1080" s="10">
        <f t="shared" si="133"/>
        <v>40746.195844907408</v>
      </c>
      <c r="U1080" s="10" t="str">
        <f t="shared" si="134"/>
        <v>Jun</v>
      </c>
      <c r="V1080" s="11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>
        <f t="shared" si="129"/>
        <v>13339</v>
      </c>
      <c r="Q1081" t="str">
        <f t="shared" si="130"/>
        <v>games</v>
      </c>
      <c r="R1081" s="6" t="str">
        <f t="shared" si="131"/>
        <v>video games</v>
      </c>
      <c r="S1081" s="10">
        <f t="shared" si="132"/>
        <v>42479.566388888896</v>
      </c>
      <c r="T1081" s="10">
        <f t="shared" si="133"/>
        <v>42504.566388888896</v>
      </c>
      <c r="U1081" s="10" t="str">
        <f t="shared" si="134"/>
        <v>Apr</v>
      </c>
      <c r="V1081" s="11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>
        <f t="shared" si="129"/>
        <v>10910.5</v>
      </c>
      <c r="Q1082" t="str">
        <f t="shared" si="130"/>
        <v>games</v>
      </c>
      <c r="R1082" s="6" t="str">
        <f t="shared" si="131"/>
        <v>video games</v>
      </c>
      <c r="S1082" s="10">
        <f t="shared" si="132"/>
        <v>41740.138113425928</v>
      </c>
      <c r="T1082" s="10">
        <f t="shared" si="133"/>
        <v>41770.138113425928</v>
      </c>
      <c r="U1082" s="10" t="str">
        <f t="shared" si="134"/>
        <v>Apr</v>
      </c>
      <c r="V1082" s="11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>
        <f t="shared" si="129"/>
        <v>34006</v>
      </c>
      <c r="Q1083" t="str">
        <f t="shared" si="130"/>
        <v>games</v>
      </c>
      <c r="R1083" s="6" t="str">
        <f t="shared" si="131"/>
        <v>video games</v>
      </c>
      <c r="S1083" s="10">
        <f t="shared" si="132"/>
        <v>42002.926990740743</v>
      </c>
      <c r="T1083" s="10">
        <f t="shared" si="133"/>
        <v>42032.926990740743</v>
      </c>
      <c r="U1083" s="10" t="str">
        <f t="shared" si="134"/>
        <v>Dec</v>
      </c>
      <c r="V1083" s="11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>
        <f t="shared" si="129"/>
        <v>5028</v>
      </c>
      <c r="Q1084" t="str">
        <f t="shared" si="130"/>
        <v>games</v>
      </c>
      <c r="R1084" s="6" t="str">
        <f t="shared" si="131"/>
        <v>video games</v>
      </c>
      <c r="S1084" s="10">
        <f t="shared" si="132"/>
        <v>41101.906111111115</v>
      </c>
      <c r="T1084" s="10">
        <f t="shared" si="133"/>
        <v>41131.906111111115</v>
      </c>
      <c r="U1084" s="10" t="str">
        <f t="shared" si="134"/>
        <v>Jul</v>
      </c>
      <c r="V1084" s="11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>
        <f t="shared" si="129"/>
        <v>25205</v>
      </c>
      <c r="Q1085" t="str">
        <f t="shared" si="130"/>
        <v>games</v>
      </c>
      <c r="R1085" s="6" t="str">
        <f t="shared" si="131"/>
        <v>video games</v>
      </c>
      <c r="S1085" s="10">
        <f t="shared" si="132"/>
        <v>41793.659525462965</v>
      </c>
      <c r="T1085" s="10">
        <f t="shared" si="133"/>
        <v>41853.659525462965</v>
      </c>
      <c r="U1085" s="10" t="str">
        <f t="shared" si="134"/>
        <v>Jun</v>
      </c>
      <c r="V1085" s="11">
        <f t="shared" si="135"/>
        <v>2014</v>
      </c>
    </row>
    <row r="1086" spans="1:22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>
        <f t="shared" si="129"/>
        <v>275</v>
      </c>
      <c r="Q1086" t="str">
        <f t="shared" si="130"/>
        <v>games</v>
      </c>
      <c r="R1086" s="6" t="str">
        <f t="shared" si="131"/>
        <v>video games</v>
      </c>
      <c r="S1086" s="10">
        <f t="shared" si="132"/>
        <v>41829.912083333329</v>
      </c>
      <c r="T1086" s="10">
        <f t="shared" si="133"/>
        <v>41859.912083333329</v>
      </c>
      <c r="U1086" s="10" t="str">
        <f t="shared" si="134"/>
        <v>Jul</v>
      </c>
      <c r="V1086" s="11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>
        <f t="shared" si="129"/>
        <v>15513</v>
      </c>
      <c r="Q1087" t="str">
        <f t="shared" si="130"/>
        <v>games</v>
      </c>
      <c r="R1087" s="6" t="str">
        <f t="shared" si="131"/>
        <v>video games</v>
      </c>
      <c r="S1087" s="10">
        <f t="shared" si="132"/>
        <v>42413.671006944445</v>
      </c>
      <c r="T1087" s="10">
        <f t="shared" si="133"/>
        <v>42443.629340277781</v>
      </c>
      <c r="U1087" s="10" t="str">
        <f t="shared" si="134"/>
        <v>Feb</v>
      </c>
      <c r="V1087" s="11">
        <f t="shared" si="135"/>
        <v>2016</v>
      </c>
    </row>
    <row r="1088" spans="1:22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>
        <f t="shared" si="129"/>
        <v>9007.5</v>
      </c>
      <c r="Q1088" t="str">
        <f t="shared" si="130"/>
        <v>games</v>
      </c>
      <c r="R1088" s="6" t="str">
        <f t="shared" si="131"/>
        <v>video games</v>
      </c>
      <c r="S1088" s="10">
        <f t="shared" si="132"/>
        <v>41845.866793981484</v>
      </c>
      <c r="T1088" s="10">
        <f t="shared" si="133"/>
        <v>41875.866793981484</v>
      </c>
      <c r="U1088" s="10" t="str">
        <f t="shared" si="134"/>
        <v>Jul</v>
      </c>
      <c r="V1088" s="11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>
        <f t="shared" si="129"/>
        <v>550</v>
      </c>
      <c r="Q1089" t="str">
        <f t="shared" si="130"/>
        <v>games</v>
      </c>
      <c r="R1089" s="6" t="str">
        <f t="shared" si="131"/>
        <v>video games</v>
      </c>
      <c r="S1089" s="10">
        <f t="shared" si="132"/>
        <v>41775.713969907411</v>
      </c>
      <c r="T1089" s="10">
        <f t="shared" si="133"/>
        <v>41805.713969907411</v>
      </c>
      <c r="U1089" s="10" t="str">
        <f t="shared" si="134"/>
        <v>May</v>
      </c>
      <c r="V1089" s="11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>
        <f t="shared" si="129"/>
        <v>25691.17</v>
      </c>
      <c r="Q1090" t="str">
        <f t="shared" si="130"/>
        <v>games</v>
      </c>
      <c r="R1090" s="6" t="str">
        <f t="shared" si="131"/>
        <v>video games</v>
      </c>
      <c r="S1090" s="10">
        <f t="shared" si="132"/>
        <v>41723.799386574072</v>
      </c>
      <c r="T1090" s="10">
        <f t="shared" si="133"/>
        <v>41753.799386574072</v>
      </c>
      <c r="U1090" s="10" t="str">
        <f t="shared" si="134"/>
        <v>Mar</v>
      </c>
      <c r="V1090" s="11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>
        <f t="shared" ref="P1091:P1154" si="137">AVERAGE(D1091,E1091)</f>
        <v>8087</v>
      </c>
      <c r="Q1091" t="str">
        <f t="shared" ref="Q1091:Q1154" si="138">LEFT(N1091, SEARCH("/",N1091,1)-1)</f>
        <v>games</v>
      </c>
      <c r="R1091" s="6" t="str">
        <f t="shared" ref="R1091:R1154" si="139">RIGHT(N1091,LEN(N1091) - SEARCH("/", N1091, + 1))</f>
        <v>video games</v>
      </c>
      <c r="S1091" s="10">
        <f t="shared" ref="S1091:S1154" si="140">(((J1091/60)/60)/24)+DATE(1970,1,1)</f>
        <v>42151.189525462964</v>
      </c>
      <c r="T1091" s="10">
        <f t="shared" ref="T1091:T1154" si="141">(((I1091/60)/60)/24)+DATE(1970,1,1)</f>
        <v>42181.189525462964</v>
      </c>
      <c r="U1091" s="10" t="str">
        <f t="shared" ref="U1091:U1154" si="142">TEXT(S1091, "mmm")</f>
        <v>May</v>
      </c>
      <c r="V1091" s="11">
        <f t="shared" ref="V1091:V1154" si="143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>
        <f t="shared" si="137"/>
        <v>6502</v>
      </c>
      <c r="Q1092" t="str">
        <f t="shared" si="138"/>
        <v>games</v>
      </c>
      <c r="R1092" s="6" t="str">
        <f t="shared" si="139"/>
        <v>video games</v>
      </c>
      <c r="S1092" s="10">
        <f t="shared" si="140"/>
        <v>42123.185798611114</v>
      </c>
      <c r="T1092" s="10">
        <f t="shared" si="141"/>
        <v>42153.185798611114</v>
      </c>
      <c r="U1092" s="10" t="str">
        <f t="shared" si="142"/>
        <v>Apr</v>
      </c>
      <c r="V1092" s="11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>
        <f t="shared" si="137"/>
        <v>112.5</v>
      </c>
      <c r="Q1093" t="str">
        <f t="shared" si="138"/>
        <v>games</v>
      </c>
      <c r="R1093" s="6" t="str">
        <f t="shared" si="139"/>
        <v>video games</v>
      </c>
      <c r="S1093" s="10">
        <f t="shared" si="140"/>
        <v>42440.820277777777</v>
      </c>
      <c r="T1093" s="10">
        <f t="shared" si="141"/>
        <v>42470.778611111105</v>
      </c>
      <c r="U1093" s="10" t="str">
        <f t="shared" si="142"/>
        <v>Mar</v>
      </c>
      <c r="V1093" s="11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>
        <f t="shared" si="137"/>
        <v>1010.5</v>
      </c>
      <c r="Q1094" t="str">
        <f t="shared" si="138"/>
        <v>games</v>
      </c>
      <c r="R1094" s="6" t="str">
        <f t="shared" si="139"/>
        <v>video games</v>
      </c>
      <c r="S1094" s="10">
        <f t="shared" si="140"/>
        <v>41250.025902777779</v>
      </c>
      <c r="T1094" s="10">
        <f t="shared" si="141"/>
        <v>41280.025902777779</v>
      </c>
      <c r="U1094" s="10" t="str">
        <f t="shared" si="142"/>
        <v>Dec</v>
      </c>
      <c r="V1094" s="11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>
        <f t="shared" si="137"/>
        <v>171.125</v>
      </c>
      <c r="Q1095" t="str">
        <f t="shared" si="138"/>
        <v>games</v>
      </c>
      <c r="R1095" s="6" t="str">
        <f t="shared" si="139"/>
        <v>video games</v>
      </c>
      <c r="S1095" s="10">
        <f t="shared" si="140"/>
        <v>42396.973807870367</v>
      </c>
      <c r="T1095" s="10">
        <f t="shared" si="141"/>
        <v>42411.973807870367</v>
      </c>
      <c r="U1095" s="10" t="str">
        <f t="shared" si="142"/>
        <v>Jan</v>
      </c>
      <c r="V1095" s="11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>
        <f t="shared" si="137"/>
        <v>10647.005000000001</v>
      </c>
      <c r="Q1096" t="str">
        <f t="shared" si="138"/>
        <v>games</v>
      </c>
      <c r="R1096" s="6" t="str">
        <f t="shared" si="139"/>
        <v>video games</v>
      </c>
      <c r="S1096" s="10">
        <f t="shared" si="140"/>
        <v>40795.713344907403</v>
      </c>
      <c r="T1096" s="10">
        <f t="shared" si="141"/>
        <v>40825.713344907403</v>
      </c>
      <c r="U1096" s="10" t="str">
        <f t="shared" si="142"/>
        <v>Sep</v>
      </c>
      <c r="V1096" s="11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>
        <f t="shared" si="137"/>
        <v>262587</v>
      </c>
      <c r="Q1097" t="str">
        <f t="shared" si="138"/>
        <v>games</v>
      </c>
      <c r="R1097" s="6" t="str">
        <f t="shared" si="139"/>
        <v>video games</v>
      </c>
      <c r="S1097" s="10">
        <f t="shared" si="140"/>
        <v>41486.537268518521</v>
      </c>
      <c r="T1097" s="10">
        <f t="shared" si="141"/>
        <v>41516.537268518521</v>
      </c>
      <c r="U1097" s="10" t="str">
        <f t="shared" si="142"/>
        <v>Jul</v>
      </c>
      <c r="V1097" s="11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>
        <f t="shared" si="137"/>
        <v>7076</v>
      </c>
      <c r="Q1098" t="str">
        <f t="shared" si="138"/>
        <v>games</v>
      </c>
      <c r="R1098" s="6" t="str">
        <f t="shared" si="139"/>
        <v>video games</v>
      </c>
      <c r="S1098" s="10">
        <f t="shared" si="140"/>
        <v>41885.51798611111</v>
      </c>
      <c r="T1098" s="10">
        <f t="shared" si="141"/>
        <v>41916.145833333336</v>
      </c>
      <c r="U1098" s="10" t="str">
        <f t="shared" si="142"/>
        <v>Sep</v>
      </c>
      <c r="V1098" s="11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>
        <f t="shared" si="137"/>
        <v>50023.5</v>
      </c>
      <c r="Q1099" t="str">
        <f t="shared" si="138"/>
        <v>games</v>
      </c>
      <c r="R1099" s="6" t="str">
        <f t="shared" si="139"/>
        <v>video games</v>
      </c>
      <c r="S1099" s="10">
        <f t="shared" si="140"/>
        <v>41660.792557870373</v>
      </c>
      <c r="T1099" s="10">
        <f t="shared" si="141"/>
        <v>41700.792557870373</v>
      </c>
      <c r="U1099" s="10" t="str">
        <f t="shared" si="142"/>
        <v>Jan</v>
      </c>
      <c r="V1099" s="11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>
        <f t="shared" si="137"/>
        <v>13401.5</v>
      </c>
      <c r="Q1100" t="str">
        <f t="shared" si="138"/>
        <v>games</v>
      </c>
      <c r="R1100" s="6" t="str">
        <f t="shared" si="139"/>
        <v>video games</v>
      </c>
      <c r="S1100" s="10">
        <f t="shared" si="140"/>
        <v>41712.762673611112</v>
      </c>
      <c r="T1100" s="10">
        <f t="shared" si="141"/>
        <v>41742.762673611112</v>
      </c>
      <c r="U1100" s="10" t="str">
        <f t="shared" si="142"/>
        <v>Mar</v>
      </c>
      <c r="V1100" s="11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>
        <f t="shared" si="137"/>
        <v>2512.5</v>
      </c>
      <c r="Q1101" t="str">
        <f t="shared" si="138"/>
        <v>games</v>
      </c>
      <c r="R1101" s="6" t="str">
        <f t="shared" si="139"/>
        <v>video games</v>
      </c>
      <c r="S1101" s="10">
        <f t="shared" si="140"/>
        <v>42107.836435185185</v>
      </c>
      <c r="T1101" s="10">
        <f t="shared" si="141"/>
        <v>42137.836435185185</v>
      </c>
      <c r="U1101" s="10" t="str">
        <f t="shared" si="142"/>
        <v>Apr</v>
      </c>
      <c r="V1101" s="11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>
        <f t="shared" si="137"/>
        <v>2050</v>
      </c>
      <c r="Q1102" t="str">
        <f t="shared" si="138"/>
        <v>games</v>
      </c>
      <c r="R1102" s="6" t="str">
        <f t="shared" si="139"/>
        <v>video games</v>
      </c>
      <c r="S1102" s="10">
        <f t="shared" si="140"/>
        <v>42384.110775462963</v>
      </c>
      <c r="T1102" s="10">
        <f t="shared" si="141"/>
        <v>42414.110775462963</v>
      </c>
      <c r="U1102" s="10" t="str">
        <f t="shared" si="142"/>
        <v>Jan</v>
      </c>
      <c r="V1102" s="11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>
        <f t="shared" si="137"/>
        <v>50020.5</v>
      </c>
      <c r="Q1103" t="str">
        <f t="shared" si="138"/>
        <v>games</v>
      </c>
      <c r="R1103" s="6" t="str">
        <f t="shared" si="139"/>
        <v>video games</v>
      </c>
      <c r="S1103" s="10">
        <f t="shared" si="140"/>
        <v>42538.77243055556</v>
      </c>
      <c r="T1103" s="10">
        <f t="shared" si="141"/>
        <v>42565.758333333331</v>
      </c>
      <c r="U1103" s="10" t="str">
        <f t="shared" si="142"/>
        <v>Jun</v>
      </c>
      <c r="V1103" s="11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>
        <f t="shared" si="137"/>
        <v>4212.5</v>
      </c>
      <c r="Q1104" t="str">
        <f t="shared" si="138"/>
        <v>games</v>
      </c>
      <c r="R1104" s="6" t="str">
        <f t="shared" si="139"/>
        <v>video games</v>
      </c>
      <c r="S1104" s="10">
        <f t="shared" si="140"/>
        <v>41577.045428240745</v>
      </c>
      <c r="T1104" s="10">
        <f t="shared" si="141"/>
        <v>41617.249305555553</v>
      </c>
      <c r="U1104" s="10" t="str">
        <f t="shared" si="142"/>
        <v>Oct</v>
      </c>
      <c r="V1104" s="11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>
        <f t="shared" si="137"/>
        <v>7621.5</v>
      </c>
      <c r="Q1105" t="str">
        <f t="shared" si="138"/>
        <v>games</v>
      </c>
      <c r="R1105" s="6" t="str">
        <f t="shared" si="139"/>
        <v>video games</v>
      </c>
      <c r="S1105" s="10">
        <f t="shared" si="140"/>
        <v>42479.22210648148</v>
      </c>
      <c r="T1105" s="10">
        <f t="shared" si="141"/>
        <v>42539.22210648148</v>
      </c>
      <c r="U1105" s="10" t="str">
        <f t="shared" si="142"/>
        <v>Apr</v>
      </c>
      <c r="V1105" s="11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>
        <f t="shared" si="137"/>
        <v>31485.5</v>
      </c>
      <c r="Q1106" t="str">
        <f t="shared" si="138"/>
        <v>games</v>
      </c>
      <c r="R1106" s="6" t="str">
        <f t="shared" si="139"/>
        <v>video games</v>
      </c>
      <c r="S1106" s="10">
        <f t="shared" si="140"/>
        <v>41771.40996527778</v>
      </c>
      <c r="T1106" s="10">
        <f t="shared" si="141"/>
        <v>41801.40996527778</v>
      </c>
      <c r="U1106" s="10" t="str">
        <f t="shared" si="142"/>
        <v>May</v>
      </c>
      <c r="V1106" s="11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>
        <f t="shared" si="137"/>
        <v>450715.5</v>
      </c>
      <c r="Q1107" t="str">
        <f t="shared" si="138"/>
        <v>games</v>
      </c>
      <c r="R1107" s="6" t="str">
        <f t="shared" si="139"/>
        <v>video games</v>
      </c>
      <c r="S1107" s="10">
        <f t="shared" si="140"/>
        <v>41692.135729166665</v>
      </c>
      <c r="T1107" s="10">
        <f t="shared" si="141"/>
        <v>41722.0940625</v>
      </c>
      <c r="U1107" s="10" t="str">
        <f t="shared" si="142"/>
        <v>Feb</v>
      </c>
      <c r="V1107" s="11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>
        <f t="shared" si="137"/>
        <v>282.5</v>
      </c>
      <c r="Q1108" t="str">
        <f t="shared" si="138"/>
        <v>games</v>
      </c>
      <c r="R1108" s="6" t="str">
        <f t="shared" si="139"/>
        <v>video games</v>
      </c>
      <c r="S1108" s="10">
        <f t="shared" si="140"/>
        <v>40973.740451388891</v>
      </c>
      <c r="T1108" s="10">
        <f t="shared" si="141"/>
        <v>41003.698784722219</v>
      </c>
      <c r="U1108" s="10" t="str">
        <f t="shared" si="142"/>
        <v>Mar</v>
      </c>
      <c r="V1108" s="11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>
        <f t="shared" si="137"/>
        <v>5000</v>
      </c>
      <c r="Q1109" t="str">
        <f t="shared" si="138"/>
        <v>games</v>
      </c>
      <c r="R1109" s="6" t="str">
        <f t="shared" si="139"/>
        <v>video games</v>
      </c>
      <c r="S1109" s="10">
        <f t="shared" si="140"/>
        <v>41813.861388888887</v>
      </c>
      <c r="T1109" s="10">
        <f t="shared" si="141"/>
        <v>41843.861388888887</v>
      </c>
      <c r="U1109" s="10" t="str">
        <f t="shared" si="142"/>
        <v>Jun</v>
      </c>
      <c r="V1109" s="11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>
        <f t="shared" si="137"/>
        <v>12866.25</v>
      </c>
      <c r="Q1110" t="str">
        <f t="shared" si="138"/>
        <v>games</v>
      </c>
      <c r="R1110" s="6" t="str">
        <f t="shared" si="139"/>
        <v>video games</v>
      </c>
      <c r="S1110" s="10">
        <f t="shared" si="140"/>
        <v>40952.636979166666</v>
      </c>
      <c r="T1110" s="10">
        <f t="shared" si="141"/>
        <v>41012.595312500001</v>
      </c>
      <c r="U1110" s="10" t="str">
        <f t="shared" si="142"/>
        <v>Feb</v>
      </c>
      <c r="V1110" s="11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>
        <f t="shared" si="137"/>
        <v>5022.5</v>
      </c>
      <c r="Q1111" t="str">
        <f t="shared" si="138"/>
        <v>games</v>
      </c>
      <c r="R1111" s="6" t="str">
        <f t="shared" si="139"/>
        <v>video games</v>
      </c>
      <c r="S1111" s="10">
        <f t="shared" si="140"/>
        <v>42662.752199074079</v>
      </c>
      <c r="T1111" s="10">
        <f t="shared" si="141"/>
        <v>42692.793865740736</v>
      </c>
      <c r="U1111" s="10" t="str">
        <f t="shared" si="142"/>
        <v>Oct</v>
      </c>
      <c r="V1111" s="11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>
        <f t="shared" si="137"/>
        <v>25127.5</v>
      </c>
      <c r="Q1112" t="str">
        <f t="shared" si="138"/>
        <v>games</v>
      </c>
      <c r="R1112" s="6" t="str">
        <f t="shared" si="139"/>
        <v>video games</v>
      </c>
      <c r="S1112" s="10">
        <f t="shared" si="140"/>
        <v>41220.933124999996</v>
      </c>
      <c r="T1112" s="10">
        <f t="shared" si="141"/>
        <v>41250.933124999996</v>
      </c>
      <c r="U1112" s="10" t="str">
        <f t="shared" si="142"/>
        <v>Nov</v>
      </c>
      <c r="V1112" s="11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>
        <f t="shared" si="137"/>
        <v>1250.5</v>
      </c>
      <c r="Q1113" t="str">
        <f t="shared" si="138"/>
        <v>games</v>
      </c>
      <c r="R1113" s="6" t="str">
        <f t="shared" si="139"/>
        <v>video games</v>
      </c>
      <c r="S1113" s="10">
        <f t="shared" si="140"/>
        <v>42347.203587962969</v>
      </c>
      <c r="T1113" s="10">
        <f t="shared" si="141"/>
        <v>42377.203587962969</v>
      </c>
      <c r="U1113" s="10" t="str">
        <f t="shared" si="142"/>
        <v>Dec</v>
      </c>
      <c r="V1113" s="11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>
        <f t="shared" si="137"/>
        <v>59636.46</v>
      </c>
      <c r="Q1114" t="str">
        <f t="shared" si="138"/>
        <v>games</v>
      </c>
      <c r="R1114" s="6" t="str">
        <f t="shared" si="139"/>
        <v>video games</v>
      </c>
      <c r="S1114" s="10">
        <f t="shared" si="140"/>
        <v>41963.759386574078</v>
      </c>
      <c r="T1114" s="10">
        <f t="shared" si="141"/>
        <v>42023.354166666672</v>
      </c>
      <c r="U1114" s="10" t="str">
        <f t="shared" si="142"/>
        <v>Nov</v>
      </c>
      <c r="V1114" s="11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>
        <f t="shared" si="137"/>
        <v>502.5</v>
      </c>
      <c r="Q1115" t="str">
        <f t="shared" si="138"/>
        <v>games</v>
      </c>
      <c r="R1115" s="6" t="str">
        <f t="shared" si="139"/>
        <v>video games</v>
      </c>
      <c r="S1115" s="10">
        <f t="shared" si="140"/>
        <v>41835.977083333331</v>
      </c>
      <c r="T1115" s="10">
        <f t="shared" si="141"/>
        <v>41865.977083333331</v>
      </c>
      <c r="U1115" s="10" t="str">
        <f t="shared" si="142"/>
        <v>Jul</v>
      </c>
      <c r="V1115" s="11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>
        <f t="shared" si="137"/>
        <v>3005</v>
      </c>
      <c r="Q1116" t="str">
        <f t="shared" si="138"/>
        <v>games</v>
      </c>
      <c r="R1116" s="6" t="str">
        <f t="shared" si="139"/>
        <v>video games</v>
      </c>
      <c r="S1116" s="10">
        <f t="shared" si="140"/>
        <v>41526.345914351856</v>
      </c>
      <c r="T1116" s="10">
        <f t="shared" si="141"/>
        <v>41556.345914351856</v>
      </c>
      <c r="U1116" s="10" t="str">
        <f t="shared" si="142"/>
        <v>Sep</v>
      </c>
      <c r="V1116" s="11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>
        <f t="shared" si="137"/>
        <v>20026.5</v>
      </c>
      <c r="Q1117" t="str">
        <f t="shared" si="138"/>
        <v>games</v>
      </c>
      <c r="R1117" s="6" t="str">
        <f t="shared" si="139"/>
        <v>video games</v>
      </c>
      <c r="S1117" s="10">
        <f t="shared" si="140"/>
        <v>42429.695543981477</v>
      </c>
      <c r="T1117" s="10">
        <f t="shared" si="141"/>
        <v>42459.653877314813</v>
      </c>
      <c r="U1117" s="10" t="str">
        <f t="shared" si="142"/>
        <v>Feb</v>
      </c>
      <c r="V1117" s="11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>
        <f t="shared" si="137"/>
        <v>250089.26</v>
      </c>
      <c r="Q1118" t="str">
        <f t="shared" si="138"/>
        <v>games</v>
      </c>
      <c r="R1118" s="6" t="str">
        <f t="shared" si="139"/>
        <v>video games</v>
      </c>
      <c r="S1118" s="10">
        <f t="shared" si="140"/>
        <v>41009.847314814811</v>
      </c>
      <c r="T1118" s="10">
        <f t="shared" si="141"/>
        <v>41069.847314814811</v>
      </c>
      <c r="U1118" s="10" t="str">
        <f t="shared" si="142"/>
        <v>Apr</v>
      </c>
      <c r="V1118" s="11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>
        <f t="shared" si="137"/>
        <v>541.5</v>
      </c>
      <c r="Q1119" t="str">
        <f t="shared" si="138"/>
        <v>games</v>
      </c>
      <c r="R1119" s="6" t="str">
        <f t="shared" si="139"/>
        <v>video games</v>
      </c>
      <c r="S1119" s="10">
        <f t="shared" si="140"/>
        <v>42333.598530092597</v>
      </c>
      <c r="T1119" s="10">
        <f t="shared" si="141"/>
        <v>42363.598530092597</v>
      </c>
      <c r="U1119" s="10" t="str">
        <f t="shared" si="142"/>
        <v>Nov</v>
      </c>
      <c r="V1119" s="11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>
        <f t="shared" si="137"/>
        <v>2304.5</v>
      </c>
      <c r="Q1120" t="str">
        <f t="shared" si="138"/>
        <v>games</v>
      </c>
      <c r="R1120" s="6" t="str">
        <f t="shared" si="139"/>
        <v>video games</v>
      </c>
      <c r="S1120" s="10">
        <f t="shared" si="140"/>
        <v>41704.16642361111</v>
      </c>
      <c r="T1120" s="10">
        <f t="shared" si="141"/>
        <v>41734.124756944446</v>
      </c>
      <c r="U1120" s="10" t="str">
        <f t="shared" si="142"/>
        <v>Mar</v>
      </c>
      <c r="V1120" s="11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>
        <f t="shared" si="137"/>
        <v>1052.5</v>
      </c>
      <c r="Q1121" t="str">
        <f t="shared" si="138"/>
        <v>games</v>
      </c>
      <c r="R1121" s="6" t="str">
        <f t="shared" si="139"/>
        <v>video games</v>
      </c>
      <c r="S1121" s="10">
        <f t="shared" si="140"/>
        <v>41722.792407407411</v>
      </c>
      <c r="T1121" s="10">
        <f t="shared" si="141"/>
        <v>41735.792407407411</v>
      </c>
      <c r="U1121" s="10" t="str">
        <f t="shared" si="142"/>
        <v>Mar</v>
      </c>
      <c r="V1121" s="11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>
        <f t="shared" si="137"/>
        <v>12500</v>
      </c>
      <c r="Q1122" t="str">
        <f t="shared" si="138"/>
        <v>games</v>
      </c>
      <c r="R1122" s="6" t="str">
        <f t="shared" si="139"/>
        <v>video games</v>
      </c>
      <c r="S1122" s="10">
        <f t="shared" si="140"/>
        <v>40799.872685185182</v>
      </c>
      <c r="T1122" s="10">
        <f t="shared" si="141"/>
        <v>40844.872685185182</v>
      </c>
      <c r="U1122" s="10" t="str">
        <f t="shared" si="142"/>
        <v>Sep</v>
      </c>
      <c r="V1122" s="11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>
        <f t="shared" si="137"/>
        <v>125014.5</v>
      </c>
      <c r="Q1123" t="str">
        <f t="shared" si="138"/>
        <v>games</v>
      </c>
      <c r="R1123" s="6" t="str">
        <f t="shared" si="139"/>
        <v>video games</v>
      </c>
      <c r="S1123" s="10">
        <f t="shared" si="140"/>
        <v>42412.934212962966</v>
      </c>
      <c r="T1123" s="10">
        <f t="shared" si="141"/>
        <v>42442.892546296294</v>
      </c>
      <c r="U1123" s="10" t="str">
        <f t="shared" si="142"/>
        <v>Feb</v>
      </c>
      <c r="V1123" s="11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>
        <f t="shared" si="137"/>
        <v>1600</v>
      </c>
      <c r="Q1124" t="str">
        <f t="shared" si="138"/>
        <v>games</v>
      </c>
      <c r="R1124" s="6" t="str">
        <f t="shared" si="139"/>
        <v>video games</v>
      </c>
      <c r="S1124" s="10">
        <f t="shared" si="140"/>
        <v>41410.703993055555</v>
      </c>
      <c r="T1124" s="10">
        <f t="shared" si="141"/>
        <v>41424.703993055555</v>
      </c>
      <c r="U1124" s="10" t="str">
        <f t="shared" si="142"/>
        <v>May</v>
      </c>
      <c r="V1124" s="11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>
        <f t="shared" si="137"/>
        <v>2505.5</v>
      </c>
      <c r="Q1125" t="str">
        <f t="shared" si="138"/>
        <v>games</v>
      </c>
      <c r="R1125" s="6" t="str">
        <f t="shared" si="139"/>
        <v>video games</v>
      </c>
      <c r="S1125" s="10">
        <f t="shared" si="140"/>
        <v>41718.5237037037</v>
      </c>
      <c r="T1125" s="10">
        <f t="shared" si="141"/>
        <v>41748.5237037037</v>
      </c>
      <c r="U1125" s="10" t="str">
        <f t="shared" si="142"/>
        <v>Mar</v>
      </c>
      <c r="V1125" s="11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>
        <f t="shared" si="137"/>
        <v>45212.5</v>
      </c>
      <c r="Q1126" t="str">
        <f t="shared" si="138"/>
        <v>games</v>
      </c>
      <c r="R1126" s="6" t="str">
        <f t="shared" si="139"/>
        <v>mobile games</v>
      </c>
      <c r="S1126" s="10">
        <f t="shared" si="140"/>
        <v>42094.667256944449</v>
      </c>
      <c r="T1126" s="10">
        <f t="shared" si="141"/>
        <v>42124.667256944449</v>
      </c>
      <c r="U1126" s="10" t="str">
        <f t="shared" si="142"/>
        <v>Mar</v>
      </c>
      <c r="V1126" s="11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>
        <f t="shared" si="137"/>
        <v>1500</v>
      </c>
      <c r="Q1127" t="str">
        <f t="shared" si="138"/>
        <v>games</v>
      </c>
      <c r="R1127" s="6" t="str">
        <f t="shared" si="139"/>
        <v>mobile games</v>
      </c>
      <c r="S1127" s="10">
        <f t="shared" si="140"/>
        <v>42212.624189814815</v>
      </c>
      <c r="T1127" s="10">
        <f t="shared" si="141"/>
        <v>42272.624189814815</v>
      </c>
      <c r="U1127" s="10" t="str">
        <f t="shared" si="142"/>
        <v>Jul</v>
      </c>
      <c r="V1127" s="11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>
        <f t="shared" si="137"/>
        <v>1005</v>
      </c>
      <c r="Q1128" t="str">
        <f t="shared" si="138"/>
        <v>games</v>
      </c>
      <c r="R1128" s="6" t="str">
        <f t="shared" si="139"/>
        <v>mobile games</v>
      </c>
      <c r="S1128" s="10">
        <f t="shared" si="140"/>
        <v>42535.327476851846</v>
      </c>
      <c r="T1128" s="10">
        <f t="shared" si="141"/>
        <v>42565.327476851846</v>
      </c>
      <c r="U1128" s="10" t="str">
        <f t="shared" si="142"/>
        <v>Jun</v>
      </c>
      <c r="V1128" s="11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>
        <f t="shared" si="137"/>
        <v>17792.5</v>
      </c>
      <c r="Q1129" t="str">
        <f t="shared" si="138"/>
        <v>games</v>
      </c>
      <c r="R1129" s="6" t="str">
        <f t="shared" si="139"/>
        <v>mobile games</v>
      </c>
      <c r="S1129" s="10">
        <f t="shared" si="140"/>
        <v>41926.854166666664</v>
      </c>
      <c r="T1129" s="10">
        <f t="shared" si="141"/>
        <v>41957.895833333328</v>
      </c>
      <c r="U1129" s="10" t="str">
        <f t="shared" si="142"/>
        <v>Oct</v>
      </c>
      <c r="V1129" s="11">
        <f t="shared" si="143"/>
        <v>2014</v>
      </c>
    </row>
    <row r="1130" spans="1:22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>
        <f t="shared" si="137"/>
        <v>500.5</v>
      </c>
      <c r="Q1130" t="str">
        <f t="shared" si="138"/>
        <v>games</v>
      </c>
      <c r="R1130" s="6" t="str">
        <f t="shared" si="139"/>
        <v>mobile games</v>
      </c>
      <c r="S1130" s="10">
        <f t="shared" si="140"/>
        <v>41828.649502314816</v>
      </c>
      <c r="T1130" s="10">
        <f t="shared" si="141"/>
        <v>41858.649502314816</v>
      </c>
      <c r="U1130" s="10" t="str">
        <f t="shared" si="142"/>
        <v>Jul</v>
      </c>
      <c r="V1130" s="11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>
        <f t="shared" si="137"/>
        <v>10010.5</v>
      </c>
      <c r="Q1131" t="str">
        <f t="shared" si="138"/>
        <v>games</v>
      </c>
      <c r="R1131" s="6" t="str">
        <f t="shared" si="139"/>
        <v>mobile games</v>
      </c>
      <c r="S1131" s="10">
        <f t="shared" si="140"/>
        <v>42496.264965277776</v>
      </c>
      <c r="T1131" s="10">
        <f t="shared" si="141"/>
        <v>42526.264965277776</v>
      </c>
      <c r="U1131" s="10" t="str">
        <f t="shared" si="142"/>
        <v>May</v>
      </c>
      <c r="V1131" s="11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>
        <f t="shared" si="137"/>
        <v>2505.5</v>
      </c>
      <c r="Q1132" t="str">
        <f t="shared" si="138"/>
        <v>games</v>
      </c>
      <c r="R1132" s="6" t="str">
        <f t="shared" si="139"/>
        <v>mobile games</v>
      </c>
      <c r="S1132" s="10">
        <f t="shared" si="140"/>
        <v>41908.996527777781</v>
      </c>
      <c r="T1132" s="10">
        <f t="shared" si="141"/>
        <v>41969.038194444445</v>
      </c>
      <c r="U1132" s="10" t="str">
        <f t="shared" si="142"/>
        <v>Sep</v>
      </c>
      <c r="V1132" s="11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>
        <f t="shared" si="137"/>
        <v>20000</v>
      </c>
      <c r="Q1133" t="str">
        <f t="shared" si="138"/>
        <v>games</v>
      </c>
      <c r="R1133" s="6" t="str">
        <f t="shared" si="139"/>
        <v>mobile games</v>
      </c>
      <c r="S1133" s="10">
        <f t="shared" si="140"/>
        <v>42332.908194444448</v>
      </c>
      <c r="T1133" s="10">
        <f t="shared" si="141"/>
        <v>42362.908194444448</v>
      </c>
      <c r="U1133" s="10" t="str">
        <f t="shared" si="142"/>
        <v>Nov</v>
      </c>
      <c r="V1133" s="11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>
        <f t="shared" si="137"/>
        <v>5719</v>
      </c>
      <c r="Q1134" t="str">
        <f t="shared" si="138"/>
        <v>games</v>
      </c>
      <c r="R1134" s="6" t="str">
        <f t="shared" si="139"/>
        <v>mobile games</v>
      </c>
      <c r="S1134" s="10">
        <f t="shared" si="140"/>
        <v>42706.115405092598</v>
      </c>
      <c r="T1134" s="10">
        <f t="shared" si="141"/>
        <v>42736.115405092598</v>
      </c>
      <c r="U1134" s="10" t="str">
        <f t="shared" si="142"/>
        <v>Dec</v>
      </c>
      <c r="V1134" s="11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>
        <f t="shared" si="137"/>
        <v>1510</v>
      </c>
      <c r="Q1135" t="str">
        <f t="shared" si="138"/>
        <v>games</v>
      </c>
      <c r="R1135" s="6" t="str">
        <f t="shared" si="139"/>
        <v>mobile games</v>
      </c>
      <c r="S1135" s="10">
        <f t="shared" si="140"/>
        <v>41821.407187500001</v>
      </c>
      <c r="T1135" s="10">
        <f t="shared" si="141"/>
        <v>41851.407187500001</v>
      </c>
      <c r="U1135" s="10" t="str">
        <f t="shared" si="142"/>
        <v>Jul</v>
      </c>
      <c r="V1135" s="11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>
        <f t="shared" si="137"/>
        <v>12500.5</v>
      </c>
      <c r="Q1136" t="str">
        <f t="shared" si="138"/>
        <v>games</v>
      </c>
      <c r="R1136" s="6" t="str">
        <f t="shared" si="139"/>
        <v>mobile games</v>
      </c>
      <c r="S1136" s="10">
        <f t="shared" si="140"/>
        <v>41958.285046296296</v>
      </c>
      <c r="T1136" s="10">
        <f t="shared" si="141"/>
        <v>41972.189583333333</v>
      </c>
      <c r="U1136" s="10" t="str">
        <f t="shared" si="142"/>
        <v>Nov</v>
      </c>
      <c r="V1136" s="11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>
        <f t="shared" si="137"/>
        <v>525</v>
      </c>
      <c r="Q1137" t="str">
        <f t="shared" si="138"/>
        <v>games</v>
      </c>
      <c r="R1137" s="6" t="str">
        <f t="shared" si="139"/>
        <v>mobile games</v>
      </c>
      <c r="S1137" s="10">
        <f t="shared" si="140"/>
        <v>42558.989513888882</v>
      </c>
      <c r="T1137" s="10">
        <f t="shared" si="141"/>
        <v>42588.989513888882</v>
      </c>
      <c r="U1137" s="10" t="str">
        <f t="shared" si="142"/>
        <v>Jul</v>
      </c>
      <c r="V1137" s="11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>
        <f t="shared" si="137"/>
        <v>2230</v>
      </c>
      <c r="Q1138" t="str">
        <f t="shared" si="138"/>
        <v>games</v>
      </c>
      <c r="R1138" s="6" t="str">
        <f t="shared" si="139"/>
        <v>mobile games</v>
      </c>
      <c r="S1138" s="10">
        <f t="shared" si="140"/>
        <v>42327.671631944439</v>
      </c>
      <c r="T1138" s="10">
        <f t="shared" si="141"/>
        <v>42357.671631944439</v>
      </c>
      <c r="U1138" s="10" t="str">
        <f t="shared" si="142"/>
        <v>Nov</v>
      </c>
      <c r="V1138" s="11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>
        <f t="shared" si="137"/>
        <v>17437.5</v>
      </c>
      <c r="Q1139" t="str">
        <f t="shared" si="138"/>
        <v>games</v>
      </c>
      <c r="R1139" s="6" t="str">
        <f t="shared" si="139"/>
        <v>mobile games</v>
      </c>
      <c r="S1139" s="10">
        <f t="shared" si="140"/>
        <v>42453.819687499999</v>
      </c>
      <c r="T1139" s="10">
        <f t="shared" si="141"/>
        <v>42483.819687499999</v>
      </c>
      <c r="U1139" s="10" t="str">
        <f t="shared" si="142"/>
        <v>Mar</v>
      </c>
      <c r="V1139" s="11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>
        <f t="shared" si="137"/>
        <v>17562.5</v>
      </c>
      <c r="Q1140" t="str">
        <f t="shared" si="138"/>
        <v>games</v>
      </c>
      <c r="R1140" s="6" t="str">
        <f t="shared" si="139"/>
        <v>mobile games</v>
      </c>
      <c r="S1140" s="10">
        <f t="shared" si="140"/>
        <v>42736.9066087963</v>
      </c>
      <c r="T1140" s="10">
        <f t="shared" si="141"/>
        <v>42756.9066087963</v>
      </c>
      <c r="U1140" s="10" t="str">
        <f t="shared" si="142"/>
        <v>Jan</v>
      </c>
      <c r="V1140" s="11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>
        <f t="shared" si="137"/>
        <v>4002.5</v>
      </c>
      <c r="Q1141" t="str">
        <f t="shared" si="138"/>
        <v>games</v>
      </c>
      <c r="R1141" s="6" t="str">
        <f t="shared" si="139"/>
        <v>mobile games</v>
      </c>
      <c r="S1141" s="10">
        <f t="shared" si="140"/>
        <v>41975.347523148142</v>
      </c>
      <c r="T1141" s="10">
        <f t="shared" si="141"/>
        <v>42005.347523148142</v>
      </c>
      <c r="U1141" s="10" t="str">
        <f t="shared" si="142"/>
        <v>Dec</v>
      </c>
      <c r="V1141" s="11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>
        <f t="shared" si="137"/>
        <v>2500</v>
      </c>
      <c r="Q1142" t="str">
        <f t="shared" si="138"/>
        <v>games</v>
      </c>
      <c r="R1142" s="6" t="str">
        <f t="shared" si="139"/>
        <v>mobile games</v>
      </c>
      <c r="S1142" s="10">
        <f t="shared" si="140"/>
        <v>42192.462048611109</v>
      </c>
      <c r="T1142" s="10">
        <f t="shared" si="141"/>
        <v>42222.462048611109</v>
      </c>
      <c r="U1142" s="10" t="str">
        <f t="shared" si="142"/>
        <v>Jul</v>
      </c>
      <c r="V1142" s="11">
        <f t="shared" si="143"/>
        <v>2015</v>
      </c>
    </row>
    <row r="1143" spans="1:22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>
        <f t="shared" si="137"/>
        <v>250</v>
      </c>
      <c r="Q1143" t="str">
        <f t="shared" si="138"/>
        <v>games</v>
      </c>
      <c r="R1143" s="6" t="str">
        <f t="shared" si="139"/>
        <v>mobile games</v>
      </c>
      <c r="S1143" s="10">
        <f t="shared" si="140"/>
        <v>42164.699652777781</v>
      </c>
      <c r="T1143" s="10">
        <f t="shared" si="141"/>
        <v>42194.699652777781</v>
      </c>
      <c r="U1143" s="10" t="str">
        <f t="shared" si="142"/>
        <v>Jun</v>
      </c>
      <c r="V1143" s="11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>
        <f t="shared" si="137"/>
        <v>2000</v>
      </c>
      <c r="Q1144" t="str">
        <f t="shared" si="138"/>
        <v>games</v>
      </c>
      <c r="R1144" s="6" t="str">
        <f t="shared" si="139"/>
        <v>mobile games</v>
      </c>
      <c r="S1144" s="10">
        <f t="shared" si="140"/>
        <v>42022.006099537044</v>
      </c>
      <c r="T1144" s="10">
        <f t="shared" si="141"/>
        <v>42052.006099537044</v>
      </c>
      <c r="U1144" s="10" t="str">
        <f t="shared" si="142"/>
        <v>Jan</v>
      </c>
      <c r="V1144" s="11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>
        <f t="shared" si="137"/>
        <v>22593</v>
      </c>
      <c r="Q1145" t="str">
        <f t="shared" si="138"/>
        <v>games</v>
      </c>
      <c r="R1145" s="6" t="str">
        <f t="shared" si="139"/>
        <v>mobile games</v>
      </c>
      <c r="S1145" s="10">
        <f t="shared" si="140"/>
        <v>42325.19358796296</v>
      </c>
      <c r="T1145" s="10">
        <f t="shared" si="141"/>
        <v>42355.19358796296</v>
      </c>
      <c r="U1145" s="10" t="str">
        <f t="shared" si="142"/>
        <v>Nov</v>
      </c>
      <c r="V1145" s="11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>
        <f t="shared" si="137"/>
        <v>4650</v>
      </c>
      <c r="Q1146" t="str">
        <f t="shared" si="138"/>
        <v>food</v>
      </c>
      <c r="R1146" s="6" t="str">
        <f t="shared" si="139"/>
        <v>food trucks</v>
      </c>
      <c r="S1146" s="10">
        <f t="shared" si="140"/>
        <v>42093.181944444441</v>
      </c>
      <c r="T1146" s="10">
        <f t="shared" si="141"/>
        <v>42123.181944444441</v>
      </c>
      <c r="U1146" s="10" t="str">
        <f t="shared" si="142"/>
        <v>Mar</v>
      </c>
      <c r="V1146" s="11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>
        <f t="shared" si="137"/>
        <v>40050</v>
      </c>
      <c r="Q1147" t="str">
        <f t="shared" si="138"/>
        <v>food</v>
      </c>
      <c r="R1147" s="6" t="str">
        <f t="shared" si="139"/>
        <v>food trucks</v>
      </c>
      <c r="S1147" s="10">
        <f t="shared" si="140"/>
        <v>41854.747592592597</v>
      </c>
      <c r="T1147" s="10">
        <f t="shared" si="141"/>
        <v>41914.747592592597</v>
      </c>
      <c r="U1147" s="10" t="str">
        <f t="shared" si="142"/>
        <v>Aug</v>
      </c>
      <c r="V1147" s="11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>
        <f t="shared" si="137"/>
        <v>3265</v>
      </c>
      <c r="Q1148" t="str">
        <f t="shared" si="138"/>
        <v>food</v>
      </c>
      <c r="R1148" s="6" t="str">
        <f t="shared" si="139"/>
        <v>food trucks</v>
      </c>
      <c r="S1148" s="10">
        <f t="shared" si="140"/>
        <v>41723.9533912037</v>
      </c>
      <c r="T1148" s="10">
        <f t="shared" si="141"/>
        <v>41761.9533912037</v>
      </c>
      <c r="U1148" s="10" t="str">
        <f t="shared" si="142"/>
        <v>Mar</v>
      </c>
      <c r="V1148" s="11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>
        <f t="shared" si="137"/>
        <v>12500</v>
      </c>
      <c r="Q1149" t="str">
        <f t="shared" si="138"/>
        <v>food</v>
      </c>
      <c r="R1149" s="6" t="str">
        <f t="shared" si="139"/>
        <v>food trucks</v>
      </c>
      <c r="S1149" s="10">
        <f t="shared" si="140"/>
        <v>41871.972025462965</v>
      </c>
      <c r="T1149" s="10">
        <f t="shared" si="141"/>
        <v>41931.972025462965</v>
      </c>
      <c r="U1149" s="10" t="str">
        <f t="shared" si="142"/>
        <v>Aug</v>
      </c>
      <c r="V1149" s="11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>
        <f t="shared" si="137"/>
        <v>7536.5</v>
      </c>
      <c r="Q1150" t="str">
        <f t="shared" si="138"/>
        <v>food</v>
      </c>
      <c r="R1150" s="6" t="str">
        <f t="shared" si="139"/>
        <v>food trucks</v>
      </c>
      <c r="S1150" s="10">
        <f t="shared" si="140"/>
        <v>42675.171076388884</v>
      </c>
      <c r="T1150" s="10">
        <f t="shared" si="141"/>
        <v>42705.212743055556</v>
      </c>
      <c r="U1150" s="10" t="str">
        <f t="shared" si="142"/>
        <v>Nov</v>
      </c>
      <c r="V1150" s="11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>
        <f t="shared" si="137"/>
        <v>25037.5</v>
      </c>
      <c r="Q1151" t="str">
        <f t="shared" si="138"/>
        <v>food</v>
      </c>
      <c r="R1151" s="6" t="str">
        <f t="shared" si="139"/>
        <v>food trucks</v>
      </c>
      <c r="S1151" s="10">
        <f t="shared" si="140"/>
        <v>42507.71025462963</v>
      </c>
      <c r="T1151" s="10">
        <f t="shared" si="141"/>
        <v>42537.71025462963</v>
      </c>
      <c r="U1151" s="10" t="str">
        <f t="shared" si="142"/>
        <v>May</v>
      </c>
      <c r="V1151" s="11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>
        <f t="shared" si="137"/>
        <v>1376</v>
      </c>
      <c r="Q1152" t="str">
        <f t="shared" si="138"/>
        <v>food</v>
      </c>
      <c r="R1152" s="6" t="str">
        <f t="shared" si="139"/>
        <v>food trucks</v>
      </c>
      <c r="S1152" s="10">
        <f t="shared" si="140"/>
        <v>42317.954571759255</v>
      </c>
      <c r="T1152" s="10">
        <f t="shared" si="141"/>
        <v>42377.954571759255</v>
      </c>
      <c r="U1152" s="10" t="str">
        <f t="shared" si="142"/>
        <v>Nov</v>
      </c>
      <c r="V1152" s="11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>
        <f t="shared" si="137"/>
        <v>12500</v>
      </c>
      <c r="Q1153" t="str">
        <f t="shared" si="138"/>
        <v>food</v>
      </c>
      <c r="R1153" s="6" t="str">
        <f t="shared" si="139"/>
        <v>food trucks</v>
      </c>
      <c r="S1153" s="10">
        <f t="shared" si="140"/>
        <v>42224.102581018517</v>
      </c>
      <c r="T1153" s="10">
        <f t="shared" si="141"/>
        <v>42254.102581018517</v>
      </c>
      <c r="U1153" s="10" t="str">
        <f t="shared" si="142"/>
        <v>Aug</v>
      </c>
      <c r="V1153" s="11">
        <f t="shared" si="143"/>
        <v>2015</v>
      </c>
    </row>
    <row r="1154" spans="1:22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>
        <f t="shared" si="137"/>
        <v>8455.5</v>
      </c>
      <c r="Q1154" t="str">
        <f t="shared" si="138"/>
        <v>food</v>
      </c>
      <c r="R1154" s="6" t="str">
        <f t="shared" si="139"/>
        <v>food trucks</v>
      </c>
      <c r="S1154" s="10">
        <f t="shared" si="140"/>
        <v>42109.709629629629</v>
      </c>
      <c r="T1154" s="10">
        <f t="shared" si="141"/>
        <v>42139.709629629629</v>
      </c>
      <c r="U1154" s="10" t="str">
        <f t="shared" si="142"/>
        <v>Apr</v>
      </c>
      <c r="V1154" s="11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>
        <f t="shared" ref="P1155:P1218" si="145">AVERAGE(D1155,E1155)</f>
        <v>4025</v>
      </c>
      <c r="Q1155" t="str">
        <f t="shared" ref="Q1155:Q1218" si="146">LEFT(N1155, SEARCH("/",N1155,1)-1)</f>
        <v>food</v>
      </c>
      <c r="R1155" s="6" t="str">
        <f t="shared" ref="R1155:R1218" si="147">RIGHT(N1155,LEN(N1155) - SEARCH("/", N1155, + 1))</f>
        <v>food trucks</v>
      </c>
      <c r="S1155" s="10">
        <f t="shared" ref="S1155:S1218" si="148">(((J1155/60)/60)/24)+DATE(1970,1,1)</f>
        <v>42143.714178240742</v>
      </c>
      <c r="T1155" s="10">
        <f t="shared" ref="T1155:T1218" si="149">(((I1155/60)/60)/24)+DATE(1970,1,1)</f>
        <v>42173.714178240742</v>
      </c>
      <c r="U1155" s="10" t="str">
        <f t="shared" ref="U1155:U1218" si="150">TEXT(S1155, "mmm")</f>
        <v>May</v>
      </c>
      <c r="V1155" s="11">
        <f t="shared" ref="V1155:V1218" si="151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>
        <f t="shared" si="145"/>
        <v>2662.5</v>
      </c>
      <c r="Q1156" t="str">
        <f t="shared" si="146"/>
        <v>food</v>
      </c>
      <c r="R1156" s="6" t="str">
        <f t="shared" si="147"/>
        <v>food trucks</v>
      </c>
      <c r="S1156" s="10">
        <f t="shared" si="148"/>
        <v>42223.108865740738</v>
      </c>
      <c r="T1156" s="10">
        <f t="shared" si="149"/>
        <v>42253.108865740738</v>
      </c>
      <c r="U1156" s="10" t="str">
        <f t="shared" si="150"/>
        <v>Aug</v>
      </c>
      <c r="V1156" s="11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>
        <f t="shared" si="145"/>
        <v>12594</v>
      </c>
      <c r="Q1157" t="str">
        <f t="shared" si="146"/>
        <v>food</v>
      </c>
      <c r="R1157" s="6" t="str">
        <f t="shared" si="147"/>
        <v>food trucks</v>
      </c>
      <c r="S1157" s="10">
        <f t="shared" si="148"/>
        <v>41835.763981481483</v>
      </c>
      <c r="T1157" s="10">
        <f t="shared" si="149"/>
        <v>41865.763981481483</v>
      </c>
      <c r="U1157" s="10" t="str">
        <f t="shared" si="150"/>
        <v>Jul</v>
      </c>
      <c r="V1157" s="11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>
        <f t="shared" si="145"/>
        <v>3250</v>
      </c>
      <c r="Q1158" t="str">
        <f t="shared" si="146"/>
        <v>food</v>
      </c>
      <c r="R1158" s="6" t="str">
        <f t="shared" si="147"/>
        <v>food trucks</v>
      </c>
      <c r="S1158" s="10">
        <f t="shared" si="148"/>
        <v>42029.07131944444</v>
      </c>
      <c r="T1158" s="10">
        <f t="shared" si="149"/>
        <v>42059.07131944444</v>
      </c>
      <c r="U1158" s="10" t="str">
        <f t="shared" si="150"/>
        <v>Jan</v>
      </c>
      <c r="V1158" s="11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>
        <f t="shared" si="145"/>
        <v>5075.5</v>
      </c>
      <c r="Q1159" t="str">
        <f t="shared" si="146"/>
        <v>food</v>
      </c>
      <c r="R1159" s="6" t="str">
        <f t="shared" si="147"/>
        <v>food trucks</v>
      </c>
      <c r="S1159" s="10">
        <f t="shared" si="148"/>
        <v>41918.628240740742</v>
      </c>
      <c r="T1159" s="10">
        <f t="shared" si="149"/>
        <v>41978.669907407413</v>
      </c>
      <c r="U1159" s="10" t="str">
        <f t="shared" si="150"/>
        <v>Oct</v>
      </c>
      <c r="V1159" s="11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>
        <f t="shared" si="145"/>
        <v>3767.5</v>
      </c>
      <c r="Q1160" t="str">
        <f t="shared" si="146"/>
        <v>food</v>
      </c>
      <c r="R1160" s="6" t="str">
        <f t="shared" si="147"/>
        <v>food trucks</v>
      </c>
      <c r="S1160" s="10">
        <f t="shared" si="148"/>
        <v>41952.09175925926</v>
      </c>
      <c r="T1160" s="10">
        <f t="shared" si="149"/>
        <v>41982.09175925926</v>
      </c>
      <c r="U1160" s="10" t="str">
        <f t="shared" si="150"/>
        <v>Nov</v>
      </c>
      <c r="V1160" s="11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>
        <f t="shared" si="145"/>
        <v>3375</v>
      </c>
      <c r="Q1161" t="str">
        <f t="shared" si="146"/>
        <v>food</v>
      </c>
      <c r="R1161" s="6" t="str">
        <f t="shared" si="147"/>
        <v>food trucks</v>
      </c>
      <c r="S1161" s="10">
        <f t="shared" si="148"/>
        <v>42154.726446759261</v>
      </c>
      <c r="T1161" s="10">
        <f t="shared" si="149"/>
        <v>42185.65625</v>
      </c>
      <c r="U1161" s="10" t="str">
        <f t="shared" si="150"/>
        <v>May</v>
      </c>
      <c r="V1161" s="11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>
        <f t="shared" si="145"/>
        <v>15577.5</v>
      </c>
      <c r="Q1162" t="str">
        <f t="shared" si="146"/>
        <v>food</v>
      </c>
      <c r="R1162" s="6" t="str">
        <f t="shared" si="147"/>
        <v>food trucks</v>
      </c>
      <c r="S1162" s="10">
        <f t="shared" si="148"/>
        <v>42061.154930555553</v>
      </c>
      <c r="T1162" s="10">
        <f t="shared" si="149"/>
        <v>42091.113263888896</v>
      </c>
      <c r="U1162" s="10" t="str">
        <f t="shared" si="150"/>
        <v>Feb</v>
      </c>
      <c r="V1162" s="11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>
        <f t="shared" si="145"/>
        <v>9000</v>
      </c>
      <c r="Q1163" t="str">
        <f t="shared" si="146"/>
        <v>food</v>
      </c>
      <c r="R1163" s="6" t="str">
        <f t="shared" si="147"/>
        <v>food trucks</v>
      </c>
      <c r="S1163" s="10">
        <f t="shared" si="148"/>
        <v>42122.629502314812</v>
      </c>
      <c r="T1163" s="10">
        <f t="shared" si="149"/>
        <v>42143.629502314812</v>
      </c>
      <c r="U1163" s="10" t="str">
        <f t="shared" si="150"/>
        <v>Apr</v>
      </c>
      <c r="V1163" s="11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>
        <f t="shared" si="145"/>
        <v>30017.5</v>
      </c>
      <c r="Q1164" t="str">
        <f t="shared" si="146"/>
        <v>food</v>
      </c>
      <c r="R1164" s="6" t="str">
        <f t="shared" si="147"/>
        <v>food trucks</v>
      </c>
      <c r="S1164" s="10">
        <f t="shared" si="148"/>
        <v>41876.683611111112</v>
      </c>
      <c r="T1164" s="10">
        <f t="shared" si="149"/>
        <v>41907.683611111112</v>
      </c>
      <c r="U1164" s="10" t="str">
        <f t="shared" si="150"/>
        <v>Aug</v>
      </c>
      <c r="V1164" s="11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>
        <f t="shared" si="145"/>
        <v>2600</v>
      </c>
      <c r="Q1165" t="str">
        <f t="shared" si="146"/>
        <v>food</v>
      </c>
      <c r="R1165" s="6" t="str">
        <f t="shared" si="147"/>
        <v>food trucks</v>
      </c>
      <c r="S1165" s="10">
        <f t="shared" si="148"/>
        <v>41830.723611111112</v>
      </c>
      <c r="T1165" s="10">
        <f t="shared" si="149"/>
        <v>41860.723611111112</v>
      </c>
      <c r="U1165" s="10" t="str">
        <f t="shared" si="150"/>
        <v>Jul</v>
      </c>
      <c r="V1165" s="11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>
        <f t="shared" si="145"/>
        <v>5000</v>
      </c>
      <c r="Q1166" t="str">
        <f t="shared" si="146"/>
        <v>food</v>
      </c>
      <c r="R1166" s="6" t="str">
        <f t="shared" si="147"/>
        <v>food trucks</v>
      </c>
      <c r="S1166" s="10">
        <f t="shared" si="148"/>
        <v>42509.724328703705</v>
      </c>
      <c r="T1166" s="10">
        <f t="shared" si="149"/>
        <v>42539.724328703705</v>
      </c>
      <c r="U1166" s="10" t="str">
        <f t="shared" si="150"/>
        <v>May</v>
      </c>
      <c r="V1166" s="11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>
        <f t="shared" si="145"/>
        <v>6035.25</v>
      </c>
      <c r="Q1167" t="str">
        <f t="shared" si="146"/>
        <v>food</v>
      </c>
      <c r="R1167" s="6" t="str">
        <f t="shared" si="147"/>
        <v>food trucks</v>
      </c>
      <c r="S1167" s="10">
        <f t="shared" si="148"/>
        <v>41792.214467592588</v>
      </c>
      <c r="T1167" s="10">
        <f t="shared" si="149"/>
        <v>41826.214467592588</v>
      </c>
      <c r="U1167" s="10" t="str">
        <f t="shared" si="150"/>
        <v>Jun</v>
      </c>
      <c r="V1167" s="11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>
        <f t="shared" si="145"/>
        <v>8935.5</v>
      </c>
      <c r="Q1168" t="str">
        <f t="shared" si="146"/>
        <v>food</v>
      </c>
      <c r="R1168" s="6" t="str">
        <f t="shared" si="147"/>
        <v>food trucks</v>
      </c>
      <c r="S1168" s="10">
        <f t="shared" si="148"/>
        <v>42150.485439814816</v>
      </c>
      <c r="T1168" s="10">
        <f t="shared" si="149"/>
        <v>42181.166666666672</v>
      </c>
      <c r="U1168" s="10" t="str">
        <f t="shared" si="150"/>
        <v>May</v>
      </c>
      <c r="V1168" s="11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>
        <f t="shared" si="145"/>
        <v>30489.5</v>
      </c>
      <c r="Q1169" t="str">
        <f t="shared" si="146"/>
        <v>food</v>
      </c>
      <c r="R1169" s="6" t="str">
        <f t="shared" si="147"/>
        <v>food trucks</v>
      </c>
      <c r="S1169" s="10">
        <f t="shared" si="148"/>
        <v>41863.734895833331</v>
      </c>
      <c r="T1169" s="10">
        <f t="shared" si="149"/>
        <v>41894.734895833331</v>
      </c>
      <c r="U1169" s="10" t="str">
        <f t="shared" si="150"/>
        <v>Aug</v>
      </c>
      <c r="V1169" s="11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>
        <f t="shared" si="145"/>
        <v>9510</v>
      </c>
      <c r="Q1170" t="str">
        <f t="shared" si="146"/>
        <v>food</v>
      </c>
      <c r="R1170" s="6" t="str">
        <f t="shared" si="147"/>
        <v>food trucks</v>
      </c>
      <c r="S1170" s="10">
        <f t="shared" si="148"/>
        <v>42605.053993055553</v>
      </c>
      <c r="T1170" s="10">
        <f t="shared" si="149"/>
        <v>42635.053993055553</v>
      </c>
      <c r="U1170" s="10" t="str">
        <f t="shared" si="150"/>
        <v>Aug</v>
      </c>
      <c r="V1170" s="11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>
        <f t="shared" si="145"/>
        <v>5008.5</v>
      </c>
      <c r="Q1171" t="str">
        <f t="shared" si="146"/>
        <v>food</v>
      </c>
      <c r="R1171" s="6" t="str">
        <f t="shared" si="147"/>
        <v>food trucks</v>
      </c>
      <c r="S1171" s="10">
        <f t="shared" si="148"/>
        <v>42027.353738425925</v>
      </c>
      <c r="T1171" s="10">
        <f t="shared" si="149"/>
        <v>42057.353738425925</v>
      </c>
      <c r="U1171" s="10" t="str">
        <f t="shared" si="150"/>
        <v>Jan</v>
      </c>
      <c r="V1171" s="11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>
        <f t="shared" si="145"/>
        <v>12550</v>
      </c>
      <c r="Q1172" t="str">
        <f t="shared" si="146"/>
        <v>food</v>
      </c>
      <c r="R1172" s="6" t="str">
        <f t="shared" si="147"/>
        <v>food trucks</v>
      </c>
      <c r="S1172" s="10">
        <f t="shared" si="148"/>
        <v>42124.893182870372</v>
      </c>
      <c r="T1172" s="10">
        <f t="shared" si="149"/>
        <v>42154.893182870372</v>
      </c>
      <c r="U1172" s="10" t="str">
        <f t="shared" si="150"/>
        <v>Apr</v>
      </c>
      <c r="V1172" s="11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>
        <f t="shared" si="145"/>
        <v>12512.5</v>
      </c>
      <c r="Q1173" t="str">
        <f t="shared" si="146"/>
        <v>food</v>
      </c>
      <c r="R1173" s="6" t="str">
        <f t="shared" si="147"/>
        <v>food trucks</v>
      </c>
      <c r="S1173" s="10">
        <f t="shared" si="148"/>
        <v>41938.804710648146</v>
      </c>
      <c r="T1173" s="10">
        <f t="shared" si="149"/>
        <v>41956.846377314811</v>
      </c>
      <c r="U1173" s="10" t="str">
        <f t="shared" si="150"/>
        <v>Oct</v>
      </c>
      <c r="V1173" s="11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>
        <f t="shared" si="145"/>
        <v>4500</v>
      </c>
      <c r="Q1174" t="str">
        <f t="shared" si="146"/>
        <v>food</v>
      </c>
      <c r="R1174" s="6" t="str">
        <f t="shared" si="147"/>
        <v>food trucks</v>
      </c>
      <c r="S1174" s="10">
        <f t="shared" si="148"/>
        <v>41841.682314814818</v>
      </c>
      <c r="T1174" s="10">
        <f t="shared" si="149"/>
        <v>41871.682314814818</v>
      </c>
      <c r="U1174" s="10" t="str">
        <f t="shared" si="150"/>
        <v>Jul</v>
      </c>
      <c r="V1174" s="11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>
        <f t="shared" si="145"/>
        <v>62515</v>
      </c>
      <c r="Q1175" t="str">
        <f t="shared" si="146"/>
        <v>food</v>
      </c>
      <c r="R1175" s="6" t="str">
        <f t="shared" si="147"/>
        <v>food trucks</v>
      </c>
      <c r="S1175" s="10">
        <f t="shared" si="148"/>
        <v>42184.185844907406</v>
      </c>
      <c r="T1175" s="10">
        <f t="shared" si="149"/>
        <v>42219.185844907406</v>
      </c>
      <c r="U1175" s="10" t="str">
        <f t="shared" si="150"/>
        <v>Jun</v>
      </c>
      <c r="V1175" s="11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>
        <f t="shared" si="145"/>
        <v>7943</v>
      </c>
      <c r="Q1176" t="str">
        <f t="shared" si="146"/>
        <v>food</v>
      </c>
      <c r="R1176" s="6" t="str">
        <f t="shared" si="147"/>
        <v>food trucks</v>
      </c>
      <c r="S1176" s="10">
        <f t="shared" si="148"/>
        <v>42468.84174768519</v>
      </c>
      <c r="T1176" s="10">
        <f t="shared" si="149"/>
        <v>42498.84174768519</v>
      </c>
      <c r="U1176" s="10" t="str">
        <f t="shared" si="150"/>
        <v>Apr</v>
      </c>
      <c r="V1176" s="11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>
        <f t="shared" si="145"/>
        <v>10292.5</v>
      </c>
      <c r="Q1177" t="str">
        <f t="shared" si="146"/>
        <v>food</v>
      </c>
      <c r="R1177" s="6" t="str">
        <f t="shared" si="147"/>
        <v>food trucks</v>
      </c>
      <c r="S1177" s="10">
        <f t="shared" si="148"/>
        <v>42170.728460648148</v>
      </c>
      <c r="T1177" s="10">
        <f t="shared" si="149"/>
        <v>42200.728460648148</v>
      </c>
      <c r="U1177" s="10" t="str">
        <f t="shared" si="150"/>
        <v>Jun</v>
      </c>
      <c r="V1177" s="11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>
        <f t="shared" si="145"/>
        <v>87505</v>
      </c>
      <c r="Q1178" t="str">
        <f t="shared" si="146"/>
        <v>food</v>
      </c>
      <c r="R1178" s="6" t="str">
        <f t="shared" si="147"/>
        <v>food trucks</v>
      </c>
      <c r="S1178" s="10">
        <f t="shared" si="148"/>
        <v>42746.019652777773</v>
      </c>
      <c r="T1178" s="10">
        <f t="shared" si="149"/>
        <v>42800.541666666672</v>
      </c>
      <c r="U1178" s="10" t="str">
        <f t="shared" si="150"/>
        <v>Jan</v>
      </c>
      <c r="V1178" s="11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>
        <f t="shared" si="145"/>
        <v>3000</v>
      </c>
      <c r="Q1179" t="str">
        <f t="shared" si="146"/>
        <v>food</v>
      </c>
      <c r="R1179" s="6" t="str">
        <f t="shared" si="147"/>
        <v>food trucks</v>
      </c>
      <c r="S1179" s="10">
        <f t="shared" si="148"/>
        <v>41897.660833333335</v>
      </c>
      <c r="T1179" s="10">
        <f t="shared" si="149"/>
        <v>41927.660833333335</v>
      </c>
      <c r="U1179" s="10" t="str">
        <f t="shared" si="150"/>
        <v>Sep</v>
      </c>
      <c r="V1179" s="11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>
        <f t="shared" si="145"/>
        <v>37502.5</v>
      </c>
      <c r="Q1180" t="str">
        <f t="shared" si="146"/>
        <v>food</v>
      </c>
      <c r="R1180" s="6" t="str">
        <f t="shared" si="147"/>
        <v>food trucks</v>
      </c>
      <c r="S1180" s="10">
        <f t="shared" si="148"/>
        <v>41837.905694444446</v>
      </c>
      <c r="T1180" s="10">
        <f t="shared" si="149"/>
        <v>41867.905694444446</v>
      </c>
      <c r="U1180" s="10" t="str">
        <f t="shared" si="150"/>
        <v>Jul</v>
      </c>
      <c r="V1180" s="11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>
        <f t="shared" si="145"/>
        <v>31600</v>
      </c>
      <c r="Q1181" t="str">
        <f t="shared" si="146"/>
        <v>food</v>
      </c>
      <c r="R1181" s="6" t="str">
        <f t="shared" si="147"/>
        <v>food trucks</v>
      </c>
      <c r="S1181" s="10">
        <f t="shared" si="148"/>
        <v>42275.720219907409</v>
      </c>
      <c r="T1181" s="10">
        <f t="shared" si="149"/>
        <v>42305.720219907409</v>
      </c>
      <c r="U1181" s="10" t="str">
        <f t="shared" si="150"/>
        <v>Sep</v>
      </c>
      <c r="V1181" s="11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>
        <f t="shared" si="145"/>
        <v>27937.5</v>
      </c>
      <c r="Q1182" t="str">
        <f t="shared" si="146"/>
        <v>food</v>
      </c>
      <c r="R1182" s="6" t="str">
        <f t="shared" si="147"/>
        <v>food trucks</v>
      </c>
      <c r="S1182" s="10">
        <f t="shared" si="148"/>
        <v>41781.806875000002</v>
      </c>
      <c r="T1182" s="10">
        <f t="shared" si="149"/>
        <v>41818.806875000002</v>
      </c>
      <c r="U1182" s="10" t="str">
        <f t="shared" si="150"/>
        <v>May</v>
      </c>
      <c r="V1182" s="11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>
        <f t="shared" si="145"/>
        <v>25002</v>
      </c>
      <c r="Q1183" t="str">
        <f t="shared" si="146"/>
        <v>food</v>
      </c>
      <c r="R1183" s="6" t="str">
        <f t="shared" si="147"/>
        <v>food trucks</v>
      </c>
      <c r="S1183" s="10">
        <f t="shared" si="148"/>
        <v>42034.339363425926</v>
      </c>
      <c r="T1183" s="10">
        <f t="shared" si="149"/>
        <v>42064.339363425926</v>
      </c>
      <c r="U1183" s="10" t="str">
        <f t="shared" si="150"/>
        <v>Jan</v>
      </c>
      <c r="V1183" s="11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>
        <f t="shared" si="145"/>
        <v>521</v>
      </c>
      <c r="Q1184" t="str">
        <f t="shared" si="146"/>
        <v>food</v>
      </c>
      <c r="R1184" s="6" t="str">
        <f t="shared" si="147"/>
        <v>food trucks</v>
      </c>
      <c r="S1184" s="10">
        <f t="shared" si="148"/>
        <v>42728.827407407407</v>
      </c>
      <c r="T1184" s="10">
        <f t="shared" si="149"/>
        <v>42747.695833333331</v>
      </c>
      <c r="U1184" s="10" t="str">
        <f t="shared" si="150"/>
        <v>Dec</v>
      </c>
      <c r="V1184" s="11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>
        <f t="shared" si="145"/>
        <v>1300</v>
      </c>
      <c r="Q1185" t="str">
        <f t="shared" si="146"/>
        <v>food</v>
      </c>
      <c r="R1185" s="6" t="str">
        <f t="shared" si="147"/>
        <v>food trucks</v>
      </c>
      <c r="S1185" s="10">
        <f t="shared" si="148"/>
        <v>42656.86137731481</v>
      </c>
      <c r="T1185" s="10">
        <f t="shared" si="149"/>
        <v>42676.165972222225</v>
      </c>
      <c r="U1185" s="10" t="str">
        <f t="shared" si="150"/>
        <v>Oct</v>
      </c>
      <c r="V1185" s="11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>
        <f t="shared" si="145"/>
        <v>22543</v>
      </c>
      <c r="Q1186" t="str">
        <f t="shared" si="146"/>
        <v>photography</v>
      </c>
      <c r="R1186" s="6" t="str">
        <f t="shared" si="147"/>
        <v>photobooks</v>
      </c>
      <c r="S1186" s="10">
        <f t="shared" si="148"/>
        <v>42741.599664351852</v>
      </c>
      <c r="T1186" s="10">
        <f t="shared" si="149"/>
        <v>42772.599664351852</v>
      </c>
      <c r="U1186" s="10" t="str">
        <f t="shared" si="150"/>
        <v>Jan</v>
      </c>
      <c r="V1186" s="11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>
        <f t="shared" si="145"/>
        <v>12840</v>
      </c>
      <c r="Q1187" t="str">
        <f t="shared" si="146"/>
        <v>photography</v>
      </c>
      <c r="R1187" s="6" t="str">
        <f t="shared" si="147"/>
        <v>photobooks</v>
      </c>
      <c r="S1187" s="10">
        <f t="shared" si="148"/>
        <v>42130.865150462967</v>
      </c>
      <c r="T1187" s="10">
        <f t="shared" si="149"/>
        <v>42163.166666666672</v>
      </c>
      <c r="U1187" s="10" t="str">
        <f t="shared" si="150"/>
        <v>May</v>
      </c>
      <c r="V1187" s="11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>
        <f t="shared" si="145"/>
        <v>7752.5</v>
      </c>
      <c r="Q1188" t="str">
        <f t="shared" si="146"/>
        <v>photography</v>
      </c>
      <c r="R1188" s="6" t="str">
        <f t="shared" si="147"/>
        <v>photobooks</v>
      </c>
      <c r="S1188" s="10">
        <f t="shared" si="148"/>
        <v>42123.86336805555</v>
      </c>
      <c r="T1188" s="10">
        <f t="shared" si="149"/>
        <v>42156.945833333331</v>
      </c>
      <c r="U1188" s="10" t="str">
        <f t="shared" si="150"/>
        <v>Apr</v>
      </c>
      <c r="V1188" s="11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>
        <f t="shared" si="145"/>
        <v>8930.5</v>
      </c>
      <c r="Q1189" t="str">
        <f t="shared" si="146"/>
        <v>photography</v>
      </c>
      <c r="R1189" s="6" t="str">
        <f t="shared" si="147"/>
        <v>photobooks</v>
      </c>
      <c r="S1189" s="10">
        <f t="shared" si="148"/>
        <v>42109.894942129627</v>
      </c>
      <c r="T1189" s="10">
        <f t="shared" si="149"/>
        <v>42141.75</v>
      </c>
      <c r="U1189" s="10" t="str">
        <f t="shared" si="150"/>
        <v>Apr</v>
      </c>
      <c r="V1189" s="11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>
        <f t="shared" si="145"/>
        <v>2605.5</v>
      </c>
      <c r="Q1190" t="str">
        <f t="shared" si="146"/>
        <v>photography</v>
      </c>
      <c r="R1190" s="6" t="str">
        <f t="shared" si="147"/>
        <v>photobooks</v>
      </c>
      <c r="S1190" s="10">
        <f t="shared" si="148"/>
        <v>42711.700694444444</v>
      </c>
      <c r="T1190" s="10">
        <f t="shared" si="149"/>
        <v>42732.700694444444</v>
      </c>
      <c r="U1190" s="10" t="str">
        <f t="shared" si="150"/>
        <v>Dec</v>
      </c>
      <c r="V1190" s="11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>
        <f t="shared" si="145"/>
        <v>9350</v>
      </c>
      <c r="Q1191" t="str">
        <f t="shared" si="146"/>
        <v>photography</v>
      </c>
      <c r="R1191" s="6" t="str">
        <f t="shared" si="147"/>
        <v>photobooks</v>
      </c>
      <c r="S1191" s="10">
        <f t="shared" si="148"/>
        <v>42529.979108796295</v>
      </c>
      <c r="T1191" s="10">
        <f t="shared" si="149"/>
        <v>42550.979108796295</v>
      </c>
      <c r="U1191" s="10" t="str">
        <f t="shared" si="150"/>
        <v>Jun</v>
      </c>
      <c r="V1191" s="11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>
        <f t="shared" si="145"/>
        <v>587.5</v>
      </c>
      <c r="Q1192" t="str">
        <f t="shared" si="146"/>
        <v>photography</v>
      </c>
      <c r="R1192" s="6" t="str">
        <f t="shared" si="147"/>
        <v>photobooks</v>
      </c>
      <c r="S1192" s="10">
        <f t="shared" si="148"/>
        <v>41852.665798611109</v>
      </c>
      <c r="T1192" s="10">
        <f t="shared" si="149"/>
        <v>41882.665798611109</v>
      </c>
      <c r="U1192" s="10" t="str">
        <f t="shared" si="150"/>
        <v>Aug</v>
      </c>
      <c r="V1192" s="11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>
        <f t="shared" si="145"/>
        <v>2822.5</v>
      </c>
      <c r="Q1193" t="str">
        <f t="shared" si="146"/>
        <v>photography</v>
      </c>
      <c r="R1193" s="6" t="str">
        <f t="shared" si="147"/>
        <v>photobooks</v>
      </c>
      <c r="S1193" s="10">
        <f t="shared" si="148"/>
        <v>42419.603703703702</v>
      </c>
      <c r="T1193" s="10">
        <f t="shared" si="149"/>
        <v>42449.562037037031</v>
      </c>
      <c r="U1193" s="10" t="str">
        <f t="shared" si="150"/>
        <v>Feb</v>
      </c>
      <c r="V1193" s="11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>
        <f t="shared" si="145"/>
        <v>195</v>
      </c>
      <c r="Q1194" t="str">
        <f t="shared" si="146"/>
        <v>photography</v>
      </c>
      <c r="R1194" s="6" t="str">
        <f t="shared" si="147"/>
        <v>photobooks</v>
      </c>
      <c r="S1194" s="10">
        <f t="shared" si="148"/>
        <v>42747.506689814814</v>
      </c>
      <c r="T1194" s="10">
        <f t="shared" si="149"/>
        <v>42777.506689814814</v>
      </c>
      <c r="U1194" s="10" t="str">
        <f t="shared" si="150"/>
        <v>Jan</v>
      </c>
      <c r="V1194" s="11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>
        <f t="shared" si="145"/>
        <v>21415.5</v>
      </c>
      <c r="Q1195" t="str">
        <f t="shared" si="146"/>
        <v>photography</v>
      </c>
      <c r="R1195" s="6" t="str">
        <f t="shared" si="147"/>
        <v>photobooks</v>
      </c>
      <c r="S1195" s="10">
        <f t="shared" si="148"/>
        <v>42409.776076388895</v>
      </c>
      <c r="T1195" s="10">
        <f t="shared" si="149"/>
        <v>42469.734409722223</v>
      </c>
      <c r="U1195" s="10" t="str">
        <f t="shared" si="150"/>
        <v>Feb</v>
      </c>
      <c r="V1195" s="11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>
        <f t="shared" si="145"/>
        <v>26390</v>
      </c>
      <c r="Q1196" t="str">
        <f t="shared" si="146"/>
        <v>photography</v>
      </c>
      <c r="R1196" s="6" t="str">
        <f t="shared" si="147"/>
        <v>photobooks</v>
      </c>
      <c r="S1196" s="10">
        <f t="shared" si="148"/>
        <v>42072.488182870366</v>
      </c>
      <c r="T1196" s="10">
        <f t="shared" si="149"/>
        <v>42102.488182870366</v>
      </c>
      <c r="U1196" s="10" t="str">
        <f t="shared" si="150"/>
        <v>Mar</v>
      </c>
      <c r="V1196" s="11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>
        <f t="shared" si="145"/>
        <v>11750</v>
      </c>
      <c r="Q1197" t="str">
        <f t="shared" si="146"/>
        <v>photography</v>
      </c>
      <c r="R1197" s="6" t="str">
        <f t="shared" si="147"/>
        <v>photobooks</v>
      </c>
      <c r="S1197" s="10">
        <f t="shared" si="148"/>
        <v>42298.34783564815</v>
      </c>
      <c r="T1197" s="10">
        <f t="shared" si="149"/>
        <v>42358.375</v>
      </c>
      <c r="U1197" s="10" t="str">
        <f t="shared" si="150"/>
        <v>Oct</v>
      </c>
      <c r="V1197" s="11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>
        <f t="shared" si="145"/>
        <v>26818.5</v>
      </c>
      <c r="Q1198" t="str">
        <f t="shared" si="146"/>
        <v>photography</v>
      </c>
      <c r="R1198" s="6" t="str">
        <f t="shared" si="147"/>
        <v>photobooks</v>
      </c>
      <c r="S1198" s="10">
        <f t="shared" si="148"/>
        <v>42326.818738425922</v>
      </c>
      <c r="T1198" s="10">
        <f t="shared" si="149"/>
        <v>42356.818738425922</v>
      </c>
      <c r="U1198" s="10" t="str">
        <f t="shared" si="150"/>
        <v>Nov</v>
      </c>
      <c r="V1198" s="11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>
        <f t="shared" si="145"/>
        <v>26497</v>
      </c>
      <c r="Q1199" t="str">
        <f t="shared" si="146"/>
        <v>photography</v>
      </c>
      <c r="R1199" s="6" t="str">
        <f t="shared" si="147"/>
        <v>photobooks</v>
      </c>
      <c r="S1199" s="10">
        <f t="shared" si="148"/>
        <v>42503.66474537037</v>
      </c>
      <c r="T1199" s="10">
        <f t="shared" si="149"/>
        <v>42534.249305555553</v>
      </c>
      <c r="U1199" s="10" t="str">
        <f t="shared" si="150"/>
        <v>May</v>
      </c>
      <c r="V1199" s="11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>
        <f t="shared" si="145"/>
        <v>6310.5</v>
      </c>
      <c r="Q1200" t="str">
        <f t="shared" si="146"/>
        <v>photography</v>
      </c>
      <c r="R1200" s="6" t="str">
        <f t="shared" si="147"/>
        <v>photobooks</v>
      </c>
      <c r="S1200" s="10">
        <f t="shared" si="148"/>
        <v>42333.619050925925</v>
      </c>
      <c r="T1200" s="10">
        <f t="shared" si="149"/>
        <v>42369.125</v>
      </c>
      <c r="U1200" s="10" t="str">
        <f t="shared" si="150"/>
        <v>Nov</v>
      </c>
      <c r="V1200" s="11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>
        <f t="shared" si="145"/>
        <v>2675.5</v>
      </c>
      <c r="Q1201" t="str">
        <f t="shared" si="146"/>
        <v>photography</v>
      </c>
      <c r="R1201" s="6" t="str">
        <f t="shared" si="147"/>
        <v>photobooks</v>
      </c>
      <c r="S1201" s="10">
        <f t="shared" si="148"/>
        <v>42161.770833333328</v>
      </c>
      <c r="T1201" s="10">
        <f t="shared" si="149"/>
        <v>42193.770833333328</v>
      </c>
      <c r="U1201" s="10" t="str">
        <f t="shared" si="150"/>
        <v>Jun</v>
      </c>
      <c r="V1201" s="11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>
        <f t="shared" si="145"/>
        <v>5414.5</v>
      </c>
      <c r="Q1202" t="str">
        <f t="shared" si="146"/>
        <v>photography</v>
      </c>
      <c r="R1202" s="6" t="str">
        <f t="shared" si="147"/>
        <v>photobooks</v>
      </c>
      <c r="S1202" s="10">
        <f t="shared" si="148"/>
        <v>42089.477500000001</v>
      </c>
      <c r="T1202" s="10">
        <f t="shared" si="149"/>
        <v>42110.477500000001</v>
      </c>
      <c r="U1202" s="10" t="str">
        <f t="shared" si="150"/>
        <v>Mar</v>
      </c>
      <c r="V1202" s="11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>
        <f t="shared" si="145"/>
        <v>6073.1350000000002</v>
      </c>
      <c r="Q1203" t="str">
        <f t="shared" si="146"/>
        <v>photography</v>
      </c>
      <c r="R1203" s="6" t="str">
        <f t="shared" si="147"/>
        <v>photobooks</v>
      </c>
      <c r="S1203" s="10">
        <f t="shared" si="148"/>
        <v>42536.60701388889</v>
      </c>
      <c r="T1203" s="10">
        <f t="shared" si="149"/>
        <v>42566.60701388889</v>
      </c>
      <c r="U1203" s="10" t="str">
        <f t="shared" si="150"/>
        <v>Jun</v>
      </c>
      <c r="V1203" s="11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>
        <f t="shared" si="145"/>
        <v>37405.5</v>
      </c>
      <c r="Q1204" t="str">
        <f t="shared" si="146"/>
        <v>photography</v>
      </c>
      <c r="R1204" s="6" t="str">
        <f t="shared" si="147"/>
        <v>photobooks</v>
      </c>
      <c r="S1204" s="10">
        <f t="shared" si="148"/>
        <v>42152.288819444439</v>
      </c>
      <c r="T1204" s="10">
        <f t="shared" si="149"/>
        <v>42182.288819444439</v>
      </c>
      <c r="U1204" s="10" t="str">
        <f t="shared" si="150"/>
        <v>May</v>
      </c>
      <c r="V1204" s="11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>
        <f t="shared" si="145"/>
        <v>16500</v>
      </c>
      <c r="Q1205" t="str">
        <f t="shared" si="146"/>
        <v>photography</v>
      </c>
      <c r="R1205" s="6" t="str">
        <f t="shared" si="147"/>
        <v>photobooks</v>
      </c>
      <c r="S1205" s="10">
        <f t="shared" si="148"/>
        <v>42125.614895833336</v>
      </c>
      <c r="T1205" s="10">
        <f t="shared" si="149"/>
        <v>42155.614895833336</v>
      </c>
      <c r="U1205" s="10" t="str">
        <f t="shared" si="150"/>
        <v>May</v>
      </c>
      <c r="V1205" s="11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>
        <f t="shared" si="145"/>
        <v>13191.5</v>
      </c>
      <c r="Q1206" t="str">
        <f t="shared" si="146"/>
        <v>photography</v>
      </c>
      <c r="R1206" s="6" t="str">
        <f t="shared" si="147"/>
        <v>photobooks</v>
      </c>
      <c r="S1206" s="10">
        <f t="shared" si="148"/>
        <v>42297.748067129629</v>
      </c>
      <c r="T1206" s="10">
        <f t="shared" si="149"/>
        <v>42342.208333333328</v>
      </c>
      <c r="U1206" s="10" t="str">
        <f t="shared" si="150"/>
        <v>Oct</v>
      </c>
      <c r="V1206" s="11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>
        <f t="shared" si="145"/>
        <v>13056</v>
      </c>
      <c r="Q1207" t="str">
        <f t="shared" si="146"/>
        <v>photography</v>
      </c>
      <c r="R1207" s="6" t="str">
        <f t="shared" si="147"/>
        <v>photobooks</v>
      </c>
      <c r="S1207" s="10">
        <f t="shared" si="148"/>
        <v>42138.506377314814</v>
      </c>
      <c r="T1207" s="10">
        <f t="shared" si="149"/>
        <v>42168.506377314814</v>
      </c>
      <c r="U1207" s="10" t="str">
        <f t="shared" si="150"/>
        <v>May</v>
      </c>
      <c r="V1207" s="11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>
        <f t="shared" si="145"/>
        <v>967.5</v>
      </c>
      <c r="Q1208" t="str">
        <f t="shared" si="146"/>
        <v>photography</v>
      </c>
      <c r="R1208" s="6" t="str">
        <f t="shared" si="147"/>
        <v>photobooks</v>
      </c>
      <c r="S1208" s="10">
        <f t="shared" si="148"/>
        <v>42772.776076388895</v>
      </c>
      <c r="T1208" s="10">
        <f t="shared" si="149"/>
        <v>42805.561805555553</v>
      </c>
      <c r="U1208" s="10" t="str">
        <f t="shared" si="150"/>
        <v>Feb</v>
      </c>
      <c r="V1208" s="11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>
        <f t="shared" si="145"/>
        <v>17048</v>
      </c>
      <c r="Q1209" t="str">
        <f t="shared" si="146"/>
        <v>photography</v>
      </c>
      <c r="R1209" s="6" t="str">
        <f t="shared" si="147"/>
        <v>photobooks</v>
      </c>
      <c r="S1209" s="10">
        <f t="shared" si="148"/>
        <v>42430.430243055554</v>
      </c>
      <c r="T1209" s="10">
        <f t="shared" si="149"/>
        <v>42460.416666666672</v>
      </c>
      <c r="U1209" s="10" t="str">
        <f t="shared" si="150"/>
        <v>Mar</v>
      </c>
      <c r="V1209" s="11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>
        <f t="shared" si="145"/>
        <v>12765</v>
      </c>
      <c r="Q1210" t="str">
        <f t="shared" si="146"/>
        <v>photography</v>
      </c>
      <c r="R1210" s="6" t="str">
        <f t="shared" si="147"/>
        <v>photobooks</v>
      </c>
      <c r="S1210" s="10">
        <f t="shared" si="148"/>
        <v>42423.709074074075</v>
      </c>
      <c r="T1210" s="10">
        <f t="shared" si="149"/>
        <v>42453.667407407411</v>
      </c>
      <c r="U1210" s="10" t="str">
        <f t="shared" si="150"/>
        <v>Feb</v>
      </c>
      <c r="V1210" s="11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>
        <f t="shared" si="145"/>
        <v>6180</v>
      </c>
      <c r="Q1211" t="str">
        <f t="shared" si="146"/>
        <v>photography</v>
      </c>
      <c r="R1211" s="6" t="str">
        <f t="shared" si="147"/>
        <v>photobooks</v>
      </c>
      <c r="S1211" s="10">
        <f t="shared" si="148"/>
        <v>42761.846122685187</v>
      </c>
      <c r="T1211" s="10">
        <f t="shared" si="149"/>
        <v>42791.846122685187</v>
      </c>
      <c r="U1211" s="10" t="str">
        <f t="shared" si="150"/>
        <v>Jan</v>
      </c>
      <c r="V1211" s="11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>
        <f t="shared" si="145"/>
        <v>35431.5</v>
      </c>
      <c r="Q1212" t="str">
        <f t="shared" si="146"/>
        <v>photography</v>
      </c>
      <c r="R1212" s="6" t="str">
        <f t="shared" si="147"/>
        <v>photobooks</v>
      </c>
      <c r="S1212" s="10">
        <f t="shared" si="148"/>
        <v>42132.941805555558</v>
      </c>
      <c r="T1212" s="10">
        <f t="shared" si="149"/>
        <v>42155.875</v>
      </c>
      <c r="U1212" s="10" t="str">
        <f t="shared" si="150"/>
        <v>May</v>
      </c>
      <c r="V1212" s="11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>
        <f t="shared" si="145"/>
        <v>1005.5</v>
      </c>
      <c r="Q1213" t="str">
        <f t="shared" si="146"/>
        <v>photography</v>
      </c>
      <c r="R1213" s="6" t="str">
        <f t="shared" si="147"/>
        <v>photobooks</v>
      </c>
      <c r="S1213" s="10">
        <f t="shared" si="148"/>
        <v>42515.866446759261</v>
      </c>
      <c r="T1213" s="10">
        <f t="shared" si="149"/>
        <v>42530.866446759261</v>
      </c>
      <c r="U1213" s="10" t="str">
        <f t="shared" si="150"/>
        <v>May</v>
      </c>
      <c r="V1213" s="11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>
        <f t="shared" si="145"/>
        <v>2863</v>
      </c>
      <c r="Q1214" t="str">
        <f t="shared" si="146"/>
        <v>photography</v>
      </c>
      <c r="R1214" s="6" t="str">
        <f t="shared" si="147"/>
        <v>photobooks</v>
      </c>
      <c r="S1214" s="10">
        <f t="shared" si="148"/>
        <v>42318.950173611112</v>
      </c>
      <c r="T1214" s="10">
        <f t="shared" si="149"/>
        <v>42335.041666666672</v>
      </c>
      <c r="U1214" s="10" t="str">
        <f t="shared" si="150"/>
        <v>Nov</v>
      </c>
      <c r="V1214" s="11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>
        <f t="shared" si="145"/>
        <v>6572.5</v>
      </c>
      <c r="Q1215" t="str">
        <f t="shared" si="146"/>
        <v>photography</v>
      </c>
      <c r="R1215" s="6" t="str">
        <f t="shared" si="147"/>
        <v>photobooks</v>
      </c>
      <c r="S1215" s="10">
        <f t="shared" si="148"/>
        <v>42731.755787037036</v>
      </c>
      <c r="T1215" s="10">
        <f t="shared" si="149"/>
        <v>42766.755787037036</v>
      </c>
      <c r="U1215" s="10" t="str">
        <f t="shared" si="150"/>
        <v>Dec</v>
      </c>
      <c r="V1215" s="11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>
        <f t="shared" si="145"/>
        <v>2318</v>
      </c>
      <c r="Q1216" t="str">
        <f t="shared" si="146"/>
        <v>photography</v>
      </c>
      <c r="R1216" s="6" t="str">
        <f t="shared" si="147"/>
        <v>photobooks</v>
      </c>
      <c r="S1216" s="10">
        <f t="shared" si="148"/>
        <v>42104.840335648143</v>
      </c>
      <c r="T1216" s="10">
        <f t="shared" si="149"/>
        <v>42164.840335648143</v>
      </c>
      <c r="U1216" s="10" t="str">
        <f t="shared" si="150"/>
        <v>Apr</v>
      </c>
      <c r="V1216" s="11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>
        <f t="shared" si="145"/>
        <v>22152.005000000001</v>
      </c>
      <c r="Q1217" t="str">
        <f t="shared" si="146"/>
        <v>photography</v>
      </c>
      <c r="R1217" s="6" t="str">
        <f t="shared" si="147"/>
        <v>photobooks</v>
      </c>
      <c r="S1217" s="10">
        <f t="shared" si="148"/>
        <v>41759.923101851848</v>
      </c>
      <c r="T1217" s="10">
        <f t="shared" si="149"/>
        <v>41789.923101851848</v>
      </c>
      <c r="U1217" s="10" t="str">
        <f t="shared" si="150"/>
        <v>Apr</v>
      </c>
      <c r="V1217" s="11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>
        <f t="shared" si="145"/>
        <v>17199</v>
      </c>
      <c r="Q1218" t="str">
        <f t="shared" si="146"/>
        <v>photography</v>
      </c>
      <c r="R1218" s="6" t="str">
        <f t="shared" si="147"/>
        <v>photobooks</v>
      </c>
      <c r="S1218" s="10">
        <f t="shared" si="148"/>
        <v>42247.616400462968</v>
      </c>
      <c r="T1218" s="10">
        <f t="shared" si="149"/>
        <v>42279.960416666669</v>
      </c>
      <c r="U1218" s="10" t="str">
        <f t="shared" si="150"/>
        <v>Aug</v>
      </c>
      <c r="V1218" s="11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>
        <f t="shared" ref="P1219:P1282" si="153">AVERAGE(D1219,E1219)</f>
        <v>26844.5</v>
      </c>
      <c r="Q1219" t="str">
        <f t="shared" ref="Q1219:Q1282" si="154">LEFT(N1219, SEARCH("/",N1219,1)-1)</f>
        <v>photography</v>
      </c>
      <c r="R1219" s="6" t="str">
        <f t="shared" ref="R1219:R1282" si="155">RIGHT(N1219,LEN(N1219) - SEARCH("/", N1219, + 1))</f>
        <v>photobooks</v>
      </c>
      <c r="S1219" s="10">
        <f t="shared" ref="S1219:S1282" si="156">(((J1219/60)/60)/24)+DATE(1970,1,1)</f>
        <v>42535.809490740736</v>
      </c>
      <c r="T1219" s="10">
        <f t="shared" ref="T1219:T1282" si="157">(((I1219/60)/60)/24)+DATE(1970,1,1)</f>
        <v>42565.809490740736</v>
      </c>
      <c r="U1219" s="10" t="str">
        <f t="shared" ref="U1219:U1282" si="158">TEXT(S1219, "mmm")</f>
        <v>Jun</v>
      </c>
      <c r="V1219" s="11">
        <f t="shared" ref="V1219:V1282" si="159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>
        <f t="shared" si="153"/>
        <v>12252.5</v>
      </c>
      <c r="Q1220" t="str">
        <f t="shared" si="154"/>
        <v>photography</v>
      </c>
      <c r="R1220" s="6" t="str">
        <f t="shared" si="155"/>
        <v>photobooks</v>
      </c>
      <c r="S1220" s="10">
        <f t="shared" si="156"/>
        <v>42278.662037037036</v>
      </c>
      <c r="T1220" s="10">
        <f t="shared" si="157"/>
        <v>42309.125</v>
      </c>
      <c r="U1220" s="10" t="str">
        <f t="shared" si="158"/>
        <v>Oct</v>
      </c>
      <c r="V1220" s="11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>
        <f t="shared" si="153"/>
        <v>21187</v>
      </c>
      <c r="Q1221" t="str">
        <f t="shared" si="154"/>
        <v>photography</v>
      </c>
      <c r="R1221" s="6" t="str">
        <f t="shared" si="155"/>
        <v>photobooks</v>
      </c>
      <c r="S1221" s="10">
        <f t="shared" si="156"/>
        <v>42633.461956018517</v>
      </c>
      <c r="T1221" s="10">
        <f t="shared" si="157"/>
        <v>42663.461956018517</v>
      </c>
      <c r="U1221" s="10" t="str">
        <f t="shared" si="158"/>
        <v>Sep</v>
      </c>
      <c r="V1221" s="11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>
        <f t="shared" si="153"/>
        <v>15282.5</v>
      </c>
      <c r="Q1222" t="str">
        <f t="shared" si="154"/>
        <v>photography</v>
      </c>
      <c r="R1222" s="6" t="str">
        <f t="shared" si="155"/>
        <v>photobooks</v>
      </c>
      <c r="S1222" s="10">
        <f t="shared" si="156"/>
        <v>42211.628611111111</v>
      </c>
      <c r="T1222" s="10">
        <f t="shared" si="157"/>
        <v>42241.628611111111</v>
      </c>
      <c r="U1222" s="10" t="str">
        <f t="shared" si="158"/>
        <v>Jul</v>
      </c>
      <c r="V1222" s="11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>
        <f t="shared" si="153"/>
        <v>2325.5050000000001</v>
      </c>
      <c r="Q1223" t="str">
        <f t="shared" si="154"/>
        <v>photography</v>
      </c>
      <c r="R1223" s="6" t="str">
        <f t="shared" si="155"/>
        <v>photobooks</v>
      </c>
      <c r="S1223" s="10">
        <f t="shared" si="156"/>
        <v>42680.47555555556</v>
      </c>
      <c r="T1223" s="10">
        <f t="shared" si="157"/>
        <v>42708</v>
      </c>
      <c r="U1223" s="10" t="str">
        <f t="shared" si="158"/>
        <v>Nov</v>
      </c>
      <c r="V1223" s="11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>
        <f t="shared" si="153"/>
        <v>7607.5</v>
      </c>
      <c r="Q1224" t="str">
        <f t="shared" si="154"/>
        <v>photography</v>
      </c>
      <c r="R1224" s="6" t="str">
        <f t="shared" si="155"/>
        <v>photobooks</v>
      </c>
      <c r="S1224" s="10">
        <f t="shared" si="156"/>
        <v>42430.720451388886</v>
      </c>
      <c r="T1224" s="10">
        <f t="shared" si="157"/>
        <v>42461.166666666672</v>
      </c>
      <c r="U1224" s="10" t="str">
        <f t="shared" si="158"/>
        <v>Mar</v>
      </c>
      <c r="V1224" s="11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>
        <f t="shared" si="153"/>
        <v>20998.5</v>
      </c>
      <c r="Q1225" t="str">
        <f t="shared" si="154"/>
        <v>photography</v>
      </c>
      <c r="R1225" s="6" t="str">
        <f t="shared" si="155"/>
        <v>photobooks</v>
      </c>
      <c r="S1225" s="10">
        <f t="shared" si="156"/>
        <v>42654.177187499998</v>
      </c>
      <c r="T1225" s="10">
        <f t="shared" si="157"/>
        <v>42684.218854166669</v>
      </c>
      <c r="U1225" s="10" t="str">
        <f t="shared" si="158"/>
        <v>Oct</v>
      </c>
      <c r="V1225" s="11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>
        <f t="shared" si="153"/>
        <v>8030</v>
      </c>
      <c r="Q1226" t="str">
        <f t="shared" si="154"/>
        <v>music</v>
      </c>
      <c r="R1226" s="6" t="str">
        <f t="shared" si="155"/>
        <v>world music</v>
      </c>
      <c r="S1226" s="10">
        <f t="shared" si="156"/>
        <v>41736.549791666665</v>
      </c>
      <c r="T1226" s="10">
        <f t="shared" si="157"/>
        <v>41796.549791666665</v>
      </c>
      <c r="U1226" s="10" t="str">
        <f t="shared" si="158"/>
        <v>Apr</v>
      </c>
      <c r="V1226" s="11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>
        <f t="shared" si="153"/>
        <v>1566</v>
      </c>
      <c r="Q1227" t="str">
        <f t="shared" si="154"/>
        <v>music</v>
      </c>
      <c r="R1227" s="6" t="str">
        <f t="shared" si="155"/>
        <v>world music</v>
      </c>
      <c r="S1227" s="10">
        <f t="shared" si="156"/>
        <v>41509.905995370369</v>
      </c>
      <c r="T1227" s="10">
        <f t="shared" si="157"/>
        <v>41569.905995370369</v>
      </c>
      <c r="U1227" s="10" t="str">
        <f t="shared" si="158"/>
        <v>Aug</v>
      </c>
      <c r="V1227" s="11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>
        <f t="shared" si="153"/>
        <v>25968.5</v>
      </c>
      <c r="Q1228" t="str">
        <f t="shared" si="154"/>
        <v>music</v>
      </c>
      <c r="R1228" s="6" t="str">
        <f t="shared" si="155"/>
        <v>world music</v>
      </c>
      <c r="S1228" s="10">
        <f t="shared" si="156"/>
        <v>41715.874780092592</v>
      </c>
      <c r="T1228" s="10">
        <f t="shared" si="157"/>
        <v>41750.041666666664</v>
      </c>
      <c r="U1228" s="10" t="str">
        <f t="shared" si="158"/>
        <v>Mar</v>
      </c>
      <c r="V1228" s="11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>
        <f t="shared" si="153"/>
        <v>1000</v>
      </c>
      <c r="Q1229" t="str">
        <f t="shared" si="154"/>
        <v>music</v>
      </c>
      <c r="R1229" s="6" t="str">
        <f t="shared" si="155"/>
        <v>world music</v>
      </c>
      <c r="S1229" s="10">
        <f t="shared" si="156"/>
        <v>41827.919166666667</v>
      </c>
      <c r="T1229" s="10">
        <f t="shared" si="157"/>
        <v>41858.291666666664</v>
      </c>
      <c r="U1229" s="10" t="str">
        <f t="shared" si="158"/>
        <v>Jul</v>
      </c>
      <c r="V1229" s="11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>
        <f t="shared" si="153"/>
        <v>3232.5</v>
      </c>
      <c r="Q1230" t="str">
        <f t="shared" si="154"/>
        <v>music</v>
      </c>
      <c r="R1230" s="6" t="str">
        <f t="shared" si="155"/>
        <v>world music</v>
      </c>
      <c r="S1230" s="10">
        <f t="shared" si="156"/>
        <v>40754.729259259257</v>
      </c>
      <c r="T1230" s="10">
        <f t="shared" si="157"/>
        <v>40814.729259259257</v>
      </c>
      <c r="U1230" s="10" t="str">
        <f t="shared" si="158"/>
        <v>Jul</v>
      </c>
      <c r="V1230" s="11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>
        <f t="shared" si="153"/>
        <v>1387.5</v>
      </c>
      <c r="Q1231" t="str">
        <f t="shared" si="154"/>
        <v>music</v>
      </c>
      <c r="R1231" s="6" t="str">
        <f t="shared" si="155"/>
        <v>world music</v>
      </c>
      <c r="S1231" s="10">
        <f t="shared" si="156"/>
        <v>40985.459803240738</v>
      </c>
      <c r="T1231" s="10">
        <f t="shared" si="157"/>
        <v>41015.666666666664</v>
      </c>
      <c r="U1231" s="10" t="str">
        <f t="shared" si="158"/>
        <v>Mar</v>
      </c>
      <c r="V1231" s="11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>
        <f t="shared" si="153"/>
        <v>250000</v>
      </c>
      <c r="Q1232" t="str">
        <f t="shared" si="154"/>
        <v>music</v>
      </c>
      <c r="R1232" s="6" t="str">
        <f t="shared" si="155"/>
        <v>world music</v>
      </c>
      <c r="S1232" s="10">
        <f t="shared" si="156"/>
        <v>40568.972569444442</v>
      </c>
      <c r="T1232" s="10">
        <f t="shared" si="157"/>
        <v>40598.972569444442</v>
      </c>
      <c r="U1232" s="10" t="str">
        <f t="shared" si="158"/>
        <v>Jan</v>
      </c>
      <c r="V1232" s="11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>
        <f t="shared" si="153"/>
        <v>2500</v>
      </c>
      <c r="Q1233" t="str">
        <f t="shared" si="154"/>
        <v>music</v>
      </c>
      <c r="R1233" s="6" t="str">
        <f t="shared" si="155"/>
        <v>world music</v>
      </c>
      <c r="S1233" s="10">
        <f t="shared" si="156"/>
        <v>42193.941759259258</v>
      </c>
      <c r="T1233" s="10">
        <f t="shared" si="157"/>
        <v>42244.041666666672</v>
      </c>
      <c r="U1233" s="10" t="str">
        <f t="shared" si="158"/>
        <v>Jul</v>
      </c>
      <c r="V1233" s="11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>
        <f t="shared" si="153"/>
        <v>2520</v>
      </c>
      <c r="Q1234" t="str">
        <f t="shared" si="154"/>
        <v>music</v>
      </c>
      <c r="R1234" s="6" t="str">
        <f t="shared" si="155"/>
        <v>world music</v>
      </c>
      <c r="S1234" s="10">
        <f t="shared" si="156"/>
        <v>41506.848032407412</v>
      </c>
      <c r="T1234" s="10">
        <f t="shared" si="157"/>
        <v>41553.848032407412</v>
      </c>
      <c r="U1234" s="10" t="str">
        <f t="shared" si="158"/>
        <v>Aug</v>
      </c>
      <c r="V1234" s="11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>
        <f t="shared" si="153"/>
        <v>558</v>
      </c>
      <c r="Q1235" t="str">
        <f t="shared" si="154"/>
        <v>music</v>
      </c>
      <c r="R1235" s="6" t="str">
        <f t="shared" si="155"/>
        <v>world music</v>
      </c>
      <c r="S1235" s="10">
        <f t="shared" si="156"/>
        <v>40939.948773148149</v>
      </c>
      <c r="T1235" s="10">
        <f t="shared" si="157"/>
        <v>40960.948773148149</v>
      </c>
      <c r="U1235" s="10" t="str">
        <f t="shared" si="158"/>
        <v>Jan</v>
      </c>
      <c r="V1235" s="11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>
        <f t="shared" si="153"/>
        <v>25000</v>
      </c>
      <c r="Q1236" t="str">
        <f t="shared" si="154"/>
        <v>music</v>
      </c>
      <c r="R1236" s="6" t="str">
        <f t="shared" si="155"/>
        <v>world music</v>
      </c>
      <c r="S1236" s="10">
        <f t="shared" si="156"/>
        <v>42007.788680555561</v>
      </c>
      <c r="T1236" s="10">
        <f t="shared" si="157"/>
        <v>42037.788680555561</v>
      </c>
      <c r="U1236" s="10" t="str">
        <f t="shared" si="158"/>
        <v>Jan</v>
      </c>
      <c r="V1236" s="11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>
        <f t="shared" si="153"/>
        <v>3872</v>
      </c>
      <c r="Q1237" t="str">
        <f t="shared" si="154"/>
        <v>music</v>
      </c>
      <c r="R1237" s="6" t="str">
        <f t="shared" si="155"/>
        <v>world music</v>
      </c>
      <c r="S1237" s="10">
        <f t="shared" si="156"/>
        <v>41583.135405092595</v>
      </c>
      <c r="T1237" s="10">
        <f t="shared" si="157"/>
        <v>41623.135405092595</v>
      </c>
      <c r="U1237" s="10" t="str">
        <f t="shared" si="158"/>
        <v>Nov</v>
      </c>
      <c r="V1237" s="11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>
        <f t="shared" si="153"/>
        <v>1250</v>
      </c>
      <c r="Q1238" t="str">
        <f t="shared" si="154"/>
        <v>music</v>
      </c>
      <c r="R1238" s="6" t="str">
        <f t="shared" si="155"/>
        <v>world music</v>
      </c>
      <c r="S1238" s="10">
        <f t="shared" si="156"/>
        <v>41110.680138888885</v>
      </c>
      <c r="T1238" s="10">
        <f t="shared" si="157"/>
        <v>41118.666666666664</v>
      </c>
      <c r="U1238" s="10" t="str">
        <f t="shared" si="158"/>
        <v>Jul</v>
      </c>
      <c r="V1238" s="11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>
        <f t="shared" si="153"/>
        <v>12500</v>
      </c>
      <c r="Q1239" t="str">
        <f t="shared" si="154"/>
        <v>music</v>
      </c>
      <c r="R1239" s="6" t="str">
        <f t="shared" si="155"/>
        <v>world music</v>
      </c>
      <c r="S1239" s="10">
        <f t="shared" si="156"/>
        <v>41125.283159722225</v>
      </c>
      <c r="T1239" s="10">
        <f t="shared" si="157"/>
        <v>41145.283159722225</v>
      </c>
      <c r="U1239" s="10" t="str">
        <f t="shared" si="158"/>
        <v>Aug</v>
      </c>
      <c r="V1239" s="11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>
        <f t="shared" si="153"/>
        <v>589</v>
      </c>
      <c r="Q1240" t="str">
        <f t="shared" si="154"/>
        <v>music</v>
      </c>
      <c r="R1240" s="6" t="str">
        <f t="shared" si="155"/>
        <v>world music</v>
      </c>
      <c r="S1240" s="10">
        <f t="shared" si="156"/>
        <v>40731.61037037037</v>
      </c>
      <c r="T1240" s="10">
        <f t="shared" si="157"/>
        <v>40761.61037037037</v>
      </c>
      <c r="U1240" s="10" t="str">
        <f t="shared" si="158"/>
        <v>Jul</v>
      </c>
      <c r="V1240" s="11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>
        <f t="shared" si="153"/>
        <v>1250</v>
      </c>
      <c r="Q1241" t="str">
        <f t="shared" si="154"/>
        <v>music</v>
      </c>
      <c r="R1241" s="6" t="str">
        <f t="shared" si="155"/>
        <v>world music</v>
      </c>
      <c r="S1241" s="10">
        <f t="shared" si="156"/>
        <v>40883.962581018517</v>
      </c>
      <c r="T1241" s="10">
        <f t="shared" si="157"/>
        <v>40913.962581018517</v>
      </c>
      <c r="U1241" s="10" t="str">
        <f t="shared" si="158"/>
        <v>Dec</v>
      </c>
      <c r="V1241" s="11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>
        <f t="shared" si="153"/>
        <v>4120.5</v>
      </c>
      <c r="Q1242" t="str">
        <f t="shared" si="154"/>
        <v>music</v>
      </c>
      <c r="R1242" s="6" t="str">
        <f t="shared" si="155"/>
        <v>world music</v>
      </c>
      <c r="S1242" s="10">
        <f t="shared" si="156"/>
        <v>41409.040011574078</v>
      </c>
      <c r="T1242" s="10">
        <f t="shared" si="157"/>
        <v>41467.910416666666</v>
      </c>
      <c r="U1242" s="10" t="str">
        <f t="shared" si="158"/>
        <v>May</v>
      </c>
      <c r="V1242" s="11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>
        <f t="shared" si="153"/>
        <v>3768.5</v>
      </c>
      <c r="Q1243" t="str">
        <f t="shared" si="154"/>
        <v>music</v>
      </c>
      <c r="R1243" s="6" t="str">
        <f t="shared" si="155"/>
        <v>world music</v>
      </c>
      <c r="S1243" s="10">
        <f t="shared" si="156"/>
        <v>41923.837731481479</v>
      </c>
      <c r="T1243" s="10">
        <f t="shared" si="157"/>
        <v>41946.249305555553</v>
      </c>
      <c r="U1243" s="10" t="str">
        <f t="shared" si="158"/>
        <v>Oct</v>
      </c>
      <c r="V1243" s="11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>
        <f t="shared" si="153"/>
        <v>458</v>
      </c>
      <c r="Q1244" t="str">
        <f t="shared" si="154"/>
        <v>music</v>
      </c>
      <c r="R1244" s="6" t="str">
        <f t="shared" si="155"/>
        <v>world music</v>
      </c>
      <c r="S1244" s="10">
        <f t="shared" si="156"/>
        <v>40782.165532407409</v>
      </c>
      <c r="T1244" s="10">
        <f t="shared" si="157"/>
        <v>40797.554166666669</v>
      </c>
      <c r="U1244" s="10" t="str">
        <f t="shared" si="158"/>
        <v>Aug</v>
      </c>
      <c r="V1244" s="11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>
        <f t="shared" si="153"/>
        <v>6845.5</v>
      </c>
      <c r="Q1245" t="str">
        <f t="shared" si="154"/>
        <v>music</v>
      </c>
      <c r="R1245" s="6" t="str">
        <f t="shared" si="155"/>
        <v>world music</v>
      </c>
      <c r="S1245" s="10">
        <f t="shared" si="156"/>
        <v>40671.879293981481</v>
      </c>
      <c r="T1245" s="10">
        <f t="shared" si="157"/>
        <v>40732.875</v>
      </c>
      <c r="U1245" s="10" t="str">
        <f t="shared" si="158"/>
        <v>May</v>
      </c>
      <c r="V1245" s="11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>
        <f t="shared" si="153"/>
        <v>2038</v>
      </c>
      <c r="Q1246" t="str">
        <f t="shared" si="154"/>
        <v>music</v>
      </c>
      <c r="R1246" s="6" t="str">
        <f t="shared" si="155"/>
        <v>rock</v>
      </c>
      <c r="S1246" s="10">
        <f t="shared" si="156"/>
        <v>41355.825497685182</v>
      </c>
      <c r="T1246" s="10">
        <f t="shared" si="157"/>
        <v>41386.875</v>
      </c>
      <c r="U1246" s="10" t="str">
        <f t="shared" si="158"/>
        <v>Mar</v>
      </c>
      <c r="V1246" s="11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>
        <f t="shared" si="153"/>
        <v>2202.5</v>
      </c>
      <c r="Q1247" t="str">
        <f t="shared" si="154"/>
        <v>music</v>
      </c>
      <c r="R1247" s="6" t="str">
        <f t="shared" si="155"/>
        <v>rock</v>
      </c>
      <c r="S1247" s="10">
        <f t="shared" si="156"/>
        <v>41774.599930555552</v>
      </c>
      <c r="T1247" s="10">
        <f t="shared" si="157"/>
        <v>41804.599930555552</v>
      </c>
      <c r="U1247" s="10" t="str">
        <f t="shared" si="158"/>
        <v>May</v>
      </c>
      <c r="V1247" s="11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>
        <f t="shared" si="153"/>
        <v>2170</v>
      </c>
      <c r="Q1248" t="str">
        <f t="shared" si="154"/>
        <v>music</v>
      </c>
      <c r="R1248" s="6" t="str">
        <f t="shared" si="155"/>
        <v>rock</v>
      </c>
      <c r="S1248" s="10">
        <f t="shared" si="156"/>
        <v>40838.043391203704</v>
      </c>
      <c r="T1248" s="10">
        <f t="shared" si="157"/>
        <v>40883.085057870368</v>
      </c>
      <c r="U1248" s="10" t="str">
        <f t="shared" si="158"/>
        <v>Oct</v>
      </c>
      <c r="V1248" s="11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>
        <f t="shared" si="153"/>
        <v>3887.5</v>
      </c>
      <c r="Q1249" t="str">
        <f t="shared" si="154"/>
        <v>music</v>
      </c>
      <c r="R1249" s="6" t="str">
        <f t="shared" si="155"/>
        <v>rock</v>
      </c>
      <c r="S1249" s="10">
        <f t="shared" si="156"/>
        <v>41370.292303240742</v>
      </c>
      <c r="T1249" s="10">
        <f t="shared" si="157"/>
        <v>41400.292303240742</v>
      </c>
      <c r="U1249" s="10" t="str">
        <f t="shared" si="158"/>
        <v>Apr</v>
      </c>
      <c r="V1249" s="11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>
        <f t="shared" si="153"/>
        <v>3145.5</v>
      </c>
      <c r="Q1250" t="str">
        <f t="shared" si="154"/>
        <v>music</v>
      </c>
      <c r="R1250" s="6" t="str">
        <f t="shared" si="155"/>
        <v>rock</v>
      </c>
      <c r="S1250" s="10">
        <f t="shared" si="156"/>
        <v>41767.656863425924</v>
      </c>
      <c r="T1250" s="10">
        <f t="shared" si="157"/>
        <v>41803.290972222225</v>
      </c>
      <c r="U1250" s="10" t="str">
        <f t="shared" si="158"/>
        <v>May</v>
      </c>
      <c r="V1250" s="11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>
        <f t="shared" si="153"/>
        <v>5111</v>
      </c>
      <c r="Q1251" t="str">
        <f t="shared" si="154"/>
        <v>music</v>
      </c>
      <c r="R1251" s="6" t="str">
        <f t="shared" si="155"/>
        <v>rock</v>
      </c>
      <c r="S1251" s="10">
        <f t="shared" si="156"/>
        <v>41067.74086805556</v>
      </c>
      <c r="T1251" s="10">
        <f t="shared" si="157"/>
        <v>41097.74086805556</v>
      </c>
      <c r="U1251" s="10" t="str">
        <f t="shared" si="158"/>
        <v>Jun</v>
      </c>
      <c r="V1251" s="11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>
        <f t="shared" si="153"/>
        <v>45023</v>
      </c>
      <c r="Q1252" t="str">
        <f t="shared" si="154"/>
        <v>music</v>
      </c>
      <c r="R1252" s="6" t="str">
        <f t="shared" si="155"/>
        <v>rock</v>
      </c>
      <c r="S1252" s="10">
        <f t="shared" si="156"/>
        <v>41843.64271990741</v>
      </c>
      <c r="T1252" s="10">
        <f t="shared" si="157"/>
        <v>41888.64271990741</v>
      </c>
      <c r="U1252" s="10" t="str">
        <f t="shared" si="158"/>
        <v>Jul</v>
      </c>
      <c r="V1252" s="11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>
        <f t="shared" si="153"/>
        <v>6054</v>
      </c>
      <c r="Q1253" t="str">
        <f t="shared" si="154"/>
        <v>music</v>
      </c>
      <c r="R1253" s="6" t="str">
        <f t="shared" si="155"/>
        <v>rock</v>
      </c>
      <c r="S1253" s="10">
        <f t="shared" si="156"/>
        <v>40751.814432870371</v>
      </c>
      <c r="T1253" s="10">
        <f t="shared" si="157"/>
        <v>40811.814432870371</v>
      </c>
      <c r="U1253" s="10" t="str">
        <f t="shared" si="158"/>
        <v>Jul</v>
      </c>
      <c r="V1253" s="11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>
        <f t="shared" si="153"/>
        <v>4159</v>
      </c>
      <c r="Q1254" t="str">
        <f t="shared" si="154"/>
        <v>music</v>
      </c>
      <c r="R1254" s="6" t="str">
        <f t="shared" si="155"/>
        <v>rock</v>
      </c>
      <c r="S1254" s="10">
        <f t="shared" si="156"/>
        <v>41543.988067129627</v>
      </c>
      <c r="T1254" s="10">
        <f t="shared" si="157"/>
        <v>41571.988067129627</v>
      </c>
      <c r="U1254" s="10" t="str">
        <f t="shared" si="158"/>
        <v>Sep</v>
      </c>
      <c r="V1254" s="11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>
        <f t="shared" si="153"/>
        <v>15196.66</v>
      </c>
      <c r="Q1255" t="str">
        <f t="shared" si="154"/>
        <v>music</v>
      </c>
      <c r="R1255" s="6" t="str">
        <f t="shared" si="155"/>
        <v>rock</v>
      </c>
      <c r="S1255" s="10">
        <f t="shared" si="156"/>
        <v>41855.783645833333</v>
      </c>
      <c r="T1255" s="10">
        <f t="shared" si="157"/>
        <v>41885.783645833333</v>
      </c>
      <c r="U1255" s="10" t="str">
        <f t="shared" si="158"/>
        <v>Aug</v>
      </c>
      <c r="V1255" s="11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>
        <f t="shared" si="153"/>
        <v>10011.5</v>
      </c>
      <c r="Q1256" t="str">
        <f t="shared" si="154"/>
        <v>music</v>
      </c>
      <c r="R1256" s="6" t="str">
        <f t="shared" si="155"/>
        <v>rock</v>
      </c>
      <c r="S1256" s="10">
        <f t="shared" si="156"/>
        <v>40487.621365740742</v>
      </c>
      <c r="T1256" s="10">
        <f t="shared" si="157"/>
        <v>40544.207638888889</v>
      </c>
      <c r="U1256" s="10" t="str">
        <f t="shared" si="158"/>
        <v>Nov</v>
      </c>
      <c r="V1256" s="11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>
        <f t="shared" si="153"/>
        <v>4535.5</v>
      </c>
      <c r="Q1257" t="str">
        <f t="shared" si="154"/>
        <v>music</v>
      </c>
      <c r="R1257" s="6" t="str">
        <f t="shared" si="155"/>
        <v>rock</v>
      </c>
      <c r="S1257" s="10">
        <f t="shared" si="156"/>
        <v>41579.845509259263</v>
      </c>
      <c r="T1257" s="10">
        <f t="shared" si="157"/>
        <v>41609.887175925927</v>
      </c>
      <c r="U1257" s="10" t="str">
        <f t="shared" si="158"/>
        <v>Nov</v>
      </c>
      <c r="V1257" s="11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>
        <f t="shared" si="153"/>
        <v>32694.564999999999</v>
      </c>
      <c r="Q1258" t="str">
        <f t="shared" si="154"/>
        <v>music</v>
      </c>
      <c r="R1258" s="6" t="str">
        <f t="shared" si="155"/>
        <v>rock</v>
      </c>
      <c r="S1258" s="10">
        <f t="shared" si="156"/>
        <v>40921.919340277782</v>
      </c>
      <c r="T1258" s="10">
        <f t="shared" si="157"/>
        <v>40951.919340277782</v>
      </c>
      <c r="U1258" s="10" t="str">
        <f t="shared" si="158"/>
        <v>Jan</v>
      </c>
      <c r="V1258" s="11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>
        <f t="shared" si="153"/>
        <v>10855</v>
      </c>
      <c r="Q1259" t="str">
        <f t="shared" si="154"/>
        <v>music</v>
      </c>
      <c r="R1259" s="6" t="str">
        <f t="shared" si="155"/>
        <v>rock</v>
      </c>
      <c r="S1259" s="10">
        <f t="shared" si="156"/>
        <v>40587.085532407407</v>
      </c>
      <c r="T1259" s="10">
        <f t="shared" si="157"/>
        <v>40636.043865740743</v>
      </c>
      <c r="U1259" s="10" t="str">
        <f t="shared" si="158"/>
        <v>Feb</v>
      </c>
      <c r="V1259" s="11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>
        <f t="shared" si="153"/>
        <v>18788.78</v>
      </c>
      <c r="Q1260" t="str">
        <f t="shared" si="154"/>
        <v>music</v>
      </c>
      <c r="R1260" s="6" t="str">
        <f t="shared" si="155"/>
        <v>rock</v>
      </c>
      <c r="S1260" s="10">
        <f t="shared" si="156"/>
        <v>41487.611250000002</v>
      </c>
      <c r="T1260" s="10">
        <f t="shared" si="157"/>
        <v>41517.611250000002</v>
      </c>
      <c r="U1260" s="10" t="str">
        <f t="shared" si="158"/>
        <v>Aug</v>
      </c>
      <c r="V1260" s="11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>
        <f t="shared" si="153"/>
        <v>2553</v>
      </c>
      <c r="Q1261" t="str">
        <f t="shared" si="154"/>
        <v>music</v>
      </c>
      <c r="R1261" s="6" t="str">
        <f t="shared" si="155"/>
        <v>rock</v>
      </c>
      <c r="S1261" s="10">
        <f t="shared" si="156"/>
        <v>41766.970648148148</v>
      </c>
      <c r="T1261" s="10">
        <f t="shared" si="157"/>
        <v>41799.165972222225</v>
      </c>
      <c r="U1261" s="10" t="str">
        <f t="shared" si="158"/>
        <v>May</v>
      </c>
      <c r="V1261" s="11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>
        <f t="shared" si="153"/>
        <v>3525.5</v>
      </c>
      <c r="Q1262" t="str">
        <f t="shared" si="154"/>
        <v>music</v>
      </c>
      <c r="R1262" s="6" t="str">
        <f t="shared" si="155"/>
        <v>rock</v>
      </c>
      <c r="S1262" s="10">
        <f t="shared" si="156"/>
        <v>41666.842824074076</v>
      </c>
      <c r="T1262" s="10">
        <f t="shared" si="157"/>
        <v>41696.842824074076</v>
      </c>
      <c r="U1262" s="10" t="str">
        <f t="shared" si="158"/>
        <v>Jan</v>
      </c>
      <c r="V1262" s="11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>
        <f t="shared" si="153"/>
        <v>2012.5</v>
      </c>
      <c r="Q1263" t="str">
        <f t="shared" si="154"/>
        <v>music</v>
      </c>
      <c r="R1263" s="6" t="str">
        <f t="shared" si="155"/>
        <v>rock</v>
      </c>
      <c r="S1263" s="10">
        <f t="shared" si="156"/>
        <v>41638.342905092592</v>
      </c>
      <c r="T1263" s="10">
        <f t="shared" si="157"/>
        <v>41668.342905092592</v>
      </c>
      <c r="U1263" s="10" t="str">
        <f t="shared" si="158"/>
        <v>Dec</v>
      </c>
      <c r="V1263" s="11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>
        <f t="shared" si="153"/>
        <v>7326</v>
      </c>
      <c r="Q1264" t="str">
        <f t="shared" si="154"/>
        <v>music</v>
      </c>
      <c r="R1264" s="6" t="str">
        <f t="shared" si="155"/>
        <v>rock</v>
      </c>
      <c r="S1264" s="10">
        <f t="shared" si="156"/>
        <v>41656.762638888889</v>
      </c>
      <c r="T1264" s="10">
        <f t="shared" si="157"/>
        <v>41686.762638888889</v>
      </c>
      <c r="U1264" s="10" t="str">
        <f t="shared" si="158"/>
        <v>Jan</v>
      </c>
      <c r="V1264" s="11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>
        <f t="shared" si="153"/>
        <v>1642.5</v>
      </c>
      <c r="Q1265" t="str">
        <f t="shared" si="154"/>
        <v>music</v>
      </c>
      <c r="R1265" s="6" t="str">
        <f t="shared" si="155"/>
        <v>rock</v>
      </c>
      <c r="S1265" s="10">
        <f t="shared" si="156"/>
        <v>41692.084143518521</v>
      </c>
      <c r="T1265" s="10">
        <f t="shared" si="157"/>
        <v>41727.041666666664</v>
      </c>
      <c r="U1265" s="10" t="str">
        <f t="shared" si="158"/>
        <v>Feb</v>
      </c>
      <c r="V1265" s="11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>
        <f t="shared" si="153"/>
        <v>866</v>
      </c>
      <c r="Q1266" t="str">
        <f t="shared" si="154"/>
        <v>music</v>
      </c>
      <c r="R1266" s="6" t="str">
        <f t="shared" si="155"/>
        <v>rock</v>
      </c>
      <c r="S1266" s="10">
        <f t="shared" si="156"/>
        <v>41547.662997685184</v>
      </c>
      <c r="T1266" s="10">
        <f t="shared" si="157"/>
        <v>41576.662997685184</v>
      </c>
      <c r="U1266" s="10" t="str">
        <f t="shared" si="158"/>
        <v>Sep</v>
      </c>
      <c r="V1266" s="11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>
        <f t="shared" si="153"/>
        <v>3835.085</v>
      </c>
      <c r="Q1267" t="str">
        <f t="shared" si="154"/>
        <v>music</v>
      </c>
      <c r="R1267" s="6" t="str">
        <f t="shared" si="155"/>
        <v>rock</v>
      </c>
      <c r="S1267" s="10">
        <f t="shared" si="156"/>
        <v>40465.655266203699</v>
      </c>
      <c r="T1267" s="10">
        <f t="shared" si="157"/>
        <v>40512.655266203699</v>
      </c>
      <c r="U1267" s="10" t="str">
        <f t="shared" si="158"/>
        <v>Oct</v>
      </c>
      <c r="V1267" s="11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>
        <f t="shared" si="153"/>
        <v>9522.5</v>
      </c>
      <c r="Q1268" t="str">
        <f t="shared" si="154"/>
        <v>music</v>
      </c>
      <c r="R1268" s="6" t="str">
        <f t="shared" si="155"/>
        <v>rock</v>
      </c>
      <c r="S1268" s="10">
        <f t="shared" si="156"/>
        <v>41620.87667824074</v>
      </c>
      <c r="T1268" s="10">
        <f t="shared" si="157"/>
        <v>41650.87667824074</v>
      </c>
      <c r="U1268" s="10" t="str">
        <f t="shared" si="158"/>
        <v>Dec</v>
      </c>
      <c r="V1268" s="11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>
        <f t="shared" si="153"/>
        <v>22198</v>
      </c>
      <c r="Q1269" t="str">
        <f t="shared" si="154"/>
        <v>music</v>
      </c>
      <c r="R1269" s="6" t="str">
        <f t="shared" si="155"/>
        <v>rock</v>
      </c>
      <c r="S1269" s="10">
        <f t="shared" si="156"/>
        <v>41449.585162037038</v>
      </c>
      <c r="T1269" s="10">
        <f t="shared" si="157"/>
        <v>41479.585162037038</v>
      </c>
      <c r="U1269" s="10" t="str">
        <f t="shared" si="158"/>
        <v>Jun</v>
      </c>
      <c r="V1269" s="11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>
        <f t="shared" si="153"/>
        <v>13000</v>
      </c>
      <c r="Q1270" t="str">
        <f t="shared" si="154"/>
        <v>music</v>
      </c>
      <c r="R1270" s="6" t="str">
        <f t="shared" si="155"/>
        <v>rock</v>
      </c>
      <c r="S1270" s="10">
        <f t="shared" si="156"/>
        <v>41507.845451388886</v>
      </c>
      <c r="T1270" s="10">
        <f t="shared" si="157"/>
        <v>41537.845451388886</v>
      </c>
      <c r="U1270" s="10" t="str">
        <f t="shared" si="158"/>
        <v>Aug</v>
      </c>
      <c r="V1270" s="11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>
        <f t="shared" si="153"/>
        <v>19613</v>
      </c>
      <c r="Q1271" t="str">
        <f t="shared" si="154"/>
        <v>music</v>
      </c>
      <c r="R1271" s="6" t="str">
        <f t="shared" si="155"/>
        <v>rock</v>
      </c>
      <c r="S1271" s="10">
        <f t="shared" si="156"/>
        <v>42445.823055555549</v>
      </c>
      <c r="T1271" s="10">
        <f t="shared" si="157"/>
        <v>42476</v>
      </c>
      <c r="U1271" s="10" t="str">
        <f t="shared" si="158"/>
        <v>Mar</v>
      </c>
      <c r="V1271" s="11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>
        <f t="shared" si="153"/>
        <v>10736</v>
      </c>
      <c r="Q1272" t="str">
        <f t="shared" si="154"/>
        <v>music</v>
      </c>
      <c r="R1272" s="6" t="str">
        <f t="shared" si="155"/>
        <v>rock</v>
      </c>
      <c r="S1272" s="10">
        <f t="shared" si="156"/>
        <v>40933.856967592597</v>
      </c>
      <c r="T1272" s="10">
        <f t="shared" si="157"/>
        <v>40993.815300925926</v>
      </c>
      <c r="U1272" s="10" t="str">
        <f t="shared" si="158"/>
        <v>Jan</v>
      </c>
      <c r="V1272" s="11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>
        <f t="shared" si="153"/>
        <v>7567.5</v>
      </c>
      <c r="Q1273" t="str">
        <f t="shared" si="154"/>
        <v>music</v>
      </c>
      <c r="R1273" s="6" t="str">
        <f t="shared" si="155"/>
        <v>rock</v>
      </c>
      <c r="S1273" s="10">
        <f t="shared" si="156"/>
        <v>41561.683553240742</v>
      </c>
      <c r="T1273" s="10">
        <f t="shared" si="157"/>
        <v>41591.725219907406</v>
      </c>
      <c r="U1273" s="10" t="str">
        <f t="shared" si="158"/>
        <v>Oct</v>
      </c>
      <c r="V1273" s="11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>
        <f t="shared" si="153"/>
        <v>5150</v>
      </c>
      <c r="Q1274" t="str">
        <f t="shared" si="154"/>
        <v>music</v>
      </c>
      <c r="R1274" s="6" t="str">
        <f t="shared" si="155"/>
        <v>rock</v>
      </c>
      <c r="S1274" s="10">
        <f t="shared" si="156"/>
        <v>40274.745127314818</v>
      </c>
      <c r="T1274" s="10">
        <f t="shared" si="157"/>
        <v>40344.166666666664</v>
      </c>
      <c r="U1274" s="10" t="str">
        <f t="shared" si="158"/>
        <v>Apr</v>
      </c>
      <c r="V1274" s="11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>
        <f t="shared" si="153"/>
        <v>4070</v>
      </c>
      <c r="Q1275" t="str">
        <f t="shared" si="154"/>
        <v>music</v>
      </c>
      <c r="R1275" s="6" t="str">
        <f t="shared" si="155"/>
        <v>rock</v>
      </c>
      <c r="S1275" s="10">
        <f t="shared" si="156"/>
        <v>41852.730219907404</v>
      </c>
      <c r="T1275" s="10">
        <f t="shared" si="157"/>
        <v>41882.730219907404</v>
      </c>
      <c r="U1275" s="10" t="str">
        <f t="shared" si="158"/>
        <v>Aug</v>
      </c>
      <c r="V1275" s="11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>
        <f t="shared" si="153"/>
        <v>31871.919999999998</v>
      </c>
      <c r="Q1276" t="str">
        <f t="shared" si="154"/>
        <v>music</v>
      </c>
      <c r="R1276" s="6" t="str">
        <f t="shared" si="155"/>
        <v>rock</v>
      </c>
      <c r="S1276" s="10">
        <f t="shared" si="156"/>
        <v>41116.690104166664</v>
      </c>
      <c r="T1276" s="10">
        <f t="shared" si="157"/>
        <v>41151.690104166664</v>
      </c>
      <c r="U1276" s="10" t="str">
        <f t="shared" si="158"/>
        <v>Jul</v>
      </c>
      <c r="V1276" s="11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>
        <f t="shared" si="153"/>
        <v>19660.55</v>
      </c>
      <c r="Q1277" t="str">
        <f t="shared" si="154"/>
        <v>music</v>
      </c>
      <c r="R1277" s="6" t="str">
        <f t="shared" si="155"/>
        <v>rock</v>
      </c>
      <c r="S1277" s="10">
        <f t="shared" si="156"/>
        <v>41458.867905092593</v>
      </c>
      <c r="T1277" s="10">
        <f t="shared" si="157"/>
        <v>41493.867905092593</v>
      </c>
      <c r="U1277" s="10" t="str">
        <f t="shared" si="158"/>
        <v>Jul</v>
      </c>
      <c r="V1277" s="11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>
        <f t="shared" si="153"/>
        <v>3066.3150000000001</v>
      </c>
      <c r="Q1278" t="str">
        <f t="shared" si="154"/>
        <v>music</v>
      </c>
      <c r="R1278" s="6" t="str">
        <f t="shared" si="155"/>
        <v>rock</v>
      </c>
      <c r="S1278" s="10">
        <f t="shared" si="156"/>
        <v>40007.704247685186</v>
      </c>
      <c r="T1278" s="10">
        <f t="shared" si="157"/>
        <v>40057.166666666664</v>
      </c>
      <c r="U1278" s="10" t="str">
        <f t="shared" si="158"/>
        <v>Jul</v>
      </c>
      <c r="V1278" s="11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>
        <f t="shared" si="153"/>
        <v>15459.325000000001</v>
      </c>
      <c r="Q1279" t="str">
        <f t="shared" si="154"/>
        <v>music</v>
      </c>
      <c r="R1279" s="6" t="str">
        <f t="shared" si="155"/>
        <v>rock</v>
      </c>
      <c r="S1279" s="10">
        <f t="shared" si="156"/>
        <v>41121.561886574076</v>
      </c>
      <c r="T1279" s="10">
        <f t="shared" si="157"/>
        <v>41156.561886574076</v>
      </c>
      <c r="U1279" s="10" t="str">
        <f t="shared" si="158"/>
        <v>Jul</v>
      </c>
      <c r="V1279" s="11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>
        <f t="shared" si="153"/>
        <v>8285.5</v>
      </c>
      <c r="Q1280" t="str">
        <f t="shared" si="154"/>
        <v>music</v>
      </c>
      <c r="R1280" s="6" t="str">
        <f t="shared" si="155"/>
        <v>rock</v>
      </c>
      <c r="S1280" s="10">
        <f t="shared" si="156"/>
        <v>41786.555162037039</v>
      </c>
      <c r="T1280" s="10">
        <f t="shared" si="157"/>
        <v>41815.083333333336</v>
      </c>
      <c r="U1280" s="10" t="str">
        <f t="shared" si="158"/>
        <v>May</v>
      </c>
      <c r="V1280" s="11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>
        <f t="shared" si="153"/>
        <v>13190.084999999999</v>
      </c>
      <c r="Q1281" t="str">
        <f t="shared" si="154"/>
        <v>music</v>
      </c>
      <c r="R1281" s="6" t="str">
        <f t="shared" si="155"/>
        <v>rock</v>
      </c>
      <c r="S1281" s="10">
        <f t="shared" si="156"/>
        <v>41682.099189814813</v>
      </c>
      <c r="T1281" s="10">
        <f t="shared" si="157"/>
        <v>41722.057523148149</v>
      </c>
      <c r="U1281" s="10" t="str">
        <f t="shared" si="158"/>
        <v>Feb</v>
      </c>
      <c r="V1281" s="11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>
        <f t="shared" si="153"/>
        <v>15818.39</v>
      </c>
      <c r="Q1282" t="str">
        <f t="shared" si="154"/>
        <v>music</v>
      </c>
      <c r="R1282" s="6" t="str">
        <f t="shared" si="155"/>
        <v>rock</v>
      </c>
      <c r="S1282" s="10">
        <f t="shared" si="156"/>
        <v>40513.757569444446</v>
      </c>
      <c r="T1282" s="10">
        <f t="shared" si="157"/>
        <v>40603.757569444446</v>
      </c>
      <c r="U1282" s="10" t="str">
        <f t="shared" si="158"/>
        <v>Dec</v>
      </c>
      <c r="V1282" s="11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>
        <f t="shared" ref="P1283:P1346" si="161">AVERAGE(D1283,E1283)</f>
        <v>7375</v>
      </c>
      <c r="Q1283" t="str">
        <f t="shared" ref="Q1283:Q1346" si="162">LEFT(N1283, SEARCH("/",N1283,1)-1)</f>
        <v>music</v>
      </c>
      <c r="R1283" s="6" t="str">
        <f t="shared" ref="R1283:R1346" si="163">RIGHT(N1283,LEN(N1283) - SEARCH("/", N1283, + 1))</f>
        <v>rock</v>
      </c>
      <c r="S1283" s="10">
        <f t="shared" ref="S1283:S1346" si="164">(((J1283/60)/60)/24)+DATE(1970,1,1)</f>
        <v>41463.743472222224</v>
      </c>
      <c r="T1283" s="10">
        <f t="shared" ref="T1283:T1346" si="165">(((I1283/60)/60)/24)+DATE(1970,1,1)</f>
        <v>41483.743472222224</v>
      </c>
      <c r="U1283" s="10" t="str">
        <f t="shared" ref="U1283:U1346" si="166">TEXT(S1283, "mmm")</f>
        <v>Jul</v>
      </c>
      <c r="V1283" s="11">
        <f t="shared" ref="V1283:V1346" si="167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>
        <f t="shared" si="161"/>
        <v>16771</v>
      </c>
      <c r="Q1284" t="str">
        <f t="shared" si="162"/>
        <v>music</v>
      </c>
      <c r="R1284" s="6" t="str">
        <f t="shared" si="163"/>
        <v>rock</v>
      </c>
      <c r="S1284" s="10">
        <f t="shared" si="164"/>
        <v>41586.475173611114</v>
      </c>
      <c r="T1284" s="10">
        <f t="shared" si="165"/>
        <v>41617.207638888889</v>
      </c>
      <c r="U1284" s="10" t="str">
        <f t="shared" si="166"/>
        <v>Nov</v>
      </c>
      <c r="V1284" s="11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>
        <f t="shared" si="161"/>
        <v>1555.25</v>
      </c>
      <c r="Q1285" t="str">
        <f t="shared" si="162"/>
        <v>music</v>
      </c>
      <c r="R1285" s="6" t="str">
        <f t="shared" si="163"/>
        <v>rock</v>
      </c>
      <c r="S1285" s="10">
        <f t="shared" si="164"/>
        <v>41320.717465277776</v>
      </c>
      <c r="T1285" s="10">
        <f t="shared" si="165"/>
        <v>41344.166666666664</v>
      </c>
      <c r="U1285" s="10" t="str">
        <f t="shared" si="166"/>
        <v>Feb</v>
      </c>
      <c r="V1285" s="11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>
        <f t="shared" si="161"/>
        <v>2010</v>
      </c>
      <c r="Q1286" t="str">
        <f t="shared" si="162"/>
        <v>theater</v>
      </c>
      <c r="R1286" s="6" t="str">
        <f t="shared" si="163"/>
        <v>plays</v>
      </c>
      <c r="S1286" s="10">
        <f t="shared" si="164"/>
        <v>42712.23474537037</v>
      </c>
      <c r="T1286" s="10">
        <f t="shared" si="165"/>
        <v>42735.707638888889</v>
      </c>
      <c r="U1286" s="10" t="str">
        <f t="shared" si="166"/>
        <v>Dec</v>
      </c>
      <c r="V1286" s="11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>
        <f t="shared" si="161"/>
        <v>2016.5</v>
      </c>
      <c r="Q1287" t="str">
        <f t="shared" si="162"/>
        <v>theater</v>
      </c>
      <c r="R1287" s="6" t="str">
        <f t="shared" si="163"/>
        <v>plays</v>
      </c>
      <c r="S1287" s="10">
        <f t="shared" si="164"/>
        <v>42160.583043981482</v>
      </c>
      <c r="T1287" s="10">
        <f t="shared" si="165"/>
        <v>42175.583043981482</v>
      </c>
      <c r="U1287" s="10" t="str">
        <f t="shared" si="166"/>
        <v>Jun</v>
      </c>
      <c r="V1287" s="11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>
        <f t="shared" si="161"/>
        <v>1562.5</v>
      </c>
      <c r="Q1288" t="str">
        <f t="shared" si="162"/>
        <v>theater</v>
      </c>
      <c r="R1288" s="6" t="str">
        <f t="shared" si="163"/>
        <v>plays</v>
      </c>
      <c r="S1288" s="10">
        <f t="shared" si="164"/>
        <v>42039.384571759263</v>
      </c>
      <c r="T1288" s="10">
        <f t="shared" si="165"/>
        <v>42052.583333333328</v>
      </c>
      <c r="U1288" s="10" t="str">
        <f t="shared" si="166"/>
        <v>Feb</v>
      </c>
      <c r="V1288" s="11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>
        <f t="shared" si="161"/>
        <v>427.5</v>
      </c>
      <c r="Q1289" t="str">
        <f t="shared" si="162"/>
        <v>theater</v>
      </c>
      <c r="R1289" s="6" t="str">
        <f t="shared" si="163"/>
        <v>plays</v>
      </c>
      <c r="S1289" s="10">
        <f t="shared" si="164"/>
        <v>42107.621018518519</v>
      </c>
      <c r="T1289" s="10">
        <f t="shared" si="165"/>
        <v>42167.621018518519</v>
      </c>
      <c r="U1289" s="10" t="str">
        <f t="shared" si="166"/>
        <v>Apr</v>
      </c>
      <c r="V1289" s="11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>
        <f t="shared" si="161"/>
        <v>4009</v>
      </c>
      <c r="Q1290" t="str">
        <f t="shared" si="162"/>
        <v>theater</v>
      </c>
      <c r="R1290" s="6" t="str">
        <f t="shared" si="163"/>
        <v>plays</v>
      </c>
      <c r="S1290" s="10">
        <f t="shared" si="164"/>
        <v>42561.154664351852</v>
      </c>
      <c r="T1290" s="10">
        <f t="shared" si="165"/>
        <v>42592.166666666672</v>
      </c>
      <c r="U1290" s="10" t="str">
        <f t="shared" si="166"/>
        <v>Jul</v>
      </c>
      <c r="V1290" s="11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>
        <f t="shared" si="161"/>
        <v>1688</v>
      </c>
      <c r="Q1291" t="str">
        <f t="shared" si="162"/>
        <v>theater</v>
      </c>
      <c r="R1291" s="6" t="str">
        <f t="shared" si="163"/>
        <v>plays</v>
      </c>
      <c r="S1291" s="10">
        <f t="shared" si="164"/>
        <v>42709.134780092587</v>
      </c>
      <c r="T1291" s="10">
        <f t="shared" si="165"/>
        <v>42739.134780092587</v>
      </c>
      <c r="U1291" s="10" t="str">
        <f t="shared" si="166"/>
        <v>Dec</v>
      </c>
      <c r="V1291" s="11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>
        <f t="shared" si="161"/>
        <v>3650</v>
      </c>
      <c r="Q1292" t="str">
        <f t="shared" si="162"/>
        <v>theater</v>
      </c>
      <c r="R1292" s="6" t="str">
        <f t="shared" si="163"/>
        <v>plays</v>
      </c>
      <c r="S1292" s="10">
        <f t="shared" si="164"/>
        <v>42086.614942129629</v>
      </c>
      <c r="T1292" s="10">
        <f t="shared" si="165"/>
        <v>42117.290972222225</v>
      </c>
      <c r="U1292" s="10" t="str">
        <f t="shared" si="166"/>
        <v>Mar</v>
      </c>
      <c r="V1292" s="11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>
        <f t="shared" si="161"/>
        <v>3685.5</v>
      </c>
      <c r="Q1293" t="str">
        <f t="shared" si="162"/>
        <v>theater</v>
      </c>
      <c r="R1293" s="6" t="str">
        <f t="shared" si="163"/>
        <v>plays</v>
      </c>
      <c r="S1293" s="10">
        <f t="shared" si="164"/>
        <v>42064.652673611112</v>
      </c>
      <c r="T1293" s="10">
        <f t="shared" si="165"/>
        <v>42101.291666666672</v>
      </c>
      <c r="U1293" s="10" t="str">
        <f t="shared" si="166"/>
        <v>Mar</v>
      </c>
      <c r="V1293" s="11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>
        <f t="shared" si="161"/>
        <v>1785</v>
      </c>
      <c r="Q1294" t="str">
        <f t="shared" si="162"/>
        <v>theater</v>
      </c>
      <c r="R1294" s="6" t="str">
        <f t="shared" si="163"/>
        <v>plays</v>
      </c>
      <c r="S1294" s="10">
        <f t="shared" si="164"/>
        <v>42256.764212962968</v>
      </c>
      <c r="T1294" s="10">
        <f t="shared" si="165"/>
        <v>42283.957638888889</v>
      </c>
      <c r="U1294" s="10" t="str">
        <f t="shared" si="166"/>
        <v>Sep</v>
      </c>
      <c r="V1294" s="11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>
        <f t="shared" si="161"/>
        <v>15167.5</v>
      </c>
      <c r="Q1295" t="str">
        <f t="shared" si="162"/>
        <v>theater</v>
      </c>
      <c r="R1295" s="6" t="str">
        <f t="shared" si="163"/>
        <v>plays</v>
      </c>
      <c r="S1295" s="10">
        <f t="shared" si="164"/>
        <v>42292.701053240744</v>
      </c>
      <c r="T1295" s="10">
        <f t="shared" si="165"/>
        <v>42322.742719907401</v>
      </c>
      <c r="U1295" s="10" t="str">
        <f t="shared" si="166"/>
        <v>Oct</v>
      </c>
      <c r="V1295" s="11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>
        <f t="shared" si="161"/>
        <v>555</v>
      </c>
      <c r="Q1296" t="str">
        <f t="shared" si="162"/>
        <v>theater</v>
      </c>
      <c r="R1296" s="6" t="str">
        <f t="shared" si="163"/>
        <v>plays</v>
      </c>
      <c r="S1296" s="10">
        <f t="shared" si="164"/>
        <v>42278.453668981485</v>
      </c>
      <c r="T1296" s="10">
        <f t="shared" si="165"/>
        <v>42296.458333333328</v>
      </c>
      <c r="U1296" s="10" t="str">
        <f t="shared" si="166"/>
        <v>Oct</v>
      </c>
      <c r="V1296" s="11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>
        <f t="shared" si="161"/>
        <v>2524.5</v>
      </c>
      <c r="Q1297" t="str">
        <f t="shared" si="162"/>
        <v>theater</v>
      </c>
      <c r="R1297" s="6" t="str">
        <f t="shared" si="163"/>
        <v>plays</v>
      </c>
      <c r="S1297" s="10">
        <f t="shared" si="164"/>
        <v>42184.572881944448</v>
      </c>
      <c r="T1297" s="10">
        <f t="shared" si="165"/>
        <v>42214.708333333328</v>
      </c>
      <c r="U1297" s="10" t="str">
        <f t="shared" si="166"/>
        <v>Jun</v>
      </c>
      <c r="V1297" s="11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>
        <f t="shared" si="161"/>
        <v>1025</v>
      </c>
      <c r="Q1298" t="str">
        <f t="shared" si="162"/>
        <v>theater</v>
      </c>
      <c r="R1298" s="6" t="str">
        <f t="shared" si="163"/>
        <v>plays</v>
      </c>
      <c r="S1298" s="10">
        <f t="shared" si="164"/>
        <v>42423.050613425927</v>
      </c>
      <c r="T1298" s="10">
        <f t="shared" si="165"/>
        <v>42443.008946759262</v>
      </c>
      <c r="U1298" s="10" t="str">
        <f t="shared" si="166"/>
        <v>Feb</v>
      </c>
      <c r="V1298" s="11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>
        <f t="shared" si="161"/>
        <v>20952.5</v>
      </c>
      <c r="Q1299" t="str">
        <f t="shared" si="162"/>
        <v>theater</v>
      </c>
      <c r="R1299" s="6" t="str">
        <f t="shared" si="163"/>
        <v>plays</v>
      </c>
      <c r="S1299" s="10">
        <f t="shared" si="164"/>
        <v>42461.747199074074</v>
      </c>
      <c r="T1299" s="10">
        <f t="shared" si="165"/>
        <v>42491.747199074074</v>
      </c>
      <c r="U1299" s="10" t="str">
        <f t="shared" si="166"/>
        <v>Apr</v>
      </c>
      <c r="V1299" s="11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>
        <f t="shared" si="161"/>
        <v>2046.5</v>
      </c>
      <c r="Q1300" t="str">
        <f t="shared" si="162"/>
        <v>theater</v>
      </c>
      <c r="R1300" s="6" t="str">
        <f t="shared" si="163"/>
        <v>plays</v>
      </c>
      <c r="S1300" s="10">
        <f t="shared" si="164"/>
        <v>42458.680925925932</v>
      </c>
      <c r="T1300" s="10">
        <f t="shared" si="165"/>
        <v>42488.680925925932</v>
      </c>
      <c r="U1300" s="10" t="str">
        <f t="shared" si="166"/>
        <v>Mar</v>
      </c>
      <c r="V1300" s="11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>
        <f t="shared" si="161"/>
        <v>3920</v>
      </c>
      <c r="Q1301" t="str">
        <f t="shared" si="162"/>
        <v>theater</v>
      </c>
      <c r="R1301" s="6" t="str">
        <f t="shared" si="163"/>
        <v>plays</v>
      </c>
      <c r="S1301" s="10">
        <f t="shared" si="164"/>
        <v>42169.814340277779</v>
      </c>
      <c r="T1301" s="10">
        <f t="shared" si="165"/>
        <v>42199.814340277779</v>
      </c>
      <c r="U1301" s="10" t="str">
        <f t="shared" si="166"/>
        <v>Jun</v>
      </c>
      <c r="V1301" s="11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>
        <f t="shared" si="161"/>
        <v>3525</v>
      </c>
      <c r="Q1302" t="str">
        <f t="shared" si="162"/>
        <v>theater</v>
      </c>
      <c r="R1302" s="6" t="str">
        <f t="shared" si="163"/>
        <v>plays</v>
      </c>
      <c r="S1302" s="10">
        <f t="shared" si="164"/>
        <v>42483.675208333334</v>
      </c>
      <c r="T1302" s="10">
        <f t="shared" si="165"/>
        <v>42522.789583333331</v>
      </c>
      <c r="U1302" s="10" t="str">
        <f t="shared" si="166"/>
        <v>Apr</v>
      </c>
      <c r="V1302" s="11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>
        <f t="shared" si="161"/>
        <v>2027.5</v>
      </c>
      <c r="Q1303" t="str">
        <f t="shared" si="162"/>
        <v>theater</v>
      </c>
      <c r="R1303" s="6" t="str">
        <f t="shared" si="163"/>
        <v>plays</v>
      </c>
      <c r="S1303" s="10">
        <f t="shared" si="164"/>
        <v>42195.749745370369</v>
      </c>
      <c r="T1303" s="10">
        <f t="shared" si="165"/>
        <v>42206.125</v>
      </c>
      <c r="U1303" s="10" t="str">
        <f t="shared" si="166"/>
        <v>Jul</v>
      </c>
      <c r="V1303" s="11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>
        <f t="shared" si="161"/>
        <v>2500</v>
      </c>
      <c r="Q1304" t="str">
        <f t="shared" si="162"/>
        <v>theater</v>
      </c>
      <c r="R1304" s="6" t="str">
        <f t="shared" si="163"/>
        <v>plays</v>
      </c>
      <c r="S1304" s="10">
        <f t="shared" si="164"/>
        <v>42675.057997685188</v>
      </c>
      <c r="T1304" s="10">
        <f t="shared" si="165"/>
        <v>42705.099664351852</v>
      </c>
      <c r="U1304" s="10" t="str">
        <f t="shared" si="166"/>
        <v>Nov</v>
      </c>
      <c r="V1304" s="11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>
        <f t="shared" si="161"/>
        <v>4029.5650000000001</v>
      </c>
      <c r="Q1305" t="str">
        <f t="shared" si="162"/>
        <v>theater</v>
      </c>
      <c r="R1305" s="6" t="str">
        <f t="shared" si="163"/>
        <v>plays</v>
      </c>
      <c r="S1305" s="10">
        <f t="shared" si="164"/>
        <v>42566.441203703704</v>
      </c>
      <c r="T1305" s="10">
        <f t="shared" si="165"/>
        <v>42582.458333333328</v>
      </c>
      <c r="U1305" s="10" t="str">
        <f t="shared" si="166"/>
        <v>Jul</v>
      </c>
      <c r="V1305" s="11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>
        <f t="shared" si="161"/>
        <v>27925.5</v>
      </c>
      <c r="Q1306" t="str">
        <f t="shared" si="162"/>
        <v>technology</v>
      </c>
      <c r="R1306" s="6" t="str">
        <f t="shared" si="163"/>
        <v>wearables</v>
      </c>
      <c r="S1306" s="10">
        <f t="shared" si="164"/>
        <v>42747.194502314815</v>
      </c>
      <c r="T1306" s="10">
        <f t="shared" si="165"/>
        <v>42807.152835648143</v>
      </c>
      <c r="U1306" s="10" t="str">
        <f t="shared" si="166"/>
        <v>Jan</v>
      </c>
      <c r="V1306" s="11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>
        <f t="shared" si="161"/>
        <v>18896.5</v>
      </c>
      <c r="Q1307" t="str">
        <f t="shared" si="162"/>
        <v>technology</v>
      </c>
      <c r="R1307" s="6" t="str">
        <f t="shared" si="163"/>
        <v>wearables</v>
      </c>
      <c r="S1307" s="10">
        <f t="shared" si="164"/>
        <v>42543.665601851855</v>
      </c>
      <c r="T1307" s="10">
        <f t="shared" si="165"/>
        <v>42572.729166666672</v>
      </c>
      <c r="U1307" s="10" t="str">
        <f t="shared" si="166"/>
        <v>Jun</v>
      </c>
      <c r="V1307" s="11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>
        <f t="shared" si="161"/>
        <v>90885.5</v>
      </c>
      <c r="Q1308" t="str">
        <f t="shared" si="162"/>
        <v>technology</v>
      </c>
      <c r="R1308" s="6" t="str">
        <f t="shared" si="163"/>
        <v>wearables</v>
      </c>
      <c r="S1308" s="10">
        <f t="shared" si="164"/>
        <v>41947.457569444443</v>
      </c>
      <c r="T1308" s="10">
        <f t="shared" si="165"/>
        <v>41977.457569444443</v>
      </c>
      <c r="U1308" s="10" t="str">
        <f t="shared" si="166"/>
        <v>Nov</v>
      </c>
      <c r="V1308" s="11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>
        <f t="shared" si="161"/>
        <v>27878.5</v>
      </c>
      <c r="Q1309" t="str">
        <f t="shared" si="162"/>
        <v>technology</v>
      </c>
      <c r="R1309" s="6" t="str">
        <f t="shared" si="163"/>
        <v>wearables</v>
      </c>
      <c r="S1309" s="10">
        <f t="shared" si="164"/>
        <v>42387.503229166665</v>
      </c>
      <c r="T1309" s="10">
        <f t="shared" si="165"/>
        <v>42417.503229166665</v>
      </c>
      <c r="U1309" s="10" t="str">
        <f t="shared" si="166"/>
        <v>Jan</v>
      </c>
      <c r="V1309" s="11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>
        <f t="shared" si="161"/>
        <v>5568</v>
      </c>
      <c r="Q1310" t="str">
        <f t="shared" si="162"/>
        <v>technology</v>
      </c>
      <c r="R1310" s="6" t="str">
        <f t="shared" si="163"/>
        <v>wearables</v>
      </c>
      <c r="S1310" s="10">
        <f t="shared" si="164"/>
        <v>42611.613564814819</v>
      </c>
      <c r="T1310" s="10">
        <f t="shared" si="165"/>
        <v>42651.613564814819</v>
      </c>
      <c r="U1310" s="10" t="str">
        <f t="shared" si="166"/>
        <v>Aug</v>
      </c>
      <c r="V1310" s="11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>
        <f t="shared" si="161"/>
        <v>12189.5</v>
      </c>
      <c r="Q1311" t="str">
        <f t="shared" si="162"/>
        <v>technology</v>
      </c>
      <c r="R1311" s="6" t="str">
        <f t="shared" si="163"/>
        <v>wearables</v>
      </c>
      <c r="S1311" s="10">
        <f t="shared" si="164"/>
        <v>42257.882731481484</v>
      </c>
      <c r="T1311" s="10">
        <f t="shared" si="165"/>
        <v>42292.882731481484</v>
      </c>
      <c r="U1311" s="10" t="str">
        <f t="shared" si="166"/>
        <v>Sep</v>
      </c>
      <c r="V1311" s="11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>
        <f t="shared" si="161"/>
        <v>11550</v>
      </c>
      <c r="Q1312" t="str">
        <f t="shared" si="162"/>
        <v>technology</v>
      </c>
      <c r="R1312" s="6" t="str">
        <f t="shared" si="163"/>
        <v>wearables</v>
      </c>
      <c r="S1312" s="10">
        <f t="shared" si="164"/>
        <v>42556.667245370365</v>
      </c>
      <c r="T1312" s="10">
        <f t="shared" si="165"/>
        <v>42601.667245370365</v>
      </c>
      <c r="U1312" s="10" t="str">
        <f t="shared" si="166"/>
        <v>Jul</v>
      </c>
      <c r="V1312" s="11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>
        <f t="shared" si="161"/>
        <v>165035</v>
      </c>
      <c r="Q1313" t="str">
        <f t="shared" si="162"/>
        <v>technology</v>
      </c>
      <c r="R1313" s="6" t="str">
        <f t="shared" si="163"/>
        <v>wearables</v>
      </c>
      <c r="S1313" s="10">
        <f t="shared" si="164"/>
        <v>42669.802303240736</v>
      </c>
      <c r="T1313" s="10">
        <f t="shared" si="165"/>
        <v>42704.843969907408</v>
      </c>
      <c r="U1313" s="10" t="str">
        <f t="shared" si="166"/>
        <v>Oct</v>
      </c>
      <c r="V1313" s="11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>
        <f t="shared" si="161"/>
        <v>2314</v>
      </c>
      <c r="Q1314" t="str">
        <f t="shared" si="162"/>
        <v>technology</v>
      </c>
      <c r="R1314" s="6" t="str">
        <f t="shared" si="163"/>
        <v>wearables</v>
      </c>
      <c r="S1314" s="10">
        <f t="shared" si="164"/>
        <v>42082.702800925923</v>
      </c>
      <c r="T1314" s="10">
        <f t="shared" si="165"/>
        <v>42112.702800925923</v>
      </c>
      <c r="U1314" s="10" t="str">
        <f t="shared" si="166"/>
        <v>Mar</v>
      </c>
      <c r="V1314" s="11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>
        <f t="shared" si="161"/>
        <v>26223</v>
      </c>
      <c r="Q1315" t="str">
        <f t="shared" si="162"/>
        <v>technology</v>
      </c>
      <c r="R1315" s="6" t="str">
        <f t="shared" si="163"/>
        <v>wearables</v>
      </c>
      <c r="S1315" s="10">
        <f t="shared" si="164"/>
        <v>42402.709652777776</v>
      </c>
      <c r="T1315" s="10">
        <f t="shared" si="165"/>
        <v>42432.709652777776</v>
      </c>
      <c r="U1315" s="10" t="str">
        <f t="shared" si="166"/>
        <v>Feb</v>
      </c>
      <c r="V1315" s="11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>
        <f t="shared" si="161"/>
        <v>91014</v>
      </c>
      <c r="Q1316" t="str">
        <f t="shared" si="162"/>
        <v>technology</v>
      </c>
      <c r="R1316" s="6" t="str">
        <f t="shared" si="163"/>
        <v>wearables</v>
      </c>
      <c r="S1316" s="10">
        <f t="shared" si="164"/>
        <v>42604.669675925921</v>
      </c>
      <c r="T1316" s="10">
        <f t="shared" si="165"/>
        <v>42664.669675925921</v>
      </c>
      <c r="U1316" s="10" t="str">
        <f t="shared" si="166"/>
        <v>Aug</v>
      </c>
      <c r="V1316" s="11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>
        <f t="shared" si="161"/>
        <v>70202</v>
      </c>
      <c r="Q1317" t="str">
        <f t="shared" si="162"/>
        <v>technology</v>
      </c>
      <c r="R1317" s="6" t="str">
        <f t="shared" si="163"/>
        <v>wearables</v>
      </c>
      <c r="S1317" s="10">
        <f t="shared" si="164"/>
        <v>42278.498240740737</v>
      </c>
      <c r="T1317" s="10">
        <f t="shared" si="165"/>
        <v>42314.041666666672</v>
      </c>
      <c r="U1317" s="10" t="str">
        <f t="shared" si="166"/>
        <v>Oct</v>
      </c>
      <c r="V1317" s="11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>
        <f t="shared" si="161"/>
        <v>37500.5</v>
      </c>
      <c r="Q1318" t="str">
        <f t="shared" si="162"/>
        <v>technology</v>
      </c>
      <c r="R1318" s="6" t="str">
        <f t="shared" si="163"/>
        <v>wearables</v>
      </c>
      <c r="S1318" s="10">
        <f t="shared" si="164"/>
        <v>42393.961909722217</v>
      </c>
      <c r="T1318" s="10">
        <f t="shared" si="165"/>
        <v>42428.961909722217</v>
      </c>
      <c r="U1318" s="10" t="str">
        <f t="shared" si="166"/>
        <v>Jan</v>
      </c>
      <c r="V1318" s="11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>
        <f t="shared" si="161"/>
        <v>105733.5</v>
      </c>
      <c r="Q1319" t="str">
        <f t="shared" si="162"/>
        <v>technology</v>
      </c>
      <c r="R1319" s="6" t="str">
        <f t="shared" si="163"/>
        <v>wearables</v>
      </c>
      <c r="S1319" s="10">
        <f t="shared" si="164"/>
        <v>42520.235486111109</v>
      </c>
      <c r="T1319" s="10">
        <f t="shared" si="165"/>
        <v>42572.583333333328</v>
      </c>
      <c r="U1319" s="10" t="str">
        <f t="shared" si="166"/>
        <v>May</v>
      </c>
      <c r="V1319" s="11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>
        <f t="shared" si="161"/>
        <v>23065</v>
      </c>
      <c r="Q1320" t="str">
        <f t="shared" si="162"/>
        <v>technology</v>
      </c>
      <c r="R1320" s="6" t="str">
        <f t="shared" si="163"/>
        <v>wearables</v>
      </c>
      <c r="S1320" s="10">
        <f t="shared" si="164"/>
        <v>41985.043657407412</v>
      </c>
      <c r="T1320" s="10">
        <f t="shared" si="165"/>
        <v>42015.043657407412</v>
      </c>
      <c r="U1320" s="10" t="str">
        <f t="shared" si="166"/>
        <v>Dec</v>
      </c>
      <c r="V1320" s="11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>
        <f t="shared" si="161"/>
        <v>3338</v>
      </c>
      <c r="Q1321" t="str">
        <f t="shared" si="162"/>
        <v>technology</v>
      </c>
      <c r="R1321" s="6" t="str">
        <f t="shared" si="163"/>
        <v>wearables</v>
      </c>
      <c r="S1321" s="10">
        <f t="shared" si="164"/>
        <v>41816.812094907407</v>
      </c>
      <c r="T1321" s="10">
        <f t="shared" si="165"/>
        <v>41831.666666666664</v>
      </c>
      <c r="U1321" s="10" t="str">
        <f t="shared" si="166"/>
        <v>Jun</v>
      </c>
      <c r="V1321" s="11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>
        <f t="shared" si="161"/>
        <v>50251.5</v>
      </c>
      <c r="Q1322" t="str">
        <f t="shared" si="162"/>
        <v>technology</v>
      </c>
      <c r="R1322" s="6" t="str">
        <f t="shared" si="163"/>
        <v>wearables</v>
      </c>
      <c r="S1322" s="10">
        <f t="shared" si="164"/>
        <v>42705.690347222218</v>
      </c>
      <c r="T1322" s="10">
        <f t="shared" si="165"/>
        <v>42734.958333333328</v>
      </c>
      <c r="U1322" s="10" t="str">
        <f t="shared" si="166"/>
        <v>Dec</v>
      </c>
      <c r="V1322" s="11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>
        <f t="shared" si="161"/>
        <v>234009.5</v>
      </c>
      <c r="Q1323" t="str">
        <f t="shared" si="162"/>
        <v>technology</v>
      </c>
      <c r="R1323" s="6" t="str">
        <f t="shared" si="163"/>
        <v>wearables</v>
      </c>
      <c r="S1323" s="10">
        <f t="shared" si="164"/>
        <v>42697.74927083333</v>
      </c>
      <c r="T1323" s="10">
        <f t="shared" si="165"/>
        <v>42727.74927083333</v>
      </c>
      <c r="U1323" s="10" t="str">
        <f t="shared" si="166"/>
        <v>Nov</v>
      </c>
      <c r="V1323" s="11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>
        <f t="shared" si="161"/>
        <v>17553</v>
      </c>
      <c r="Q1324" t="str">
        <f t="shared" si="162"/>
        <v>technology</v>
      </c>
      <c r="R1324" s="6" t="str">
        <f t="shared" si="163"/>
        <v>wearables</v>
      </c>
      <c r="S1324" s="10">
        <f t="shared" si="164"/>
        <v>42115.656539351854</v>
      </c>
      <c r="T1324" s="10">
        <f t="shared" si="165"/>
        <v>42145.656539351854</v>
      </c>
      <c r="U1324" s="10" t="str">
        <f t="shared" si="166"/>
        <v>Apr</v>
      </c>
      <c r="V1324" s="11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>
        <f t="shared" si="161"/>
        <v>8166</v>
      </c>
      <c r="Q1325" t="str">
        <f t="shared" si="162"/>
        <v>technology</v>
      </c>
      <c r="R1325" s="6" t="str">
        <f t="shared" si="163"/>
        <v>wearables</v>
      </c>
      <c r="S1325" s="10">
        <f t="shared" si="164"/>
        <v>42451.698449074072</v>
      </c>
      <c r="T1325" s="10">
        <f t="shared" si="165"/>
        <v>42486.288194444445</v>
      </c>
      <c r="U1325" s="10" t="str">
        <f t="shared" si="166"/>
        <v>Mar</v>
      </c>
      <c r="V1325" s="11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>
        <f t="shared" si="161"/>
        <v>27460</v>
      </c>
      <c r="Q1326" t="str">
        <f t="shared" si="162"/>
        <v>technology</v>
      </c>
      <c r="R1326" s="6" t="str">
        <f t="shared" si="163"/>
        <v>wearables</v>
      </c>
      <c r="S1326" s="10">
        <f t="shared" si="164"/>
        <v>42626.633703703701</v>
      </c>
      <c r="T1326" s="10">
        <f t="shared" si="165"/>
        <v>42656.633703703701</v>
      </c>
      <c r="U1326" s="10" t="str">
        <f t="shared" si="166"/>
        <v>Sep</v>
      </c>
      <c r="V1326" s="11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>
        <f t="shared" si="161"/>
        <v>10243</v>
      </c>
      <c r="Q1327" t="str">
        <f t="shared" si="162"/>
        <v>technology</v>
      </c>
      <c r="R1327" s="6" t="str">
        <f t="shared" si="163"/>
        <v>wearables</v>
      </c>
      <c r="S1327" s="10">
        <f t="shared" si="164"/>
        <v>42704.086053240739</v>
      </c>
      <c r="T1327" s="10">
        <f t="shared" si="165"/>
        <v>42734.086053240739</v>
      </c>
      <c r="U1327" s="10" t="str">
        <f t="shared" si="166"/>
        <v>Nov</v>
      </c>
      <c r="V1327" s="11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>
        <f t="shared" si="161"/>
        <v>50565</v>
      </c>
      <c r="Q1328" t="str">
        <f t="shared" si="162"/>
        <v>technology</v>
      </c>
      <c r="R1328" s="6" t="str">
        <f t="shared" si="163"/>
        <v>wearables</v>
      </c>
      <c r="S1328" s="10">
        <f t="shared" si="164"/>
        <v>41974.791990740734</v>
      </c>
      <c r="T1328" s="10">
        <f t="shared" si="165"/>
        <v>42019.791990740734</v>
      </c>
      <c r="U1328" s="10" t="str">
        <f t="shared" si="166"/>
        <v>Dec</v>
      </c>
      <c r="V1328" s="11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>
        <f t="shared" si="161"/>
        <v>24852.5</v>
      </c>
      <c r="Q1329" t="str">
        <f t="shared" si="162"/>
        <v>technology</v>
      </c>
      <c r="R1329" s="6" t="str">
        <f t="shared" si="163"/>
        <v>wearables</v>
      </c>
      <c r="S1329" s="10">
        <f t="shared" si="164"/>
        <v>42123.678645833337</v>
      </c>
      <c r="T1329" s="10">
        <f t="shared" si="165"/>
        <v>42153.678645833337</v>
      </c>
      <c r="U1329" s="10" t="str">
        <f t="shared" si="166"/>
        <v>Apr</v>
      </c>
      <c r="V1329" s="11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>
        <f t="shared" si="161"/>
        <v>38374</v>
      </c>
      <c r="Q1330" t="str">
        <f t="shared" si="162"/>
        <v>technology</v>
      </c>
      <c r="R1330" s="6" t="str">
        <f t="shared" si="163"/>
        <v>wearables</v>
      </c>
      <c r="S1330" s="10">
        <f t="shared" si="164"/>
        <v>42612.642754629633</v>
      </c>
      <c r="T1330" s="10">
        <f t="shared" si="165"/>
        <v>42657.642754629633</v>
      </c>
      <c r="U1330" s="10" t="str">
        <f t="shared" si="166"/>
        <v>Aug</v>
      </c>
      <c r="V1330" s="11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>
        <f t="shared" si="161"/>
        <v>25204</v>
      </c>
      <c r="Q1331" t="str">
        <f t="shared" si="162"/>
        <v>technology</v>
      </c>
      <c r="R1331" s="6" t="str">
        <f t="shared" si="163"/>
        <v>wearables</v>
      </c>
      <c r="S1331" s="10">
        <f t="shared" si="164"/>
        <v>41935.221585648149</v>
      </c>
      <c r="T1331" s="10">
        <f t="shared" si="165"/>
        <v>41975.263252314813</v>
      </c>
      <c r="U1331" s="10" t="str">
        <f t="shared" si="166"/>
        <v>Oct</v>
      </c>
      <c r="V1331" s="11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>
        <f t="shared" si="161"/>
        <v>21436.5</v>
      </c>
      <c r="Q1332" t="str">
        <f t="shared" si="162"/>
        <v>technology</v>
      </c>
      <c r="R1332" s="6" t="str">
        <f t="shared" si="163"/>
        <v>wearables</v>
      </c>
      <c r="S1332" s="10">
        <f t="shared" si="164"/>
        <v>42522.276724537034</v>
      </c>
      <c r="T1332" s="10">
        <f t="shared" si="165"/>
        <v>42553.166666666672</v>
      </c>
      <c r="U1332" s="10" t="str">
        <f t="shared" si="166"/>
        <v>Jun</v>
      </c>
      <c r="V1332" s="11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>
        <f t="shared" si="161"/>
        <v>126708.5</v>
      </c>
      <c r="Q1333" t="str">
        <f t="shared" si="162"/>
        <v>technology</v>
      </c>
      <c r="R1333" s="6" t="str">
        <f t="shared" si="163"/>
        <v>wearables</v>
      </c>
      <c r="S1333" s="10">
        <f t="shared" si="164"/>
        <v>42569.50409722222</v>
      </c>
      <c r="T1333" s="10">
        <f t="shared" si="165"/>
        <v>42599.50409722222</v>
      </c>
      <c r="U1333" s="10" t="str">
        <f t="shared" si="166"/>
        <v>Jul</v>
      </c>
      <c r="V1333" s="11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>
        <f t="shared" si="161"/>
        <v>5057.5</v>
      </c>
      <c r="Q1334" t="str">
        <f t="shared" si="162"/>
        <v>technology</v>
      </c>
      <c r="R1334" s="6" t="str">
        <f t="shared" si="163"/>
        <v>wearables</v>
      </c>
      <c r="S1334" s="10">
        <f t="shared" si="164"/>
        <v>42732.060277777782</v>
      </c>
      <c r="T1334" s="10">
        <f t="shared" si="165"/>
        <v>42762.060277777782</v>
      </c>
      <c r="U1334" s="10" t="str">
        <f t="shared" si="166"/>
        <v>Dec</v>
      </c>
      <c r="V1334" s="11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>
        <f t="shared" si="161"/>
        <v>1250</v>
      </c>
      <c r="Q1335" t="str">
        <f t="shared" si="162"/>
        <v>technology</v>
      </c>
      <c r="R1335" s="6" t="str">
        <f t="shared" si="163"/>
        <v>wearables</v>
      </c>
      <c r="S1335" s="10">
        <f t="shared" si="164"/>
        <v>41806.106770833336</v>
      </c>
      <c r="T1335" s="10">
        <f t="shared" si="165"/>
        <v>41836.106770833336</v>
      </c>
      <c r="U1335" s="10" t="str">
        <f t="shared" si="166"/>
        <v>Jun</v>
      </c>
      <c r="V1335" s="11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>
        <f t="shared" si="161"/>
        <v>73651.5</v>
      </c>
      <c r="Q1336" t="str">
        <f t="shared" si="162"/>
        <v>technology</v>
      </c>
      <c r="R1336" s="6" t="str">
        <f t="shared" si="163"/>
        <v>wearables</v>
      </c>
      <c r="S1336" s="10">
        <f t="shared" si="164"/>
        <v>42410.774155092593</v>
      </c>
      <c r="T1336" s="10">
        <f t="shared" si="165"/>
        <v>42440.774155092593</v>
      </c>
      <c r="U1336" s="10" t="str">
        <f t="shared" si="166"/>
        <v>Feb</v>
      </c>
      <c r="V1336" s="11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>
        <f t="shared" si="161"/>
        <v>14970</v>
      </c>
      <c r="Q1337" t="str">
        <f t="shared" si="162"/>
        <v>technology</v>
      </c>
      <c r="R1337" s="6" t="str">
        <f t="shared" si="163"/>
        <v>wearables</v>
      </c>
      <c r="S1337" s="10">
        <f t="shared" si="164"/>
        <v>42313.936365740738</v>
      </c>
      <c r="T1337" s="10">
        <f t="shared" si="165"/>
        <v>42343.936365740738</v>
      </c>
      <c r="U1337" s="10" t="str">
        <f t="shared" si="166"/>
        <v>Nov</v>
      </c>
      <c r="V1337" s="11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>
        <f t="shared" si="161"/>
        <v>92473.5</v>
      </c>
      <c r="Q1338" t="str">
        <f t="shared" si="162"/>
        <v>technology</v>
      </c>
      <c r="R1338" s="6" t="str">
        <f t="shared" si="163"/>
        <v>wearables</v>
      </c>
      <c r="S1338" s="10">
        <f t="shared" si="164"/>
        <v>41955.863750000004</v>
      </c>
      <c r="T1338" s="10">
        <f t="shared" si="165"/>
        <v>41990.863750000004</v>
      </c>
      <c r="U1338" s="10" t="str">
        <f t="shared" si="166"/>
        <v>Nov</v>
      </c>
      <c r="V1338" s="11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>
        <f t="shared" si="161"/>
        <v>37345.5</v>
      </c>
      <c r="Q1339" t="str">
        <f t="shared" si="162"/>
        <v>technology</v>
      </c>
      <c r="R1339" s="6" t="str">
        <f t="shared" si="163"/>
        <v>wearables</v>
      </c>
      <c r="S1339" s="10">
        <f t="shared" si="164"/>
        <v>42767.577303240745</v>
      </c>
      <c r="T1339" s="10">
        <f t="shared" si="165"/>
        <v>42797.577303240745</v>
      </c>
      <c r="U1339" s="10" t="str">
        <f t="shared" si="166"/>
        <v>Feb</v>
      </c>
      <c r="V1339" s="11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>
        <f t="shared" si="161"/>
        <v>15495.5</v>
      </c>
      <c r="Q1340" t="str">
        <f t="shared" si="162"/>
        <v>technology</v>
      </c>
      <c r="R1340" s="6" t="str">
        <f t="shared" si="163"/>
        <v>wearables</v>
      </c>
      <c r="S1340" s="10">
        <f t="shared" si="164"/>
        <v>42188.803622685184</v>
      </c>
      <c r="T1340" s="10">
        <f t="shared" si="165"/>
        <v>42218.803622685184</v>
      </c>
      <c r="U1340" s="10" t="str">
        <f t="shared" si="166"/>
        <v>Jul</v>
      </c>
      <c r="V1340" s="11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>
        <f t="shared" si="161"/>
        <v>26658.5</v>
      </c>
      <c r="Q1341" t="str">
        <f t="shared" si="162"/>
        <v>technology</v>
      </c>
      <c r="R1341" s="6" t="str">
        <f t="shared" si="163"/>
        <v>wearables</v>
      </c>
      <c r="S1341" s="10">
        <f t="shared" si="164"/>
        <v>41936.647164351853</v>
      </c>
      <c r="T1341" s="10">
        <f t="shared" si="165"/>
        <v>41981.688831018517</v>
      </c>
      <c r="U1341" s="10" t="str">
        <f t="shared" si="166"/>
        <v>Oct</v>
      </c>
      <c r="V1341" s="11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>
        <f t="shared" si="161"/>
        <v>840</v>
      </c>
      <c r="Q1342" t="str">
        <f t="shared" si="162"/>
        <v>technology</v>
      </c>
      <c r="R1342" s="6" t="str">
        <f t="shared" si="163"/>
        <v>wearables</v>
      </c>
      <c r="S1342" s="10">
        <f t="shared" si="164"/>
        <v>41836.595520833333</v>
      </c>
      <c r="T1342" s="10">
        <f t="shared" si="165"/>
        <v>41866.595520833333</v>
      </c>
      <c r="U1342" s="10" t="str">
        <f t="shared" si="166"/>
        <v>Jul</v>
      </c>
      <c r="V1342" s="11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>
        <f t="shared" si="161"/>
        <v>21295</v>
      </c>
      <c r="Q1343" t="str">
        <f t="shared" si="162"/>
        <v>technology</v>
      </c>
      <c r="R1343" s="6" t="str">
        <f t="shared" si="163"/>
        <v>wearables</v>
      </c>
      <c r="S1343" s="10">
        <f t="shared" si="164"/>
        <v>42612.624039351853</v>
      </c>
      <c r="T1343" s="10">
        <f t="shared" si="165"/>
        <v>42644.624039351853</v>
      </c>
      <c r="U1343" s="10" t="str">
        <f t="shared" si="166"/>
        <v>Aug</v>
      </c>
      <c r="V1343" s="11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>
        <f t="shared" si="161"/>
        <v>25050</v>
      </c>
      <c r="Q1344" t="str">
        <f t="shared" si="162"/>
        <v>technology</v>
      </c>
      <c r="R1344" s="6" t="str">
        <f t="shared" si="163"/>
        <v>wearables</v>
      </c>
      <c r="S1344" s="10">
        <f t="shared" si="164"/>
        <v>42172.816423611104</v>
      </c>
      <c r="T1344" s="10">
        <f t="shared" si="165"/>
        <v>42202.816423611104</v>
      </c>
      <c r="U1344" s="10" t="str">
        <f t="shared" si="166"/>
        <v>Jun</v>
      </c>
      <c r="V1344" s="11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>
        <f t="shared" si="161"/>
        <v>50574.5</v>
      </c>
      <c r="Q1345" t="str">
        <f t="shared" si="162"/>
        <v>technology</v>
      </c>
      <c r="R1345" s="6" t="str">
        <f t="shared" si="163"/>
        <v>wearables</v>
      </c>
      <c r="S1345" s="10">
        <f t="shared" si="164"/>
        <v>42542.526423611111</v>
      </c>
      <c r="T1345" s="10">
        <f t="shared" si="165"/>
        <v>42601.165972222225</v>
      </c>
      <c r="U1345" s="10" t="str">
        <f t="shared" si="166"/>
        <v>Jun</v>
      </c>
      <c r="V1345" s="11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>
        <f t="shared" si="161"/>
        <v>3583</v>
      </c>
      <c r="Q1346" t="str">
        <f t="shared" si="162"/>
        <v>publishing</v>
      </c>
      <c r="R1346" s="6" t="str">
        <f t="shared" si="163"/>
        <v>nonfiction</v>
      </c>
      <c r="S1346" s="10">
        <f t="shared" si="164"/>
        <v>42522.789803240739</v>
      </c>
      <c r="T1346" s="10">
        <f t="shared" si="165"/>
        <v>42551.789803240739</v>
      </c>
      <c r="U1346" s="10" t="str">
        <f t="shared" si="166"/>
        <v>Jun</v>
      </c>
      <c r="V1346" s="11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>
        <f t="shared" ref="P1347:P1410" si="169">AVERAGE(D1347,E1347)</f>
        <v>337.5</v>
      </c>
      <c r="Q1347" t="str">
        <f t="shared" ref="Q1347:Q1410" si="170">LEFT(N1347, SEARCH("/",N1347,1)-1)</f>
        <v>publishing</v>
      </c>
      <c r="R1347" s="6" t="str">
        <f t="shared" ref="R1347:R1410" si="171">RIGHT(N1347,LEN(N1347) - SEARCH("/", N1347, + 1))</f>
        <v>nonfiction</v>
      </c>
      <c r="S1347" s="10">
        <f t="shared" ref="S1347:S1410" si="172">(((J1347/60)/60)/24)+DATE(1970,1,1)</f>
        <v>41799.814340277779</v>
      </c>
      <c r="T1347" s="10">
        <f t="shared" ref="T1347:T1410" si="173">(((I1347/60)/60)/24)+DATE(1970,1,1)</f>
        <v>41834.814340277779</v>
      </c>
      <c r="U1347" s="10" t="str">
        <f t="shared" ref="U1347:U1410" si="174">TEXT(S1347, "mmm")</f>
        <v>Jun</v>
      </c>
      <c r="V1347" s="11">
        <f t="shared" ref="V1347:V1410" si="175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>
        <f t="shared" si="169"/>
        <v>6059.5</v>
      </c>
      <c r="Q1348" t="str">
        <f t="shared" si="170"/>
        <v>publishing</v>
      </c>
      <c r="R1348" s="6" t="str">
        <f t="shared" si="171"/>
        <v>nonfiction</v>
      </c>
      <c r="S1348" s="10">
        <f t="shared" si="172"/>
        <v>41422.075821759259</v>
      </c>
      <c r="T1348" s="10">
        <f t="shared" si="173"/>
        <v>41452.075821759259</v>
      </c>
      <c r="U1348" s="10" t="str">
        <f t="shared" si="174"/>
        <v>May</v>
      </c>
      <c r="V1348" s="11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>
        <f t="shared" si="169"/>
        <v>2527.5</v>
      </c>
      <c r="Q1349" t="str">
        <f t="shared" si="170"/>
        <v>publishing</v>
      </c>
      <c r="R1349" s="6" t="str">
        <f t="shared" si="171"/>
        <v>nonfiction</v>
      </c>
      <c r="S1349" s="10">
        <f t="shared" si="172"/>
        <v>42040.638020833328</v>
      </c>
      <c r="T1349" s="10">
        <f t="shared" si="173"/>
        <v>42070.638020833328</v>
      </c>
      <c r="U1349" s="10" t="str">
        <f t="shared" si="174"/>
        <v>Feb</v>
      </c>
      <c r="V1349" s="11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>
        <f t="shared" si="169"/>
        <v>5930</v>
      </c>
      <c r="Q1350" t="str">
        <f t="shared" si="170"/>
        <v>publishing</v>
      </c>
      <c r="R1350" s="6" t="str">
        <f t="shared" si="171"/>
        <v>nonfiction</v>
      </c>
      <c r="S1350" s="10">
        <f t="shared" si="172"/>
        <v>41963.506168981476</v>
      </c>
      <c r="T1350" s="10">
        <f t="shared" si="173"/>
        <v>41991.506168981476</v>
      </c>
      <c r="U1350" s="10" t="str">
        <f t="shared" si="174"/>
        <v>Nov</v>
      </c>
      <c r="V1350" s="11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>
        <f t="shared" si="169"/>
        <v>7605</v>
      </c>
      <c r="Q1351" t="str">
        <f t="shared" si="170"/>
        <v>publishing</v>
      </c>
      <c r="R1351" s="6" t="str">
        <f t="shared" si="171"/>
        <v>nonfiction</v>
      </c>
      <c r="S1351" s="10">
        <f t="shared" si="172"/>
        <v>42317.33258101852</v>
      </c>
      <c r="T1351" s="10">
        <f t="shared" si="173"/>
        <v>42354.290972222225</v>
      </c>
      <c r="U1351" s="10" t="str">
        <f t="shared" si="174"/>
        <v>Nov</v>
      </c>
      <c r="V1351" s="11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>
        <f t="shared" si="169"/>
        <v>5101.25</v>
      </c>
      <c r="Q1352" t="str">
        <f t="shared" si="170"/>
        <v>publishing</v>
      </c>
      <c r="R1352" s="6" t="str">
        <f t="shared" si="171"/>
        <v>nonfiction</v>
      </c>
      <c r="S1352" s="10">
        <f t="shared" si="172"/>
        <v>42334.013124999998</v>
      </c>
      <c r="T1352" s="10">
        <f t="shared" si="173"/>
        <v>42364.013124999998</v>
      </c>
      <c r="U1352" s="10" t="str">
        <f t="shared" si="174"/>
        <v>Nov</v>
      </c>
      <c r="V1352" s="11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>
        <f t="shared" si="169"/>
        <v>20126.5</v>
      </c>
      <c r="Q1353" t="str">
        <f t="shared" si="170"/>
        <v>publishing</v>
      </c>
      <c r="R1353" s="6" t="str">
        <f t="shared" si="171"/>
        <v>nonfiction</v>
      </c>
      <c r="S1353" s="10">
        <f t="shared" si="172"/>
        <v>42382.74009259259</v>
      </c>
      <c r="T1353" s="10">
        <f t="shared" si="173"/>
        <v>42412.74009259259</v>
      </c>
      <c r="U1353" s="10" t="str">
        <f t="shared" si="174"/>
        <v>Jan</v>
      </c>
      <c r="V1353" s="11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>
        <f t="shared" si="169"/>
        <v>11807</v>
      </c>
      <c r="Q1354" t="str">
        <f t="shared" si="170"/>
        <v>publishing</v>
      </c>
      <c r="R1354" s="6" t="str">
        <f t="shared" si="171"/>
        <v>nonfiction</v>
      </c>
      <c r="S1354" s="10">
        <f t="shared" si="172"/>
        <v>42200.578310185185</v>
      </c>
      <c r="T1354" s="10">
        <f t="shared" si="173"/>
        <v>42252.165972222225</v>
      </c>
      <c r="U1354" s="10" t="str">
        <f t="shared" si="174"/>
        <v>Jul</v>
      </c>
      <c r="V1354" s="11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>
        <f t="shared" si="169"/>
        <v>1168</v>
      </c>
      <c r="Q1355" t="str">
        <f t="shared" si="170"/>
        <v>publishing</v>
      </c>
      <c r="R1355" s="6" t="str">
        <f t="shared" si="171"/>
        <v>nonfiction</v>
      </c>
      <c r="S1355" s="10">
        <f t="shared" si="172"/>
        <v>41309.11791666667</v>
      </c>
      <c r="T1355" s="10">
        <f t="shared" si="173"/>
        <v>41344</v>
      </c>
      <c r="U1355" s="10" t="str">
        <f t="shared" si="174"/>
        <v>Feb</v>
      </c>
      <c r="V1355" s="11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>
        <f t="shared" si="169"/>
        <v>1381.5</v>
      </c>
      <c r="Q1356" t="str">
        <f t="shared" si="170"/>
        <v>publishing</v>
      </c>
      <c r="R1356" s="6" t="str">
        <f t="shared" si="171"/>
        <v>nonfiction</v>
      </c>
      <c r="S1356" s="10">
        <f t="shared" si="172"/>
        <v>42502.807627314818</v>
      </c>
      <c r="T1356" s="10">
        <f t="shared" si="173"/>
        <v>42532.807627314818</v>
      </c>
      <c r="U1356" s="10" t="str">
        <f t="shared" si="174"/>
        <v>May</v>
      </c>
      <c r="V1356" s="11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>
        <f t="shared" si="169"/>
        <v>2783.5</v>
      </c>
      <c r="Q1357" t="str">
        <f t="shared" si="170"/>
        <v>publishing</v>
      </c>
      <c r="R1357" s="6" t="str">
        <f t="shared" si="171"/>
        <v>nonfiction</v>
      </c>
      <c r="S1357" s="10">
        <f t="shared" si="172"/>
        <v>41213.254687499997</v>
      </c>
      <c r="T1357" s="10">
        <f t="shared" si="173"/>
        <v>41243.416666666664</v>
      </c>
      <c r="U1357" s="10" t="str">
        <f t="shared" si="174"/>
        <v>Oct</v>
      </c>
      <c r="V1357" s="11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>
        <f t="shared" si="169"/>
        <v>4807.7800000000007</v>
      </c>
      <c r="Q1358" t="str">
        <f t="shared" si="170"/>
        <v>publishing</v>
      </c>
      <c r="R1358" s="6" t="str">
        <f t="shared" si="171"/>
        <v>nonfiction</v>
      </c>
      <c r="S1358" s="10">
        <f t="shared" si="172"/>
        <v>41430.038888888892</v>
      </c>
      <c r="T1358" s="10">
        <f t="shared" si="173"/>
        <v>41460.038888888892</v>
      </c>
      <c r="U1358" s="10" t="str">
        <f t="shared" si="174"/>
        <v>Jun</v>
      </c>
      <c r="V1358" s="11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>
        <f t="shared" si="169"/>
        <v>2253</v>
      </c>
      <c r="Q1359" t="str">
        <f t="shared" si="170"/>
        <v>publishing</v>
      </c>
      <c r="R1359" s="6" t="str">
        <f t="shared" si="171"/>
        <v>nonfiction</v>
      </c>
      <c r="S1359" s="10">
        <f t="shared" si="172"/>
        <v>41304.962233796294</v>
      </c>
      <c r="T1359" s="10">
        <f t="shared" si="173"/>
        <v>41334.249305555553</v>
      </c>
      <c r="U1359" s="10" t="str">
        <f t="shared" si="174"/>
        <v>Jan</v>
      </c>
      <c r="V1359" s="11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>
        <f t="shared" si="169"/>
        <v>3175</v>
      </c>
      <c r="Q1360" t="str">
        <f t="shared" si="170"/>
        <v>publishing</v>
      </c>
      <c r="R1360" s="6" t="str">
        <f t="shared" si="171"/>
        <v>nonfiction</v>
      </c>
      <c r="S1360" s="10">
        <f t="shared" si="172"/>
        <v>40689.570868055554</v>
      </c>
      <c r="T1360" s="10">
        <f t="shared" si="173"/>
        <v>40719.570868055554</v>
      </c>
      <c r="U1360" s="10" t="str">
        <f t="shared" si="174"/>
        <v>May</v>
      </c>
      <c r="V1360" s="11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>
        <f t="shared" si="169"/>
        <v>712</v>
      </c>
      <c r="Q1361" t="str">
        <f t="shared" si="170"/>
        <v>publishing</v>
      </c>
      <c r="R1361" s="6" t="str">
        <f t="shared" si="171"/>
        <v>nonfiction</v>
      </c>
      <c r="S1361" s="10">
        <f t="shared" si="172"/>
        <v>40668.814699074072</v>
      </c>
      <c r="T1361" s="10">
        <f t="shared" si="173"/>
        <v>40730.814699074072</v>
      </c>
      <c r="U1361" s="10" t="str">
        <f t="shared" si="174"/>
        <v>May</v>
      </c>
      <c r="V1361" s="11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>
        <f t="shared" si="169"/>
        <v>2049</v>
      </c>
      <c r="Q1362" t="str">
        <f t="shared" si="170"/>
        <v>publishing</v>
      </c>
      <c r="R1362" s="6" t="str">
        <f t="shared" si="171"/>
        <v>nonfiction</v>
      </c>
      <c r="S1362" s="10">
        <f t="shared" si="172"/>
        <v>41095.900694444441</v>
      </c>
      <c r="T1362" s="10">
        <f t="shared" si="173"/>
        <v>41123.900694444441</v>
      </c>
      <c r="U1362" s="10" t="str">
        <f t="shared" si="174"/>
        <v>Jul</v>
      </c>
      <c r="V1362" s="11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>
        <f t="shared" si="169"/>
        <v>6779.5</v>
      </c>
      <c r="Q1363" t="str">
        <f t="shared" si="170"/>
        <v>publishing</v>
      </c>
      <c r="R1363" s="6" t="str">
        <f t="shared" si="171"/>
        <v>nonfiction</v>
      </c>
      <c r="S1363" s="10">
        <f t="shared" si="172"/>
        <v>41781.717268518521</v>
      </c>
      <c r="T1363" s="10">
        <f t="shared" si="173"/>
        <v>41811.717268518521</v>
      </c>
      <c r="U1363" s="10" t="str">
        <f t="shared" si="174"/>
        <v>May</v>
      </c>
      <c r="V1363" s="11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>
        <f t="shared" si="169"/>
        <v>1045.5</v>
      </c>
      <c r="Q1364" t="str">
        <f t="shared" si="170"/>
        <v>publishing</v>
      </c>
      <c r="R1364" s="6" t="str">
        <f t="shared" si="171"/>
        <v>nonfiction</v>
      </c>
      <c r="S1364" s="10">
        <f t="shared" si="172"/>
        <v>41464.934386574074</v>
      </c>
      <c r="T1364" s="10">
        <f t="shared" si="173"/>
        <v>41524.934386574074</v>
      </c>
      <c r="U1364" s="10" t="str">
        <f t="shared" si="174"/>
        <v>Jul</v>
      </c>
      <c r="V1364" s="11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>
        <f t="shared" si="169"/>
        <v>200</v>
      </c>
      <c r="Q1365" t="str">
        <f t="shared" si="170"/>
        <v>publishing</v>
      </c>
      <c r="R1365" s="6" t="str">
        <f t="shared" si="171"/>
        <v>nonfiction</v>
      </c>
      <c r="S1365" s="10">
        <f t="shared" si="172"/>
        <v>42396.8440625</v>
      </c>
      <c r="T1365" s="10">
        <f t="shared" si="173"/>
        <v>42415.332638888889</v>
      </c>
      <c r="U1365" s="10" t="str">
        <f t="shared" si="174"/>
        <v>Jan</v>
      </c>
      <c r="V1365" s="11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>
        <f t="shared" si="169"/>
        <v>45915</v>
      </c>
      <c r="Q1366" t="str">
        <f t="shared" si="170"/>
        <v>music</v>
      </c>
      <c r="R1366" s="6" t="str">
        <f t="shared" si="171"/>
        <v>rock</v>
      </c>
      <c r="S1366" s="10">
        <f t="shared" si="172"/>
        <v>41951.695671296293</v>
      </c>
      <c r="T1366" s="10">
        <f t="shared" si="173"/>
        <v>42011.6956712963</v>
      </c>
      <c r="U1366" s="10" t="str">
        <f t="shared" si="174"/>
        <v>Nov</v>
      </c>
      <c r="V1366" s="11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>
        <f t="shared" si="169"/>
        <v>7510</v>
      </c>
      <c r="Q1367" t="str">
        <f t="shared" si="170"/>
        <v>music</v>
      </c>
      <c r="R1367" s="6" t="str">
        <f t="shared" si="171"/>
        <v>rock</v>
      </c>
      <c r="S1367" s="10">
        <f t="shared" si="172"/>
        <v>42049.733240740738</v>
      </c>
      <c r="T1367" s="10">
        <f t="shared" si="173"/>
        <v>42079.691574074073</v>
      </c>
      <c r="U1367" s="10" t="str">
        <f t="shared" si="174"/>
        <v>Feb</v>
      </c>
      <c r="V1367" s="11">
        <f t="shared" si="175"/>
        <v>2015</v>
      </c>
    </row>
    <row r="1368" spans="1:22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>
        <f t="shared" si="169"/>
        <v>8493.3450000000012</v>
      </c>
      <c r="Q1368" t="str">
        <f t="shared" si="170"/>
        <v>music</v>
      </c>
      <c r="R1368" s="6" t="str">
        <f t="shared" si="171"/>
        <v>rock</v>
      </c>
      <c r="S1368" s="10">
        <f t="shared" si="172"/>
        <v>41924.996099537035</v>
      </c>
      <c r="T1368" s="10">
        <f t="shared" si="173"/>
        <v>41970.037766203706</v>
      </c>
      <c r="U1368" s="10" t="str">
        <f t="shared" si="174"/>
        <v>Oct</v>
      </c>
      <c r="V1368" s="11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>
        <f t="shared" si="169"/>
        <v>5356.5</v>
      </c>
      <c r="Q1369" t="str">
        <f t="shared" si="170"/>
        <v>music</v>
      </c>
      <c r="R1369" s="6" t="str">
        <f t="shared" si="171"/>
        <v>rock</v>
      </c>
      <c r="S1369" s="10">
        <f t="shared" si="172"/>
        <v>42292.002893518518</v>
      </c>
      <c r="T1369" s="10">
        <f t="shared" si="173"/>
        <v>42322.044560185182</v>
      </c>
      <c r="U1369" s="10" t="str">
        <f t="shared" si="174"/>
        <v>Oct</v>
      </c>
      <c r="V1369" s="11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>
        <f t="shared" si="169"/>
        <v>5267.5</v>
      </c>
      <c r="Q1370" t="str">
        <f t="shared" si="170"/>
        <v>music</v>
      </c>
      <c r="R1370" s="6" t="str">
        <f t="shared" si="171"/>
        <v>rock</v>
      </c>
      <c r="S1370" s="10">
        <f t="shared" si="172"/>
        <v>42146.190902777773</v>
      </c>
      <c r="T1370" s="10">
        <f t="shared" si="173"/>
        <v>42170.190902777773</v>
      </c>
      <c r="U1370" s="10" t="str">
        <f t="shared" si="174"/>
        <v>May</v>
      </c>
      <c r="V1370" s="11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>
        <f t="shared" si="169"/>
        <v>33225.315000000002</v>
      </c>
      <c r="Q1371" t="str">
        <f t="shared" si="170"/>
        <v>music</v>
      </c>
      <c r="R1371" s="6" t="str">
        <f t="shared" si="171"/>
        <v>rock</v>
      </c>
      <c r="S1371" s="10">
        <f t="shared" si="172"/>
        <v>41710.594282407408</v>
      </c>
      <c r="T1371" s="10">
        <f t="shared" si="173"/>
        <v>41740.594282407408</v>
      </c>
      <c r="U1371" s="10" t="str">
        <f t="shared" si="174"/>
        <v>Mar</v>
      </c>
      <c r="V1371" s="11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>
        <f t="shared" si="169"/>
        <v>1527.5</v>
      </c>
      <c r="Q1372" t="str">
        <f t="shared" si="170"/>
        <v>music</v>
      </c>
      <c r="R1372" s="6" t="str">
        <f t="shared" si="171"/>
        <v>rock</v>
      </c>
      <c r="S1372" s="10">
        <f t="shared" si="172"/>
        <v>41548.00335648148</v>
      </c>
      <c r="T1372" s="10">
        <f t="shared" si="173"/>
        <v>41563.00335648148</v>
      </c>
      <c r="U1372" s="10" t="str">
        <f t="shared" si="174"/>
        <v>Oct</v>
      </c>
      <c r="V1372" s="11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>
        <f t="shared" si="169"/>
        <v>7247</v>
      </c>
      <c r="Q1373" t="str">
        <f t="shared" si="170"/>
        <v>music</v>
      </c>
      <c r="R1373" s="6" t="str">
        <f t="shared" si="171"/>
        <v>rock</v>
      </c>
      <c r="S1373" s="10">
        <f t="shared" si="172"/>
        <v>42101.758587962962</v>
      </c>
      <c r="T1373" s="10">
        <f t="shared" si="173"/>
        <v>42131.758587962962</v>
      </c>
      <c r="U1373" s="10" t="str">
        <f t="shared" si="174"/>
        <v>Apr</v>
      </c>
      <c r="V1373" s="11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>
        <f t="shared" si="169"/>
        <v>560</v>
      </c>
      <c r="Q1374" t="str">
        <f t="shared" si="170"/>
        <v>music</v>
      </c>
      <c r="R1374" s="6" t="str">
        <f t="shared" si="171"/>
        <v>rock</v>
      </c>
      <c r="S1374" s="10">
        <f t="shared" si="172"/>
        <v>41072.739953703705</v>
      </c>
      <c r="T1374" s="10">
        <f t="shared" si="173"/>
        <v>41102.739953703705</v>
      </c>
      <c r="U1374" s="10" t="str">
        <f t="shared" si="174"/>
        <v>Jun</v>
      </c>
      <c r="V1374" s="11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>
        <f t="shared" si="169"/>
        <v>10250.5</v>
      </c>
      <c r="Q1375" t="str">
        <f t="shared" si="170"/>
        <v>music</v>
      </c>
      <c r="R1375" s="6" t="str">
        <f t="shared" si="171"/>
        <v>rock</v>
      </c>
      <c r="S1375" s="10">
        <f t="shared" si="172"/>
        <v>42704.95177083333</v>
      </c>
      <c r="T1375" s="10">
        <f t="shared" si="173"/>
        <v>42734.95177083333</v>
      </c>
      <c r="U1375" s="10" t="str">
        <f t="shared" si="174"/>
        <v>Nov</v>
      </c>
      <c r="V1375" s="11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>
        <f t="shared" si="169"/>
        <v>2171</v>
      </c>
      <c r="Q1376" t="str">
        <f t="shared" si="170"/>
        <v>music</v>
      </c>
      <c r="R1376" s="6" t="str">
        <f t="shared" si="171"/>
        <v>rock</v>
      </c>
      <c r="S1376" s="10">
        <f t="shared" si="172"/>
        <v>42424.161898148144</v>
      </c>
      <c r="T1376" s="10">
        <f t="shared" si="173"/>
        <v>42454.12023148148</v>
      </c>
      <c r="U1376" s="10" t="str">
        <f t="shared" si="174"/>
        <v>Feb</v>
      </c>
      <c r="V1376" s="11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>
        <f t="shared" si="169"/>
        <v>5426.5</v>
      </c>
      <c r="Q1377" t="str">
        <f t="shared" si="170"/>
        <v>music</v>
      </c>
      <c r="R1377" s="6" t="str">
        <f t="shared" si="171"/>
        <v>rock</v>
      </c>
      <c r="S1377" s="10">
        <f t="shared" si="172"/>
        <v>42720.066192129627</v>
      </c>
      <c r="T1377" s="10">
        <f t="shared" si="173"/>
        <v>42750.066192129627</v>
      </c>
      <c r="U1377" s="10" t="str">
        <f t="shared" si="174"/>
        <v>Dec</v>
      </c>
      <c r="V1377" s="11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>
        <f t="shared" si="169"/>
        <v>6521</v>
      </c>
      <c r="Q1378" t="str">
        <f t="shared" si="170"/>
        <v>music</v>
      </c>
      <c r="R1378" s="6" t="str">
        <f t="shared" si="171"/>
        <v>rock</v>
      </c>
      <c r="S1378" s="10">
        <f t="shared" si="172"/>
        <v>42677.669050925921</v>
      </c>
      <c r="T1378" s="10">
        <f t="shared" si="173"/>
        <v>42707.710717592592</v>
      </c>
      <c r="U1378" s="10" t="str">
        <f t="shared" si="174"/>
        <v>Nov</v>
      </c>
      <c r="V1378" s="11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>
        <f t="shared" si="169"/>
        <v>1405</v>
      </c>
      <c r="Q1379" t="str">
        <f t="shared" si="170"/>
        <v>music</v>
      </c>
      <c r="R1379" s="6" t="str">
        <f t="shared" si="171"/>
        <v>rock</v>
      </c>
      <c r="S1379" s="10">
        <f t="shared" si="172"/>
        <v>42747.219560185185</v>
      </c>
      <c r="T1379" s="10">
        <f t="shared" si="173"/>
        <v>42769.174305555556</v>
      </c>
      <c r="U1379" s="10" t="str">
        <f t="shared" si="174"/>
        <v>Jan</v>
      </c>
      <c r="V1379" s="11">
        <f t="shared" si="175"/>
        <v>2017</v>
      </c>
    </row>
    <row r="1380" spans="1:22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>
        <f t="shared" si="169"/>
        <v>3033.5</v>
      </c>
      <c r="Q1380" t="str">
        <f t="shared" si="170"/>
        <v>music</v>
      </c>
      <c r="R1380" s="6" t="str">
        <f t="shared" si="171"/>
        <v>rock</v>
      </c>
      <c r="S1380" s="10">
        <f t="shared" si="172"/>
        <v>42568.759374999994</v>
      </c>
      <c r="T1380" s="10">
        <f t="shared" si="173"/>
        <v>42583.759374999994</v>
      </c>
      <c r="U1380" s="10" t="str">
        <f t="shared" si="174"/>
        <v>Jul</v>
      </c>
      <c r="V1380" s="11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>
        <f t="shared" si="169"/>
        <v>10580</v>
      </c>
      <c r="Q1381" t="str">
        <f t="shared" si="170"/>
        <v>music</v>
      </c>
      <c r="R1381" s="6" t="str">
        <f t="shared" si="171"/>
        <v>rock</v>
      </c>
      <c r="S1381" s="10">
        <f t="shared" si="172"/>
        <v>42130.491620370376</v>
      </c>
      <c r="T1381" s="10">
        <f t="shared" si="173"/>
        <v>42160.491620370376</v>
      </c>
      <c r="U1381" s="10" t="str">
        <f t="shared" si="174"/>
        <v>May</v>
      </c>
      <c r="V1381" s="11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>
        <f t="shared" si="169"/>
        <v>65.5</v>
      </c>
      <c r="Q1382" t="str">
        <f t="shared" si="170"/>
        <v>music</v>
      </c>
      <c r="R1382" s="6" t="str">
        <f t="shared" si="171"/>
        <v>rock</v>
      </c>
      <c r="S1382" s="10">
        <f t="shared" si="172"/>
        <v>42141.762800925921</v>
      </c>
      <c r="T1382" s="10">
        <f t="shared" si="173"/>
        <v>42164.083333333328</v>
      </c>
      <c r="U1382" s="10" t="str">
        <f t="shared" si="174"/>
        <v>May</v>
      </c>
      <c r="V1382" s="11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>
        <f t="shared" si="169"/>
        <v>5177.5</v>
      </c>
      <c r="Q1383" t="str">
        <f t="shared" si="170"/>
        <v>music</v>
      </c>
      <c r="R1383" s="6" t="str">
        <f t="shared" si="171"/>
        <v>rock</v>
      </c>
      <c r="S1383" s="10">
        <f t="shared" si="172"/>
        <v>42703.214409722219</v>
      </c>
      <c r="T1383" s="10">
        <f t="shared" si="173"/>
        <v>42733.214409722219</v>
      </c>
      <c r="U1383" s="10" t="str">
        <f t="shared" si="174"/>
        <v>Nov</v>
      </c>
      <c r="V1383" s="11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>
        <f t="shared" si="169"/>
        <v>8174.5</v>
      </c>
      <c r="Q1384" t="str">
        <f t="shared" si="170"/>
        <v>music</v>
      </c>
      <c r="R1384" s="6" t="str">
        <f t="shared" si="171"/>
        <v>rock</v>
      </c>
      <c r="S1384" s="10">
        <f t="shared" si="172"/>
        <v>41370.800185185188</v>
      </c>
      <c r="T1384" s="10">
        <f t="shared" si="173"/>
        <v>41400.800185185188</v>
      </c>
      <c r="U1384" s="10" t="str">
        <f t="shared" si="174"/>
        <v>Apr</v>
      </c>
      <c r="V1384" s="11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>
        <f t="shared" si="169"/>
        <v>3436.5</v>
      </c>
      <c r="Q1385" t="str">
        <f t="shared" si="170"/>
        <v>music</v>
      </c>
      <c r="R1385" s="6" t="str">
        <f t="shared" si="171"/>
        <v>rock</v>
      </c>
      <c r="S1385" s="10">
        <f t="shared" si="172"/>
        <v>42707.074976851851</v>
      </c>
      <c r="T1385" s="10">
        <f t="shared" si="173"/>
        <v>42727.074976851851</v>
      </c>
      <c r="U1385" s="10" t="str">
        <f t="shared" si="174"/>
        <v>Dec</v>
      </c>
      <c r="V1385" s="11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>
        <f t="shared" si="169"/>
        <v>3921.5</v>
      </c>
      <c r="Q1386" t="str">
        <f t="shared" si="170"/>
        <v>music</v>
      </c>
      <c r="R1386" s="6" t="str">
        <f t="shared" si="171"/>
        <v>rock</v>
      </c>
      <c r="S1386" s="10">
        <f t="shared" si="172"/>
        <v>42160.735208333332</v>
      </c>
      <c r="T1386" s="10">
        <f t="shared" si="173"/>
        <v>42190.735208333332</v>
      </c>
      <c r="U1386" s="10" t="str">
        <f t="shared" si="174"/>
        <v>Jun</v>
      </c>
      <c r="V1386" s="11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>
        <f t="shared" si="169"/>
        <v>8416.244999999999</v>
      </c>
      <c r="Q1387" t="str">
        <f t="shared" si="170"/>
        <v>music</v>
      </c>
      <c r="R1387" s="6" t="str">
        <f t="shared" si="171"/>
        <v>rock</v>
      </c>
      <c r="S1387" s="10">
        <f t="shared" si="172"/>
        <v>42433.688900462963</v>
      </c>
      <c r="T1387" s="10">
        <f t="shared" si="173"/>
        <v>42489.507638888885</v>
      </c>
      <c r="U1387" s="10" t="str">
        <f t="shared" si="174"/>
        <v>Mar</v>
      </c>
      <c r="V1387" s="11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>
        <f t="shared" si="169"/>
        <v>637.5</v>
      </c>
      <c r="Q1388" t="str">
        <f t="shared" si="170"/>
        <v>music</v>
      </c>
      <c r="R1388" s="6" t="str">
        <f t="shared" si="171"/>
        <v>rock</v>
      </c>
      <c r="S1388" s="10">
        <f t="shared" si="172"/>
        <v>42184.646863425922</v>
      </c>
      <c r="T1388" s="10">
        <f t="shared" si="173"/>
        <v>42214.646863425922</v>
      </c>
      <c r="U1388" s="10" t="str">
        <f t="shared" si="174"/>
        <v>Jun</v>
      </c>
      <c r="V1388" s="11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>
        <f t="shared" si="169"/>
        <v>4732.5</v>
      </c>
      <c r="Q1389" t="str">
        <f t="shared" si="170"/>
        <v>music</v>
      </c>
      <c r="R1389" s="6" t="str">
        <f t="shared" si="171"/>
        <v>rock</v>
      </c>
      <c r="S1389" s="10">
        <f t="shared" si="172"/>
        <v>42126.92123842593</v>
      </c>
      <c r="T1389" s="10">
        <f t="shared" si="173"/>
        <v>42158.1875</v>
      </c>
      <c r="U1389" s="10" t="str">
        <f t="shared" si="174"/>
        <v>May</v>
      </c>
      <c r="V1389" s="11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>
        <f t="shared" si="169"/>
        <v>5870.1849999999995</v>
      </c>
      <c r="Q1390" t="str">
        <f t="shared" si="170"/>
        <v>music</v>
      </c>
      <c r="R1390" s="6" t="str">
        <f t="shared" si="171"/>
        <v>rock</v>
      </c>
      <c r="S1390" s="10">
        <f t="shared" si="172"/>
        <v>42634.614780092597</v>
      </c>
      <c r="T1390" s="10">
        <f t="shared" si="173"/>
        <v>42660.676388888889</v>
      </c>
      <c r="U1390" s="10" t="str">
        <f t="shared" si="174"/>
        <v>Sep</v>
      </c>
      <c r="V1390" s="11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>
        <f t="shared" si="169"/>
        <v>613.5</v>
      </c>
      <c r="Q1391" t="str">
        <f t="shared" si="170"/>
        <v>music</v>
      </c>
      <c r="R1391" s="6" t="str">
        <f t="shared" si="171"/>
        <v>rock</v>
      </c>
      <c r="S1391" s="10">
        <f t="shared" si="172"/>
        <v>42565.480983796297</v>
      </c>
      <c r="T1391" s="10">
        <f t="shared" si="173"/>
        <v>42595.480983796297</v>
      </c>
      <c r="U1391" s="10" t="str">
        <f t="shared" si="174"/>
        <v>Jul</v>
      </c>
      <c r="V1391" s="11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>
        <f t="shared" si="169"/>
        <v>2927.5</v>
      </c>
      <c r="Q1392" t="str">
        <f t="shared" si="170"/>
        <v>music</v>
      </c>
      <c r="R1392" s="6" t="str">
        <f t="shared" si="171"/>
        <v>rock</v>
      </c>
      <c r="S1392" s="10">
        <f t="shared" si="172"/>
        <v>42087.803310185183</v>
      </c>
      <c r="T1392" s="10">
        <f t="shared" si="173"/>
        <v>42121.716666666667</v>
      </c>
      <c r="U1392" s="10" t="str">
        <f t="shared" si="174"/>
        <v>Mar</v>
      </c>
      <c r="V1392" s="11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>
        <f t="shared" si="169"/>
        <v>525.5</v>
      </c>
      <c r="Q1393" t="str">
        <f t="shared" si="170"/>
        <v>music</v>
      </c>
      <c r="R1393" s="6" t="str">
        <f t="shared" si="171"/>
        <v>rock</v>
      </c>
      <c r="S1393" s="10">
        <f t="shared" si="172"/>
        <v>42193.650671296295</v>
      </c>
      <c r="T1393" s="10">
        <f t="shared" si="173"/>
        <v>42238.207638888889</v>
      </c>
      <c r="U1393" s="10" t="str">
        <f t="shared" si="174"/>
        <v>Jul</v>
      </c>
      <c r="V1393" s="11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>
        <f t="shared" si="169"/>
        <v>2670.5</v>
      </c>
      <c r="Q1394" t="str">
        <f t="shared" si="170"/>
        <v>music</v>
      </c>
      <c r="R1394" s="6" t="str">
        <f t="shared" si="171"/>
        <v>rock</v>
      </c>
      <c r="S1394" s="10">
        <f t="shared" si="172"/>
        <v>42401.154930555553</v>
      </c>
      <c r="T1394" s="10">
        <f t="shared" si="173"/>
        <v>42432.154930555553</v>
      </c>
      <c r="U1394" s="10" t="str">
        <f t="shared" si="174"/>
        <v>Feb</v>
      </c>
      <c r="V1394" s="11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>
        <f t="shared" si="169"/>
        <v>10117.5</v>
      </c>
      <c r="Q1395" t="str">
        <f t="shared" si="170"/>
        <v>music</v>
      </c>
      <c r="R1395" s="6" t="str">
        <f t="shared" si="171"/>
        <v>rock</v>
      </c>
      <c r="S1395" s="10">
        <f t="shared" si="172"/>
        <v>42553.681979166664</v>
      </c>
      <c r="T1395" s="10">
        <f t="shared" si="173"/>
        <v>42583.681979166664</v>
      </c>
      <c r="U1395" s="10" t="str">
        <f t="shared" si="174"/>
        <v>Jul</v>
      </c>
      <c r="V1395" s="11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>
        <f t="shared" si="169"/>
        <v>833</v>
      </c>
      <c r="Q1396" t="str">
        <f t="shared" si="170"/>
        <v>music</v>
      </c>
      <c r="R1396" s="6" t="str">
        <f t="shared" si="171"/>
        <v>rock</v>
      </c>
      <c r="S1396" s="10">
        <f t="shared" si="172"/>
        <v>42752.144976851851</v>
      </c>
      <c r="T1396" s="10">
        <f t="shared" si="173"/>
        <v>42795.125</v>
      </c>
      <c r="U1396" s="10" t="str">
        <f t="shared" si="174"/>
        <v>Jan</v>
      </c>
      <c r="V1396" s="11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>
        <f t="shared" si="169"/>
        <v>3708</v>
      </c>
      <c r="Q1397" t="str">
        <f t="shared" si="170"/>
        <v>music</v>
      </c>
      <c r="R1397" s="6" t="str">
        <f t="shared" si="171"/>
        <v>rock</v>
      </c>
      <c r="S1397" s="10">
        <f t="shared" si="172"/>
        <v>42719.90834490741</v>
      </c>
      <c r="T1397" s="10">
        <f t="shared" si="173"/>
        <v>42749.90834490741</v>
      </c>
      <c r="U1397" s="10" t="str">
        <f t="shared" si="174"/>
        <v>Dec</v>
      </c>
      <c r="V1397" s="11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>
        <f t="shared" si="169"/>
        <v>6219</v>
      </c>
      <c r="Q1398" t="str">
        <f t="shared" si="170"/>
        <v>music</v>
      </c>
      <c r="R1398" s="6" t="str">
        <f t="shared" si="171"/>
        <v>rock</v>
      </c>
      <c r="S1398" s="10">
        <f t="shared" si="172"/>
        <v>42018.99863425926</v>
      </c>
      <c r="T1398" s="10">
        <f t="shared" si="173"/>
        <v>42048.99863425926</v>
      </c>
      <c r="U1398" s="10" t="str">
        <f t="shared" si="174"/>
        <v>Jan</v>
      </c>
      <c r="V1398" s="11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>
        <f t="shared" si="169"/>
        <v>10692.5</v>
      </c>
      <c r="Q1399" t="str">
        <f t="shared" si="170"/>
        <v>music</v>
      </c>
      <c r="R1399" s="6" t="str">
        <f t="shared" si="171"/>
        <v>rock</v>
      </c>
      <c r="S1399" s="10">
        <f t="shared" si="172"/>
        <v>42640.917939814812</v>
      </c>
      <c r="T1399" s="10">
        <f t="shared" si="173"/>
        <v>42670.888194444444</v>
      </c>
      <c r="U1399" s="10" t="str">
        <f t="shared" si="174"/>
        <v>Sep</v>
      </c>
      <c r="V1399" s="11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>
        <f t="shared" si="169"/>
        <v>4613</v>
      </c>
      <c r="Q1400" t="str">
        <f t="shared" si="170"/>
        <v>music</v>
      </c>
      <c r="R1400" s="6" t="str">
        <f t="shared" si="171"/>
        <v>rock</v>
      </c>
      <c r="S1400" s="10">
        <f t="shared" si="172"/>
        <v>42526.874236111107</v>
      </c>
      <c r="T1400" s="10">
        <f t="shared" si="173"/>
        <v>42556.874236111107</v>
      </c>
      <c r="U1400" s="10" t="str">
        <f t="shared" si="174"/>
        <v>Jun</v>
      </c>
      <c r="V1400" s="11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>
        <f t="shared" si="169"/>
        <v>10176.5</v>
      </c>
      <c r="Q1401" t="str">
        <f t="shared" si="170"/>
        <v>music</v>
      </c>
      <c r="R1401" s="6" t="str">
        <f t="shared" si="171"/>
        <v>rock</v>
      </c>
      <c r="S1401" s="10">
        <f t="shared" si="172"/>
        <v>41889.004317129627</v>
      </c>
      <c r="T1401" s="10">
        <f t="shared" si="173"/>
        <v>41919.004317129627</v>
      </c>
      <c r="U1401" s="10" t="str">
        <f t="shared" si="174"/>
        <v>Sep</v>
      </c>
      <c r="V1401" s="11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>
        <f t="shared" si="169"/>
        <v>468</v>
      </c>
      <c r="Q1402" t="str">
        <f t="shared" si="170"/>
        <v>music</v>
      </c>
      <c r="R1402" s="6" t="str">
        <f t="shared" si="171"/>
        <v>rock</v>
      </c>
      <c r="S1402" s="10">
        <f t="shared" si="172"/>
        <v>42498.341122685189</v>
      </c>
      <c r="T1402" s="10">
        <f t="shared" si="173"/>
        <v>42533.229166666672</v>
      </c>
      <c r="U1402" s="10" t="str">
        <f t="shared" si="174"/>
        <v>May</v>
      </c>
      <c r="V1402" s="11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>
        <f t="shared" si="169"/>
        <v>7456.5</v>
      </c>
      <c r="Q1403" t="str">
        <f t="shared" si="170"/>
        <v>music</v>
      </c>
      <c r="R1403" s="6" t="str">
        <f t="shared" si="171"/>
        <v>rock</v>
      </c>
      <c r="S1403" s="10">
        <f t="shared" si="172"/>
        <v>41399.99622685185</v>
      </c>
      <c r="T1403" s="10">
        <f t="shared" si="173"/>
        <v>41420.99622685185</v>
      </c>
      <c r="U1403" s="10" t="str">
        <f t="shared" si="174"/>
        <v>May</v>
      </c>
      <c r="V1403" s="11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>
        <f t="shared" si="169"/>
        <v>2614.5</v>
      </c>
      <c r="Q1404" t="str">
        <f t="shared" si="170"/>
        <v>music</v>
      </c>
      <c r="R1404" s="6" t="str">
        <f t="shared" si="171"/>
        <v>rock</v>
      </c>
      <c r="S1404" s="10">
        <f t="shared" si="172"/>
        <v>42065.053368055553</v>
      </c>
      <c r="T1404" s="10">
        <f t="shared" si="173"/>
        <v>42125.011701388896</v>
      </c>
      <c r="U1404" s="10" t="str">
        <f t="shared" si="174"/>
        <v>Mar</v>
      </c>
      <c r="V1404" s="11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>
        <f t="shared" si="169"/>
        <v>4051.5</v>
      </c>
      <c r="Q1405" t="str">
        <f t="shared" si="170"/>
        <v>music</v>
      </c>
      <c r="R1405" s="6" t="str">
        <f t="shared" si="171"/>
        <v>rock</v>
      </c>
      <c r="S1405" s="10">
        <f t="shared" si="172"/>
        <v>41451.062905092593</v>
      </c>
      <c r="T1405" s="10">
        <f t="shared" si="173"/>
        <v>41481.062905092593</v>
      </c>
      <c r="U1405" s="10" t="str">
        <f t="shared" si="174"/>
        <v>Jun</v>
      </c>
      <c r="V1405" s="11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>
        <f t="shared" si="169"/>
        <v>7370.5</v>
      </c>
      <c r="Q1406" t="str">
        <f t="shared" si="170"/>
        <v>publishing</v>
      </c>
      <c r="R1406" s="6" t="str">
        <f t="shared" si="171"/>
        <v>translations</v>
      </c>
      <c r="S1406" s="10">
        <f t="shared" si="172"/>
        <v>42032.510243055556</v>
      </c>
      <c r="T1406" s="10">
        <f t="shared" si="173"/>
        <v>42057.510243055556</v>
      </c>
      <c r="U1406" s="10" t="str">
        <f t="shared" si="174"/>
        <v>Jan</v>
      </c>
      <c r="V1406" s="11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>
        <f t="shared" si="169"/>
        <v>12552.5</v>
      </c>
      <c r="Q1407" t="str">
        <f t="shared" si="170"/>
        <v>publishing</v>
      </c>
      <c r="R1407" s="6" t="str">
        <f t="shared" si="171"/>
        <v>translations</v>
      </c>
      <c r="S1407" s="10">
        <f t="shared" si="172"/>
        <v>41941.680567129632</v>
      </c>
      <c r="T1407" s="10">
        <f t="shared" si="173"/>
        <v>41971.722233796296</v>
      </c>
      <c r="U1407" s="10" t="str">
        <f t="shared" si="174"/>
        <v>Oct</v>
      </c>
      <c r="V1407" s="11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>
        <f t="shared" si="169"/>
        <v>6007.5</v>
      </c>
      <c r="Q1408" t="str">
        <f t="shared" si="170"/>
        <v>publishing</v>
      </c>
      <c r="R1408" s="6" t="str">
        <f t="shared" si="171"/>
        <v>translations</v>
      </c>
      <c r="S1408" s="10">
        <f t="shared" si="172"/>
        <v>42297.432951388888</v>
      </c>
      <c r="T1408" s="10">
        <f t="shared" si="173"/>
        <v>42350.416666666672</v>
      </c>
      <c r="U1408" s="10" t="str">
        <f t="shared" si="174"/>
        <v>Oct</v>
      </c>
      <c r="V1408" s="11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>
        <f t="shared" si="169"/>
        <v>1507.5</v>
      </c>
      <c r="Q1409" t="str">
        <f t="shared" si="170"/>
        <v>publishing</v>
      </c>
      <c r="R1409" s="6" t="str">
        <f t="shared" si="171"/>
        <v>translations</v>
      </c>
      <c r="S1409" s="10">
        <f t="shared" si="172"/>
        <v>41838.536782407406</v>
      </c>
      <c r="T1409" s="10">
        <f t="shared" si="173"/>
        <v>41863.536782407406</v>
      </c>
      <c r="U1409" s="10" t="str">
        <f t="shared" si="174"/>
        <v>Jul</v>
      </c>
      <c r="V1409" s="11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>
        <f t="shared" si="169"/>
        <v>536</v>
      </c>
      <c r="Q1410" t="str">
        <f t="shared" si="170"/>
        <v>publishing</v>
      </c>
      <c r="R1410" s="6" t="str">
        <f t="shared" si="171"/>
        <v>translations</v>
      </c>
      <c r="S1410" s="10">
        <f t="shared" si="172"/>
        <v>42291.872175925921</v>
      </c>
      <c r="T1410" s="10">
        <f t="shared" si="173"/>
        <v>42321.913842592592</v>
      </c>
      <c r="U1410" s="10" t="str">
        <f t="shared" si="174"/>
        <v>Oct</v>
      </c>
      <c r="V1410" s="11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>
        <f t="shared" ref="P1411:P1474" si="177">AVERAGE(D1411,E1411)</f>
        <v>2000</v>
      </c>
      <c r="Q1411" t="str">
        <f t="shared" ref="Q1411:Q1474" si="178">LEFT(N1411, SEARCH("/",N1411,1)-1)</f>
        <v>publishing</v>
      </c>
      <c r="R1411" s="6" t="str">
        <f t="shared" ref="R1411:R1474" si="179">RIGHT(N1411,LEN(N1411) - SEARCH("/", N1411, + 1))</f>
        <v>translations</v>
      </c>
      <c r="S1411" s="10">
        <f t="shared" ref="S1411:S1474" si="180">(((J1411/60)/60)/24)+DATE(1970,1,1)</f>
        <v>41945.133506944447</v>
      </c>
      <c r="T1411" s="10">
        <f t="shared" ref="T1411:T1474" si="181">(((I1411/60)/60)/24)+DATE(1970,1,1)</f>
        <v>42005.175173611111</v>
      </c>
      <c r="U1411" s="10" t="str">
        <f t="shared" ref="U1411:U1474" si="182">TEXT(S1411, "mmm")</f>
        <v>Nov</v>
      </c>
      <c r="V1411" s="11">
        <f t="shared" ref="V1411:V1474" si="183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>
        <f t="shared" si="177"/>
        <v>3000.5</v>
      </c>
      <c r="Q1412" t="str">
        <f t="shared" si="178"/>
        <v>publishing</v>
      </c>
      <c r="R1412" s="6" t="str">
        <f t="shared" si="179"/>
        <v>translations</v>
      </c>
      <c r="S1412" s="10">
        <f t="shared" si="180"/>
        <v>42479.318518518514</v>
      </c>
      <c r="T1412" s="10">
        <f t="shared" si="181"/>
        <v>42524.318518518514</v>
      </c>
      <c r="U1412" s="10" t="str">
        <f t="shared" si="182"/>
        <v>Apr</v>
      </c>
      <c r="V1412" s="11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>
        <f t="shared" si="177"/>
        <v>1503.5</v>
      </c>
      <c r="Q1413" t="str">
        <f t="shared" si="178"/>
        <v>publishing</v>
      </c>
      <c r="R1413" s="6" t="str">
        <f t="shared" si="179"/>
        <v>translations</v>
      </c>
      <c r="S1413" s="10">
        <f t="shared" si="180"/>
        <v>42013.059027777781</v>
      </c>
      <c r="T1413" s="10">
        <f t="shared" si="181"/>
        <v>42041.059027777781</v>
      </c>
      <c r="U1413" s="10" t="str">
        <f t="shared" si="182"/>
        <v>Jan</v>
      </c>
      <c r="V1413" s="11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>
        <f t="shared" si="177"/>
        <v>3660</v>
      </c>
      <c r="Q1414" t="str">
        <f t="shared" si="178"/>
        <v>publishing</v>
      </c>
      <c r="R1414" s="6" t="str">
        <f t="shared" si="179"/>
        <v>translations</v>
      </c>
      <c r="S1414" s="10">
        <f t="shared" si="180"/>
        <v>41947.063645833332</v>
      </c>
      <c r="T1414" s="10">
        <f t="shared" si="181"/>
        <v>41977.063645833332</v>
      </c>
      <c r="U1414" s="10" t="str">
        <f t="shared" si="182"/>
        <v>Nov</v>
      </c>
      <c r="V1414" s="11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>
        <f t="shared" si="177"/>
        <v>1050</v>
      </c>
      <c r="Q1415" t="str">
        <f t="shared" si="178"/>
        <v>publishing</v>
      </c>
      <c r="R1415" s="6" t="str">
        <f t="shared" si="179"/>
        <v>translations</v>
      </c>
      <c r="S1415" s="10">
        <f t="shared" si="180"/>
        <v>42360.437152777777</v>
      </c>
      <c r="T1415" s="10">
        <f t="shared" si="181"/>
        <v>42420.437152777777</v>
      </c>
      <c r="U1415" s="10" t="str">
        <f t="shared" si="182"/>
        <v>Dec</v>
      </c>
      <c r="V1415" s="11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>
        <f t="shared" si="177"/>
        <v>250.5</v>
      </c>
      <c r="Q1416" t="str">
        <f t="shared" si="178"/>
        <v>publishing</v>
      </c>
      <c r="R1416" s="6" t="str">
        <f t="shared" si="179"/>
        <v>translations</v>
      </c>
      <c r="S1416" s="10">
        <f t="shared" si="180"/>
        <v>42708.25309027778</v>
      </c>
      <c r="T1416" s="10">
        <f t="shared" si="181"/>
        <v>42738.25309027778</v>
      </c>
      <c r="U1416" s="10" t="str">
        <f t="shared" si="182"/>
        <v>Dec</v>
      </c>
      <c r="V1416" s="11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>
        <f t="shared" si="177"/>
        <v>2600</v>
      </c>
      <c r="Q1417" t="str">
        <f t="shared" si="178"/>
        <v>publishing</v>
      </c>
      <c r="R1417" s="6" t="str">
        <f t="shared" si="179"/>
        <v>translations</v>
      </c>
      <c r="S1417" s="10">
        <f t="shared" si="180"/>
        <v>42192.675821759258</v>
      </c>
      <c r="T1417" s="10">
        <f t="shared" si="181"/>
        <v>42232.675821759258</v>
      </c>
      <c r="U1417" s="10" t="str">
        <f t="shared" si="182"/>
        <v>Jul</v>
      </c>
      <c r="V1417" s="11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>
        <f t="shared" si="177"/>
        <v>25000</v>
      </c>
      <c r="Q1418" t="str">
        <f t="shared" si="178"/>
        <v>publishing</v>
      </c>
      <c r="R1418" s="6" t="str">
        <f t="shared" si="179"/>
        <v>translations</v>
      </c>
      <c r="S1418" s="10">
        <f t="shared" si="180"/>
        <v>42299.926145833335</v>
      </c>
      <c r="T1418" s="10">
        <f t="shared" si="181"/>
        <v>42329.967812499999</v>
      </c>
      <c r="U1418" s="10" t="str">
        <f t="shared" si="182"/>
        <v>Oct</v>
      </c>
      <c r="V1418" s="11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>
        <f t="shared" si="177"/>
        <v>2277.5</v>
      </c>
      <c r="Q1419" t="str">
        <f t="shared" si="178"/>
        <v>publishing</v>
      </c>
      <c r="R1419" s="6" t="str">
        <f t="shared" si="179"/>
        <v>translations</v>
      </c>
      <c r="S1419" s="10">
        <f t="shared" si="180"/>
        <v>42232.15016203704</v>
      </c>
      <c r="T1419" s="10">
        <f t="shared" si="181"/>
        <v>42262.465972222228</v>
      </c>
      <c r="U1419" s="10" t="str">
        <f t="shared" si="182"/>
        <v>Aug</v>
      </c>
      <c r="V1419" s="11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>
        <f t="shared" si="177"/>
        <v>1503</v>
      </c>
      <c r="Q1420" t="str">
        <f t="shared" si="178"/>
        <v>publishing</v>
      </c>
      <c r="R1420" s="6" t="str">
        <f t="shared" si="179"/>
        <v>translations</v>
      </c>
      <c r="S1420" s="10">
        <f t="shared" si="180"/>
        <v>42395.456412037034</v>
      </c>
      <c r="T1420" s="10">
        <f t="shared" si="181"/>
        <v>42425.456412037034</v>
      </c>
      <c r="U1420" s="10" t="str">
        <f t="shared" si="182"/>
        <v>Jan</v>
      </c>
      <c r="V1420" s="11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>
        <f t="shared" si="177"/>
        <v>3372.5</v>
      </c>
      <c r="Q1421" t="str">
        <f t="shared" si="178"/>
        <v>publishing</v>
      </c>
      <c r="R1421" s="6" t="str">
        <f t="shared" si="179"/>
        <v>translations</v>
      </c>
      <c r="S1421" s="10">
        <f t="shared" si="180"/>
        <v>42622.456238425926</v>
      </c>
      <c r="T1421" s="10">
        <f t="shared" si="181"/>
        <v>42652.456238425926</v>
      </c>
      <c r="U1421" s="10" t="str">
        <f t="shared" si="182"/>
        <v>Sep</v>
      </c>
      <c r="V1421" s="11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>
        <f t="shared" si="177"/>
        <v>56.5</v>
      </c>
      <c r="Q1422" t="str">
        <f t="shared" si="178"/>
        <v>publishing</v>
      </c>
      <c r="R1422" s="6" t="str">
        <f t="shared" si="179"/>
        <v>translations</v>
      </c>
      <c r="S1422" s="10">
        <f t="shared" si="180"/>
        <v>42524.667662037042</v>
      </c>
      <c r="T1422" s="10">
        <f t="shared" si="181"/>
        <v>42549.667662037042</v>
      </c>
      <c r="U1422" s="10" t="str">
        <f t="shared" si="182"/>
        <v>Jun</v>
      </c>
      <c r="V1422" s="11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>
        <f t="shared" si="177"/>
        <v>100100</v>
      </c>
      <c r="Q1423" t="str">
        <f t="shared" si="178"/>
        <v>publishing</v>
      </c>
      <c r="R1423" s="6" t="str">
        <f t="shared" si="179"/>
        <v>translations</v>
      </c>
      <c r="S1423" s="10">
        <f t="shared" si="180"/>
        <v>42013.915613425925</v>
      </c>
      <c r="T1423" s="10">
        <f t="shared" si="181"/>
        <v>42043.915613425925</v>
      </c>
      <c r="U1423" s="10" t="str">
        <f t="shared" si="182"/>
        <v>Jan</v>
      </c>
      <c r="V1423" s="11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>
        <f t="shared" si="177"/>
        <v>12513</v>
      </c>
      <c r="Q1424" t="str">
        <f t="shared" si="178"/>
        <v>publishing</v>
      </c>
      <c r="R1424" s="6" t="str">
        <f t="shared" si="179"/>
        <v>translations</v>
      </c>
      <c r="S1424" s="10">
        <f t="shared" si="180"/>
        <v>42604.239629629628</v>
      </c>
      <c r="T1424" s="10">
        <f t="shared" si="181"/>
        <v>42634.239629629628</v>
      </c>
      <c r="U1424" s="10" t="str">
        <f t="shared" si="182"/>
        <v>Aug</v>
      </c>
      <c r="V1424" s="11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>
        <f t="shared" si="177"/>
        <v>15050</v>
      </c>
      <c r="Q1425" t="str">
        <f t="shared" si="178"/>
        <v>publishing</v>
      </c>
      <c r="R1425" s="6" t="str">
        <f t="shared" si="179"/>
        <v>translations</v>
      </c>
      <c r="S1425" s="10">
        <f t="shared" si="180"/>
        <v>42340.360312500001</v>
      </c>
      <c r="T1425" s="10">
        <f t="shared" si="181"/>
        <v>42370.360312500001</v>
      </c>
      <c r="U1425" s="10" t="str">
        <f t="shared" si="182"/>
        <v>Dec</v>
      </c>
      <c r="V1425" s="11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>
        <f t="shared" si="177"/>
        <v>4513.5</v>
      </c>
      <c r="Q1426" t="str">
        <f t="shared" si="178"/>
        <v>publishing</v>
      </c>
      <c r="R1426" s="6" t="str">
        <f t="shared" si="179"/>
        <v>translations</v>
      </c>
      <c r="S1426" s="10">
        <f t="shared" si="180"/>
        <v>42676.717615740738</v>
      </c>
      <c r="T1426" s="10">
        <f t="shared" si="181"/>
        <v>42689.759282407409</v>
      </c>
      <c r="U1426" s="10" t="str">
        <f t="shared" si="182"/>
        <v>Nov</v>
      </c>
      <c r="V1426" s="11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>
        <f t="shared" si="177"/>
        <v>6500</v>
      </c>
      <c r="Q1427" t="str">
        <f t="shared" si="178"/>
        <v>publishing</v>
      </c>
      <c r="R1427" s="6" t="str">
        <f t="shared" si="179"/>
        <v>translations</v>
      </c>
      <c r="S1427" s="10">
        <f t="shared" si="180"/>
        <v>42093.131469907406</v>
      </c>
      <c r="T1427" s="10">
        <f t="shared" si="181"/>
        <v>42123.131469907406</v>
      </c>
      <c r="U1427" s="10" t="str">
        <f t="shared" si="182"/>
        <v>Mar</v>
      </c>
      <c r="V1427" s="11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>
        <f t="shared" si="177"/>
        <v>500</v>
      </c>
      <c r="Q1428" t="str">
        <f t="shared" si="178"/>
        <v>publishing</v>
      </c>
      <c r="R1428" s="6" t="str">
        <f t="shared" si="179"/>
        <v>translations</v>
      </c>
      <c r="S1428" s="10">
        <f t="shared" si="180"/>
        <v>42180.390277777777</v>
      </c>
      <c r="T1428" s="10">
        <f t="shared" si="181"/>
        <v>42240.390277777777</v>
      </c>
      <c r="U1428" s="10" t="str">
        <f t="shared" si="182"/>
        <v>Jun</v>
      </c>
      <c r="V1428" s="11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>
        <f t="shared" si="177"/>
        <v>2709.5</v>
      </c>
      <c r="Q1429" t="str">
        <f t="shared" si="178"/>
        <v>publishing</v>
      </c>
      <c r="R1429" s="6" t="str">
        <f t="shared" si="179"/>
        <v>translations</v>
      </c>
      <c r="S1429" s="10">
        <f t="shared" si="180"/>
        <v>42601.851678240739</v>
      </c>
      <c r="T1429" s="10">
        <f t="shared" si="181"/>
        <v>42631.851678240739</v>
      </c>
      <c r="U1429" s="10" t="str">
        <f t="shared" si="182"/>
        <v>Aug</v>
      </c>
      <c r="V1429" s="11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>
        <f t="shared" si="177"/>
        <v>522.5</v>
      </c>
      <c r="Q1430" t="str">
        <f t="shared" si="178"/>
        <v>publishing</v>
      </c>
      <c r="R1430" s="6" t="str">
        <f t="shared" si="179"/>
        <v>translations</v>
      </c>
      <c r="S1430" s="10">
        <f t="shared" si="180"/>
        <v>42432.379826388889</v>
      </c>
      <c r="T1430" s="10">
        <f t="shared" si="181"/>
        <v>42462.338159722218</v>
      </c>
      <c r="U1430" s="10" t="str">
        <f t="shared" si="182"/>
        <v>Mar</v>
      </c>
      <c r="V1430" s="11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>
        <f t="shared" si="177"/>
        <v>5000</v>
      </c>
      <c r="Q1431" t="str">
        <f t="shared" si="178"/>
        <v>publishing</v>
      </c>
      <c r="R1431" s="6" t="str">
        <f t="shared" si="179"/>
        <v>translations</v>
      </c>
      <c r="S1431" s="10">
        <f t="shared" si="180"/>
        <v>42074.060671296291</v>
      </c>
      <c r="T1431" s="10">
        <f t="shared" si="181"/>
        <v>42104.060671296291</v>
      </c>
      <c r="U1431" s="10" t="str">
        <f t="shared" si="182"/>
        <v>Mar</v>
      </c>
      <c r="V1431" s="11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>
        <f t="shared" si="177"/>
        <v>2701.5</v>
      </c>
      <c r="Q1432" t="str">
        <f t="shared" si="178"/>
        <v>publishing</v>
      </c>
      <c r="R1432" s="6" t="str">
        <f t="shared" si="179"/>
        <v>translations</v>
      </c>
      <c r="S1432" s="10">
        <f t="shared" si="180"/>
        <v>41961.813518518517</v>
      </c>
      <c r="T1432" s="10">
        <f t="shared" si="181"/>
        <v>41992.813518518517</v>
      </c>
      <c r="U1432" s="10" t="str">
        <f t="shared" si="182"/>
        <v>Nov</v>
      </c>
      <c r="V1432" s="11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>
        <f t="shared" si="177"/>
        <v>11215.5</v>
      </c>
      <c r="Q1433" t="str">
        <f t="shared" si="178"/>
        <v>publishing</v>
      </c>
      <c r="R1433" s="6" t="str">
        <f t="shared" si="179"/>
        <v>translations</v>
      </c>
      <c r="S1433" s="10">
        <f t="shared" si="180"/>
        <v>42304.210833333331</v>
      </c>
      <c r="T1433" s="10">
        <f t="shared" si="181"/>
        <v>42334.252500000002</v>
      </c>
      <c r="U1433" s="10" t="str">
        <f t="shared" si="182"/>
        <v>Oct</v>
      </c>
      <c r="V1433" s="11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>
        <f t="shared" si="177"/>
        <v>20000</v>
      </c>
      <c r="Q1434" t="str">
        <f t="shared" si="178"/>
        <v>publishing</v>
      </c>
      <c r="R1434" s="6" t="str">
        <f t="shared" si="179"/>
        <v>translations</v>
      </c>
      <c r="S1434" s="10">
        <f t="shared" si="180"/>
        <v>42175.780416666668</v>
      </c>
      <c r="T1434" s="10">
        <f t="shared" si="181"/>
        <v>42205.780416666668</v>
      </c>
      <c r="U1434" s="10" t="str">
        <f t="shared" si="182"/>
        <v>Jun</v>
      </c>
      <c r="V1434" s="11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>
        <f t="shared" si="177"/>
        <v>6402.5</v>
      </c>
      <c r="Q1435" t="str">
        <f t="shared" si="178"/>
        <v>publishing</v>
      </c>
      <c r="R1435" s="6" t="str">
        <f t="shared" si="179"/>
        <v>translations</v>
      </c>
      <c r="S1435" s="10">
        <f t="shared" si="180"/>
        <v>42673.625868055555</v>
      </c>
      <c r="T1435" s="10">
        <f t="shared" si="181"/>
        <v>42714.458333333328</v>
      </c>
      <c r="U1435" s="10" t="str">
        <f t="shared" si="182"/>
        <v>Oct</v>
      </c>
      <c r="V1435" s="11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>
        <f t="shared" si="177"/>
        <v>45095</v>
      </c>
      <c r="Q1436" t="str">
        <f t="shared" si="178"/>
        <v>publishing</v>
      </c>
      <c r="R1436" s="6" t="str">
        <f t="shared" si="179"/>
        <v>translations</v>
      </c>
      <c r="S1436" s="10">
        <f t="shared" si="180"/>
        <v>42142.767106481479</v>
      </c>
      <c r="T1436" s="10">
        <f t="shared" si="181"/>
        <v>42163.625</v>
      </c>
      <c r="U1436" s="10" t="str">
        <f t="shared" si="182"/>
        <v>May</v>
      </c>
      <c r="V1436" s="11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>
        <f t="shared" si="177"/>
        <v>7507.5</v>
      </c>
      <c r="Q1437" t="str">
        <f t="shared" si="178"/>
        <v>publishing</v>
      </c>
      <c r="R1437" s="6" t="str">
        <f t="shared" si="179"/>
        <v>translations</v>
      </c>
      <c r="S1437" s="10">
        <f t="shared" si="180"/>
        <v>42258.780324074076</v>
      </c>
      <c r="T1437" s="10">
        <f t="shared" si="181"/>
        <v>42288.780324074076</v>
      </c>
      <c r="U1437" s="10" t="str">
        <f t="shared" si="182"/>
        <v>Sep</v>
      </c>
      <c r="V1437" s="11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>
        <f t="shared" si="177"/>
        <v>5038.5</v>
      </c>
      <c r="Q1438" t="str">
        <f t="shared" si="178"/>
        <v>publishing</v>
      </c>
      <c r="R1438" s="6" t="str">
        <f t="shared" si="179"/>
        <v>translations</v>
      </c>
      <c r="S1438" s="10">
        <f t="shared" si="180"/>
        <v>42391.35019675926</v>
      </c>
      <c r="T1438" s="10">
        <f t="shared" si="181"/>
        <v>42421.35019675926</v>
      </c>
      <c r="U1438" s="10" t="str">
        <f t="shared" si="182"/>
        <v>Jan</v>
      </c>
      <c r="V1438" s="11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>
        <f t="shared" si="177"/>
        <v>1903.5</v>
      </c>
      <c r="Q1439" t="str">
        <f t="shared" si="178"/>
        <v>publishing</v>
      </c>
      <c r="R1439" s="6" t="str">
        <f t="shared" si="179"/>
        <v>translations</v>
      </c>
      <c r="S1439" s="10">
        <f t="shared" si="180"/>
        <v>41796.531701388885</v>
      </c>
      <c r="T1439" s="10">
        <f t="shared" si="181"/>
        <v>41833.207638888889</v>
      </c>
      <c r="U1439" s="10" t="str">
        <f t="shared" si="182"/>
        <v>Jun</v>
      </c>
      <c r="V1439" s="11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>
        <f t="shared" si="177"/>
        <v>10300</v>
      </c>
      <c r="Q1440" t="str">
        <f t="shared" si="178"/>
        <v>publishing</v>
      </c>
      <c r="R1440" s="6" t="str">
        <f t="shared" si="179"/>
        <v>translations</v>
      </c>
      <c r="S1440" s="10">
        <f t="shared" si="180"/>
        <v>42457.871516203704</v>
      </c>
      <c r="T1440" s="10">
        <f t="shared" si="181"/>
        <v>42487.579861111109</v>
      </c>
      <c r="U1440" s="10" t="str">
        <f t="shared" si="182"/>
        <v>Mar</v>
      </c>
      <c r="V1440" s="11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>
        <f t="shared" si="177"/>
        <v>1452.5</v>
      </c>
      <c r="Q1441" t="str">
        <f t="shared" si="178"/>
        <v>publishing</v>
      </c>
      <c r="R1441" s="6" t="str">
        <f t="shared" si="179"/>
        <v>translations</v>
      </c>
      <c r="S1441" s="10">
        <f t="shared" si="180"/>
        <v>42040.829872685179</v>
      </c>
      <c r="T1441" s="10">
        <f t="shared" si="181"/>
        <v>42070.829872685179</v>
      </c>
      <c r="U1441" s="10" t="str">
        <f t="shared" si="182"/>
        <v>Feb</v>
      </c>
      <c r="V1441" s="11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>
        <f t="shared" si="177"/>
        <v>6500.5</v>
      </c>
      <c r="Q1442" t="str">
        <f t="shared" si="178"/>
        <v>publishing</v>
      </c>
      <c r="R1442" s="6" t="str">
        <f t="shared" si="179"/>
        <v>translations</v>
      </c>
      <c r="S1442" s="10">
        <f t="shared" si="180"/>
        <v>42486.748414351852</v>
      </c>
      <c r="T1442" s="10">
        <f t="shared" si="181"/>
        <v>42516.748414351852</v>
      </c>
      <c r="U1442" s="10" t="str">
        <f t="shared" si="182"/>
        <v>Apr</v>
      </c>
      <c r="V1442" s="11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>
        <f t="shared" si="177"/>
        <v>91010</v>
      </c>
      <c r="Q1443" t="str">
        <f t="shared" si="178"/>
        <v>publishing</v>
      </c>
      <c r="R1443" s="6" t="str">
        <f t="shared" si="179"/>
        <v>translations</v>
      </c>
      <c r="S1443" s="10">
        <f t="shared" si="180"/>
        <v>42198.765844907408</v>
      </c>
      <c r="T1443" s="10">
        <f t="shared" si="181"/>
        <v>42258.765844907408</v>
      </c>
      <c r="U1443" s="10" t="str">
        <f t="shared" si="182"/>
        <v>Jul</v>
      </c>
      <c r="V1443" s="11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>
        <f t="shared" si="177"/>
        <v>750</v>
      </c>
      <c r="Q1444" t="str">
        <f t="shared" si="178"/>
        <v>publishing</v>
      </c>
      <c r="R1444" s="6" t="str">
        <f t="shared" si="179"/>
        <v>translations</v>
      </c>
      <c r="S1444" s="10">
        <f t="shared" si="180"/>
        <v>42485.64534722222</v>
      </c>
      <c r="T1444" s="10">
        <f t="shared" si="181"/>
        <v>42515.64534722222</v>
      </c>
      <c r="U1444" s="10" t="str">
        <f t="shared" si="182"/>
        <v>Apr</v>
      </c>
      <c r="V1444" s="11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>
        <f t="shared" si="177"/>
        <v>6500</v>
      </c>
      <c r="Q1445" t="str">
        <f t="shared" si="178"/>
        <v>publishing</v>
      </c>
      <c r="R1445" s="6" t="str">
        <f t="shared" si="179"/>
        <v>translations</v>
      </c>
      <c r="S1445" s="10">
        <f t="shared" si="180"/>
        <v>42707.926030092596</v>
      </c>
      <c r="T1445" s="10">
        <f t="shared" si="181"/>
        <v>42737.926030092596</v>
      </c>
      <c r="U1445" s="10" t="str">
        <f t="shared" si="182"/>
        <v>Dec</v>
      </c>
      <c r="V1445" s="11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>
        <f t="shared" si="177"/>
        <v>2475</v>
      </c>
      <c r="Q1446" t="str">
        <f t="shared" si="178"/>
        <v>publishing</v>
      </c>
      <c r="R1446" s="6" t="str">
        <f t="shared" si="179"/>
        <v>translations</v>
      </c>
      <c r="S1446" s="10">
        <f t="shared" si="180"/>
        <v>42199.873402777783</v>
      </c>
      <c r="T1446" s="10">
        <f t="shared" si="181"/>
        <v>42259.873402777783</v>
      </c>
      <c r="U1446" s="10" t="str">
        <f t="shared" si="182"/>
        <v>Jul</v>
      </c>
      <c r="V1446" s="11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>
        <f t="shared" si="177"/>
        <v>65000</v>
      </c>
      <c r="Q1447" t="str">
        <f t="shared" si="178"/>
        <v>publishing</v>
      </c>
      <c r="R1447" s="6" t="str">
        <f t="shared" si="179"/>
        <v>translations</v>
      </c>
      <c r="S1447" s="10">
        <f t="shared" si="180"/>
        <v>42139.542303240742</v>
      </c>
      <c r="T1447" s="10">
        <f t="shared" si="181"/>
        <v>42169.542303240742</v>
      </c>
      <c r="U1447" s="10" t="str">
        <f t="shared" si="182"/>
        <v>May</v>
      </c>
      <c r="V1447" s="11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>
        <f t="shared" si="177"/>
        <v>450</v>
      </c>
      <c r="Q1448" t="str">
        <f t="shared" si="178"/>
        <v>publishing</v>
      </c>
      <c r="R1448" s="6" t="str">
        <f t="shared" si="179"/>
        <v>translations</v>
      </c>
      <c r="S1448" s="10">
        <f t="shared" si="180"/>
        <v>42461.447662037041</v>
      </c>
      <c r="T1448" s="10">
        <f t="shared" si="181"/>
        <v>42481.447662037041</v>
      </c>
      <c r="U1448" s="10" t="str">
        <f t="shared" si="182"/>
        <v>Apr</v>
      </c>
      <c r="V1448" s="11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>
        <f t="shared" si="177"/>
        <v>250037.5</v>
      </c>
      <c r="Q1449" t="str">
        <f t="shared" si="178"/>
        <v>publishing</v>
      </c>
      <c r="R1449" s="6" t="str">
        <f t="shared" si="179"/>
        <v>translations</v>
      </c>
      <c r="S1449" s="10">
        <f t="shared" si="180"/>
        <v>42529.730717592596</v>
      </c>
      <c r="T1449" s="10">
        <f t="shared" si="181"/>
        <v>42559.730717592596</v>
      </c>
      <c r="U1449" s="10" t="str">
        <f t="shared" si="182"/>
        <v>Jun</v>
      </c>
      <c r="V1449" s="11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>
        <f t="shared" si="177"/>
        <v>100000</v>
      </c>
      <c r="Q1450" t="str">
        <f t="shared" si="178"/>
        <v>publishing</v>
      </c>
      <c r="R1450" s="6" t="str">
        <f t="shared" si="179"/>
        <v>translations</v>
      </c>
      <c r="S1450" s="10">
        <f t="shared" si="180"/>
        <v>42115.936550925922</v>
      </c>
      <c r="T1450" s="10">
        <f t="shared" si="181"/>
        <v>42146.225694444445</v>
      </c>
      <c r="U1450" s="10" t="str">
        <f t="shared" si="182"/>
        <v>Apr</v>
      </c>
      <c r="V1450" s="11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>
        <f t="shared" si="177"/>
        <v>4444</v>
      </c>
      <c r="Q1451" t="str">
        <f t="shared" si="178"/>
        <v>publishing</v>
      </c>
      <c r="R1451" s="6" t="str">
        <f t="shared" si="179"/>
        <v>translations</v>
      </c>
      <c r="S1451" s="10">
        <f t="shared" si="180"/>
        <v>42086.811400462961</v>
      </c>
      <c r="T1451" s="10">
        <f t="shared" si="181"/>
        <v>42134.811400462961</v>
      </c>
      <c r="U1451" s="10" t="str">
        <f t="shared" si="182"/>
        <v>Mar</v>
      </c>
      <c r="V1451" s="11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>
        <f t="shared" si="177"/>
        <v>50000.5</v>
      </c>
      <c r="Q1452" t="str">
        <f t="shared" si="178"/>
        <v>publishing</v>
      </c>
      <c r="R1452" s="6" t="str">
        <f t="shared" si="179"/>
        <v>translations</v>
      </c>
      <c r="S1452" s="10">
        <f t="shared" si="180"/>
        <v>42390.171261574069</v>
      </c>
      <c r="T1452" s="10">
        <f t="shared" si="181"/>
        <v>42420.171261574069</v>
      </c>
      <c r="U1452" s="10" t="str">
        <f t="shared" si="182"/>
        <v>Jan</v>
      </c>
      <c r="V1452" s="11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>
        <f t="shared" si="177"/>
        <v>9476</v>
      </c>
      <c r="Q1453" t="str">
        <f t="shared" si="178"/>
        <v>publishing</v>
      </c>
      <c r="R1453" s="6" t="str">
        <f t="shared" si="179"/>
        <v>translations</v>
      </c>
      <c r="S1453" s="10">
        <f t="shared" si="180"/>
        <v>41931.959016203706</v>
      </c>
      <c r="T1453" s="10">
        <f t="shared" si="181"/>
        <v>41962.00068287037</v>
      </c>
      <c r="U1453" s="10" t="str">
        <f t="shared" si="182"/>
        <v>Oct</v>
      </c>
      <c r="V1453" s="11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>
        <f t="shared" si="177"/>
        <v>7000</v>
      </c>
      <c r="Q1454" t="str">
        <f t="shared" si="178"/>
        <v>publishing</v>
      </c>
      <c r="R1454" s="6" t="str">
        <f t="shared" si="179"/>
        <v>translations</v>
      </c>
      <c r="S1454" s="10">
        <f t="shared" si="180"/>
        <v>41818.703275462962</v>
      </c>
      <c r="T1454" s="10">
        <f t="shared" si="181"/>
        <v>41848.703275462962</v>
      </c>
      <c r="U1454" s="10" t="str">
        <f t="shared" si="182"/>
        <v>Jun</v>
      </c>
      <c r="V1454" s="11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>
        <f t="shared" si="177"/>
        <v>12500</v>
      </c>
      <c r="Q1455" t="str">
        <f t="shared" si="178"/>
        <v>publishing</v>
      </c>
      <c r="R1455" s="6" t="str">
        <f t="shared" si="179"/>
        <v>translations</v>
      </c>
      <c r="S1455" s="10">
        <f t="shared" si="180"/>
        <v>42795.696145833332</v>
      </c>
      <c r="T1455" s="10">
        <f t="shared" si="181"/>
        <v>42840.654479166667</v>
      </c>
      <c r="U1455" s="10" t="str">
        <f t="shared" si="182"/>
        <v>Mar</v>
      </c>
      <c r="V1455" s="11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>
        <f t="shared" si="177"/>
        <v>882.5</v>
      </c>
      <c r="Q1456" t="str">
        <f t="shared" si="178"/>
        <v>publishing</v>
      </c>
      <c r="R1456" s="6" t="str">
        <f t="shared" si="179"/>
        <v>translations</v>
      </c>
      <c r="S1456" s="10">
        <f t="shared" si="180"/>
        <v>42463.866666666669</v>
      </c>
      <c r="T1456" s="10">
        <f t="shared" si="181"/>
        <v>42484.915972222225</v>
      </c>
      <c r="U1456" s="10" t="str">
        <f t="shared" si="182"/>
        <v>Apr</v>
      </c>
      <c r="V1456" s="11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>
        <f t="shared" si="177"/>
        <v>8287.5</v>
      </c>
      <c r="Q1457" t="str">
        <f t="shared" si="178"/>
        <v>publishing</v>
      </c>
      <c r="R1457" s="6" t="str">
        <f t="shared" si="179"/>
        <v>translations</v>
      </c>
      <c r="S1457" s="10">
        <f t="shared" si="180"/>
        <v>41832.672685185185</v>
      </c>
      <c r="T1457" s="10">
        <f t="shared" si="181"/>
        <v>41887.568749999999</v>
      </c>
      <c r="U1457" s="10" t="str">
        <f t="shared" si="182"/>
        <v>Jul</v>
      </c>
      <c r="V1457" s="11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>
        <f t="shared" si="177"/>
        <v>2572.5</v>
      </c>
      <c r="Q1458" t="str">
        <f t="shared" si="178"/>
        <v>publishing</v>
      </c>
      <c r="R1458" s="6" t="str">
        <f t="shared" si="179"/>
        <v>translations</v>
      </c>
      <c r="S1458" s="10">
        <f t="shared" si="180"/>
        <v>42708.668576388889</v>
      </c>
      <c r="T1458" s="10">
        <f t="shared" si="181"/>
        <v>42738.668576388889</v>
      </c>
      <c r="U1458" s="10" t="str">
        <f t="shared" si="182"/>
        <v>Dec</v>
      </c>
      <c r="V1458" s="11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>
        <f t="shared" si="177"/>
        <v>3000</v>
      </c>
      <c r="Q1459" t="str">
        <f t="shared" si="178"/>
        <v>publishing</v>
      </c>
      <c r="R1459" s="6" t="str">
        <f t="shared" si="179"/>
        <v>translations</v>
      </c>
      <c r="S1459" s="10">
        <f t="shared" si="180"/>
        <v>42289.89634259259</v>
      </c>
      <c r="T1459" s="10">
        <f t="shared" si="181"/>
        <v>42319.938009259262</v>
      </c>
      <c r="U1459" s="10" t="str">
        <f t="shared" si="182"/>
        <v>Oct</v>
      </c>
      <c r="V1459" s="11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>
        <f t="shared" si="177"/>
        <v>2500</v>
      </c>
      <c r="Q1460" t="str">
        <f t="shared" si="178"/>
        <v>publishing</v>
      </c>
      <c r="R1460" s="6" t="str">
        <f t="shared" si="179"/>
        <v>translations</v>
      </c>
      <c r="S1460" s="10">
        <f t="shared" si="180"/>
        <v>41831.705555555556</v>
      </c>
      <c r="T1460" s="10">
        <f t="shared" si="181"/>
        <v>41862.166666666664</v>
      </c>
      <c r="U1460" s="10" t="str">
        <f t="shared" si="182"/>
        <v>Jul</v>
      </c>
      <c r="V1460" s="11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>
        <f t="shared" si="177"/>
        <v>18500</v>
      </c>
      <c r="Q1461" t="str">
        <f t="shared" si="178"/>
        <v>publishing</v>
      </c>
      <c r="R1461" s="6" t="str">
        <f t="shared" si="179"/>
        <v>translations</v>
      </c>
      <c r="S1461" s="10">
        <f t="shared" si="180"/>
        <v>42312.204814814817</v>
      </c>
      <c r="T1461" s="10">
        <f t="shared" si="181"/>
        <v>42340.725694444445</v>
      </c>
      <c r="U1461" s="10" t="str">
        <f t="shared" si="182"/>
        <v>Nov</v>
      </c>
      <c r="V1461" s="11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>
        <f t="shared" si="177"/>
        <v>12500000</v>
      </c>
      <c r="Q1462" t="str">
        <f t="shared" si="178"/>
        <v>publishing</v>
      </c>
      <c r="R1462" s="6" t="str">
        <f t="shared" si="179"/>
        <v>translations</v>
      </c>
      <c r="S1462" s="10">
        <f t="shared" si="180"/>
        <v>41915.896967592591</v>
      </c>
      <c r="T1462" s="10">
        <f t="shared" si="181"/>
        <v>41973.989583333328</v>
      </c>
      <c r="U1462" s="10" t="str">
        <f t="shared" si="182"/>
        <v>Oct</v>
      </c>
      <c r="V1462" s="11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>
        <f t="shared" si="177"/>
        <v>15093.345000000001</v>
      </c>
      <c r="Q1463" t="str">
        <f t="shared" si="178"/>
        <v>publishing</v>
      </c>
      <c r="R1463" s="6" t="str">
        <f t="shared" si="179"/>
        <v>radio &amp; podcasts</v>
      </c>
      <c r="S1463" s="10">
        <f t="shared" si="180"/>
        <v>41899.645300925928</v>
      </c>
      <c r="T1463" s="10">
        <f t="shared" si="181"/>
        <v>41933</v>
      </c>
      <c r="U1463" s="10" t="str">
        <f t="shared" si="182"/>
        <v>Sep</v>
      </c>
      <c r="V1463" s="11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>
        <f t="shared" si="177"/>
        <v>4170.3500000000004</v>
      </c>
      <c r="Q1464" t="str">
        <f t="shared" si="178"/>
        <v>publishing</v>
      </c>
      <c r="R1464" s="6" t="str">
        <f t="shared" si="179"/>
        <v>radio &amp; podcasts</v>
      </c>
      <c r="S1464" s="10">
        <f t="shared" si="180"/>
        <v>41344.662858796299</v>
      </c>
      <c r="T1464" s="10">
        <f t="shared" si="181"/>
        <v>41374.662858796299</v>
      </c>
      <c r="U1464" s="10" t="str">
        <f t="shared" si="182"/>
        <v>Mar</v>
      </c>
      <c r="V1464" s="11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>
        <f t="shared" si="177"/>
        <v>743</v>
      </c>
      <c r="Q1465" t="str">
        <f t="shared" si="178"/>
        <v>publishing</v>
      </c>
      <c r="R1465" s="6" t="str">
        <f t="shared" si="179"/>
        <v>radio &amp; podcasts</v>
      </c>
      <c r="S1465" s="10">
        <f t="shared" si="180"/>
        <v>41326.911319444444</v>
      </c>
      <c r="T1465" s="10">
        <f t="shared" si="181"/>
        <v>41371.869652777779</v>
      </c>
      <c r="U1465" s="10" t="str">
        <f t="shared" si="182"/>
        <v>Feb</v>
      </c>
      <c r="V1465" s="11">
        <f t="shared" si="183"/>
        <v>2013</v>
      </c>
    </row>
    <row r="1466" spans="1:22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>
        <f t="shared" si="177"/>
        <v>6580</v>
      </c>
      <c r="Q1466" t="str">
        <f t="shared" si="178"/>
        <v>publishing</v>
      </c>
      <c r="R1466" s="6" t="str">
        <f t="shared" si="179"/>
        <v>radio &amp; podcasts</v>
      </c>
      <c r="S1466" s="10">
        <f t="shared" si="180"/>
        <v>41291.661550925928</v>
      </c>
      <c r="T1466" s="10">
        <f t="shared" si="181"/>
        <v>41321.661550925928</v>
      </c>
      <c r="U1466" s="10" t="str">
        <f t="shared" si="182"/>
        <v>Jan</v>
      </c>
      <c r="V1466" s="11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>
        <f t="shared" si="177"/>
        <v>83462.175000000003</v>
      </c>
      <c r="Q1467" t="str">
        <f t="shared" si="178"/>
        <v>publishing</v>
      </c>
      <c r="R1467" s="6" t="str">
        <f t="shared" si="179"/>
        <v>radio &amp; podcasts</v>
      </c>
      <c r="S1467" s="10">
        <f t="shared" si="180"/>
        <v>40959.734398148146</v>
      </c>
      <c r="T1467" s="10">
        <f t="shared" si="181"/>
        <v>40990.125</v>
      </c>
      <c r="U1467" s="10" t="str">
        <f t="shared" si="182"/>
        <v>Feb</v>
      </c>
      <c r="V1467" s="11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>
        <f t="shared" si="177"/>
        <v>16630.184999999998</v>
      </c>
      <c r="Q1468" t="str">
        <f t="shared" si="178"/>
        <v>publishing</v>
      </c>
      <c r="R1468" s="6" t="str">
        <f t="shared" si="179"/>
        <v>radio &amp; podcasts</v>
      </c>
      <c r="S1468" s="10">
        <f t="shared" si="180"/>
        <v>42340.172060185185</v>
      </c>
      <c r="T1468" s="10">
        <f t="shared" si="181"/>
        <v>42381.208333333328</v>
      </c>
      <c r="U1468" s="10" t="str">
        <f t="shared" si="182"/>
        <v>Dec</v>
      </c>
      <c r="V1468" s="11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>
        <f t="shared" si="177"/>
        <v>43016</v>
      </c>
      <c r="Q1469" t="str">
        <f t="shared" si="178"/>
        <v>publishing</v>
      </c>
      <c r="R1469" s="6" t="str">
        <f t="shared" si="179"/>
        <v>radio &amp; podcasts</v>
      </c>
      <c r="S1469" s="10">
        <f t="shared" si="180"/>
        <v>40933.80190972222</v>
      </c>
      <c r="T1469" s="10">
        <f t="shared" si="181"/>
        <v>40993.760243055556</v>
      </c>
      <c r="U1469" s="10" t="str">
        <f t="shared" si="182"/>
        <v>Jan</v>
      </c>
      <c r="V1469" s="11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>
        <f t="shared" si="177"/>
        <v>9612.5</v>
      </c>
      <c r="Q1470" t="str">
        <f t="shared" si="178"/>
        <v>publishing</v>
      </c>
      <c r="R1470" s="6" t="str">
        <f t="shared" si="179"/>
        <v>radio &amp; podcasts</v>
      </c>
      <c r="S1470" s="10">
        <f t="shared" si="180"/>
        <v>40646.014456018522</v>
      </c>
      <c r="T1470" s="10">
        <f t="shared" si="181"/>
        <v>40706.014456018522</v>
      </c>
      <c r="U1470" s="10" t="str">
        <f t="shared" si="182"/>
        <v>Apr</v>
      </c>
      <c r="V1470" s="11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>
        <f t="shared" si="177"/>
        <v>46114</v>
      </c>
      <c r="Q1471" t="str">
        <f t="shared" si="178"/>
        <v>publishing</v>
      </c>
      <c r="R1471" s="6" t="str">
        <f t="shared" si="179"/>
        <v>radio &amp; podcasts</v>
      </c>
      <c r="S1471" s="10">
        <f t="shared" si="180"/>
        <v>41290.598483796297</v>
      </c>
      <c r="T1471" s="10">
        <f t="shared" si="181"/>
        <v>41320.598483796297</v>
      </c>
      <c r="U1471" s="10" t="str">
        <f t="shared" si="182"/>
        <v>Jan</v>
      </c>
      <c r="V1471" s="11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>
        <f t="shared" si="177"/>
        <v>1688.5</v>
      </c>
      <c r="Q1472" t="str">
        <f t="shared" si="178"/>
        <v>publishing</v>
      </c>
      <c r="R1472" s="6" t="str">
        <f t="shared" si="179"/>
        <v>radio &amp; podcasts</v>
      </c>
      <c r="S1472" s="10">
        <f t="shared" si="180"/>
        <v>41250.827118055553</v>
      </c>
      <c r="T1472" s="10">
        <f t="shared" si="181"/>
        <v>41271.827118055553</v>
      </c>
      <c r="U1472" s="10" t="str">
        <f t="shared" si="182"/>
        <v>Dec</v>
      </c>
      <c r="V1472" s="11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>
        <f t="shared" si="177"/>
        <v>32614.5</v>
      </c>
      <c r="Q1473" t="str">
        <f t="shared" si="178"/>
        <v>publishing</v>
      </c>
      <c r="R1473" s="6" t="str">
        <f t="shared" si="179"/>
        <v>radio &amp; podcasts</v>
      </c>
      <c r="S1473" s="10">
        <f t="shared" si="180"/>
        <v>42073.957569444443</v>
      </c>
      <c r="T1473" s="10">
        <f t="shared" si="181"/>
        <v>42103.957569444443</v>
      </c>
      <c r="U1473" s="10" t="str">
        <f t="shared" si="182"/>
        <v>Mar</v>
      </c>
      <c r="V1473" s="11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>
        <f t="shared" si="177"/>
        <v>29838</v>
      </c>
      <c r="Q1474" t="str">
        <f t="shared" si="178"/>
        <v>publishing</v>
      </c>
      <c r="R1474" s="6" t="str">
        <f t="shared" si="179"/>
        <v>radio &amp; podcasts</v>
      </c>
      <c r="S1474" s="10">
        <f t="shared" si="180"/>
        <v>41533.542858796296</v>
      </c>
      <c r="T1474" s="10">
        <f t="shared" si="181"/>
        <v>41563.542858796296</v>
      </c>
      <c r="U1474" s="10" t="str">
        <f t="shared" si="182"/>
        <v>Sep</v>
      </c>
      <c r="V1474" s="11">
        <f t="shared" si="183"/>
        <v>2013</v>
      </c>
    </row>
    <row r="1475" spans="1:22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>
        <f t="shared" ref="P1475:P1538" si="185">AVERAGE(D1475,E1475)</f>
        <v>1653.87</v>
      </c>
      <c r="Q1475" t="str">
        <f t="shared" ref="Q1475:Q1538" si="186">LEFT(N1475, SEARCH("/",N1475,1)-1)</f>
        <v>publishing</v>
      </c>
      <c r="R1475" s="6" t="str">
        <f t="shared" ref="R1475:R1538" si="187">RIGHT(N1475,LEN(N1475) - SEARCH("/", N1475, + 1))</f>
        <v>radio &amp; podcasts</v>
      </c>
      <c r="S1475" s="10">
        <f t="shared" ref="S1475:S1538" si="188">(((J1475/60)/60)/24)+DATE(1970,1,1)</f>
        <v>40939.979618055557</v>
      </c>
      <c r="T1475" s="10">
        <f t="shared" ref="T1475:T1538" si="189">(((I1475/60)/60)/24)+DATE(1970,1,1)</f>
        <v>40969.979618055557</v>
      </c>
      <c r="U1475" s="10" t="str">
        <f t="shared" ref="U1475:U1538" si="190">TEXT(S1475, "mmm")</f>
        <v>Jan</v>
      </c>
      <c r="V1475" s="11">
        <f t="shared" ref="V1475:V1538" si="191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>
        <f t="shared" si="185"/>
        <v>3184</v>
      </c>
      <c r="Q1476" t="str">
        <f t="shared" si="186"/>
        <v>publishing</v>
      </c>
      <c r="R1476" s="6" t="str">
        <f t="shared" si="187"/>
        <v>radio &amp; podcasts</v>
      </c>
      <c r="S1476" s="10">
        <f t="shared" si="188"/>
        <v>41500.727916666663</v>
      </c>
      <c r="T1476" s="10">
        <f t="shared" si="189"/>
        <v>41530.727916666663</v>
      </c>
      <c r="U1476" s="10" t="str">
        <f t="shared" si="190"/>
        <v>Aug</v>
      </c>
      <c r="V1476" s="11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>
        <f t="shared" si="185"/>
        <v>21650.224999999999</v>
      </c>
      <c r="Q1477" t="str">
        <f t="shared" si="186"/>
        <v>publishing</v>
      </c>
      <c r="R1477" s="6" t="str">
        <f t="shared" si="187"/>
        <v>radio &amp; podcasts</v>
      </c>
      <c r="S1477" s="10">
        <f t="shared" si="188"/>
        <v>41960.722951388889</v>
      </c>
      <c r="T1477" s="10">
        <f t="shared" si="189"/>
        <v>41993.207638888889</v>
      </c>
      <c r="U1477" s="10" t="str">
        <f t="shared" si="190"/>
        <v>Nov</v>
      </c>
      <c r="V1477" s="11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>
        <f t="shared" si="185"/>
        <v>22846.639999999999</v>
      </c>
      <c r="Q1478" t="str">
        <f t="shared" si="186"/>
        <v>publishing</v>
      </c>
      <c r="R1478" s="6" t="str">
        <f t="shared" si="187"/>
        <v>radio &amp; podcasts</v>
      </c>
      <c r="S1478" s="10">
        <f t="shared" si="188"/>
        <v>40766.041921296295</v>
      </c>
      <c r="T1478" s="10">
        <f t="shared" si="189"/>
        <v>40796.041921296295</v>
      </c>
      <c r="U1478" s="10" t="str">
        <f t="shared" si="190"/>
        <v>Aug</v>
      </c>
      <c r="V1478" s="11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>
        <f t="shared" si="185"/>
        <v>31696.5</v>
      </c>
      <c r="Q1479" t="str">
        <f t="shared" si="186"/>
        <v>publishing</v>
      </c>
      <c r="R1479" s="6" t="str">
        <f t="shared" si="187"/>
        <v>radio &amp; podcasts</v>
      </c>
      <c r="S1479" s="10">
        <f t="shared" si="188"/>
        <v>40840.615787037037</v>
      </c>
      <c r="T1479" s="10">
        <f t="shared" si="189"/>
        <v>40900.125</v>
      </c>
      <c r="U1479" s="10" t="str">
        <f t="shared" si="190"/>
        <v>Oct</v>
      </c>
      <c r="V1479" s="11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>
        <f t="shared" si="185"/>
        <v>320403.55499999999</v>
      </c>
      <c r="Q1480" t="str">
        <f t="shared" si="186"/>
        <v>publishing</v>
      </c>
      <c r="R1480" s="6" t="str">
        <f t="shared" si="187"/>
        <v>radio &amp; podcasts</v>
      </c>
      <c r="S1480" s="10">
        <f t="shared" si="188"/>
        <v>41394.871678240743</v>
      </c>
      <c r="T1480" s="10">
        <f t="shared" si="189"/>
        <v>41408.871678240743</v>
      </c>
      <c r="U1480" s="10" t="str">
        <f t="shared" si="190"/>
        <v>Apr</v>
      </c>
      <c r="V1480" s="11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>
        <f t="shared" si="185"/>
        <v>1899</v>
      </c>
      <c r="Q1481" t="str">
        <f t="shared" si="186"/>
        <v>publishing</v>
      </c>
      <c r="R1481" s="6" t="str">
        <f t="shared" si="187"/>
        <v>radio &amp; podcasts</v>
      </c>
      <c r="S1481" s="10">
        <f t="shared" si="188"/>
        <v>41754.745243055557</v>
      </c>
      <c r="T1481" s="10">
        <f t="shared" si="189"/>
        <v>41769.165972222225</v>
      </c>
      <c r="U1481" s="10" t="str">
        <f t="shared" si="190"/>
        <v>Apr</v>
      </c>
      <c r="V1481" s="11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>
        <f t="shared" si="185"/>
        <v>54260.1</v>
      </c>
      <c r="Q1482" t="str">
        <f t="shared" si="186"/>
        <v>publishing</v>
      </c>
      <c r="R1482" s="6" t="str">
        <f t="shared" si="187"/>
        <v>radio &amp; podcasts</v>
      </c>
      <c r="S1482" s="10">
        <f t="shared" si="188"/>
        <v>41464.934016203704</v>
      </c>
      <c r="T1482" s="10">
        <f t="shared" si="189"/>
        <v>41481.708333333336</v>
      </c>
      <c r="U1482" s="10" t="str">
        <f t="shared" si="190"/>
        <v>Jul</v>
      </c>
      <c r="V1482" s="11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>
        <f t="shared" si="185"/>
        <v>2552.5</v>
      </c>
      <c r="Q1483" t="str">
        <f t="shared" si="186"/>
        <v>publishing</v>
      </c>
      <c r="R1483" s="6" t="str">
        <f t="shared" si="187"/>
        <v>fiction</v>
      </c>
      <c r="S1483" s="10">
        <f t="shared" si="188"/>
        <v>41550.922974537039</v>
      </c>
      <c r="T1483" s="10">
        <f t="shared" si="189"/>
        <v>41580.922974537039</v>
      </c>
      <c r="U1483" s="10" t="str">
        <f t="shared" si="190"/>
        <v>Oct</v>
      </c>
      <c r="V1483" s="11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>
        <f t="shared" si="185"/>
        <v>2502.5</v>
      </c>
      <c r="Q1484" t="str">
        <f t="shared" si="186"/>
        <v>publishing</v>
      </c>
      <c r="R1484" s="6" t="str">
        <f t="shared" si="187"/>
        <v>fiction</v>
      </c>
      <c r="S1484" s="10">
        <f t="shared" si="188"/>
        <v>41136.85805555556</v>
      </c>
      <c r="T1484" s="10">
        <f t="shared" si="189"/>
        <v>41159.32708333333</v>
      </c>
      <c r="U1484" s="10" t="str">
        <f t="shared" si="190"/>
        <v>Aug</v>
      </c>
      <c r="V1484" s="11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>
        <f t="shared" si="185"/>
        <v>3525</v>
      </c>
      <c r="Q1485" t="str">
        <f t="shared" si="186"/>
        <v>publishing</v>
      </c>
      <c r="R1485" s="6" t="str">
        <f t="shared" si="187"/>
        <v>fiction</v>
      </c>
      <c r="S1485" s="10">
        <f t="shared" si="188"/>
        <v>42548.192997685182</v>
      </c>
      <c r="T1485" s="10">
        <f t="shared" si="189"/>
        <v>42573.192997685182</v>
      </c>
      <c r="U1485" s="10" t="str">
        <f t="shared" si="190"/>
        <v>Jun</v>
      </c>
      <c r="V1485" s="11">
        <f t="shared" si="191"/>
        <v>2016</v>
      </c>
    </row>
    <row r="1486" spans="1:22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>
        <f t="shared" si="185"/>
        <v>1000</v>
      </c>
      <c r="Q1486" t="str">
        <f t="shared" si="186"/>
        <v>publishing</v>
      </c>
      <c r="R1486" s="6" t="str">
        <f t="shared" si="187"/>
        <v>fiction</v>
      </c>
      <c r="S1486" s="10">
        <f t="shared" si="188"/>
        <v>41053.200960648144</v>
      </c>
      <c r="T1486" s="10">
        <f t="shared" si="189"/>
        <v>41111.618750000001</v>
      </c>
      <c r="U1486" s="10" t="str">
        <f t="shared" si="190"/>
        <v>May</v>
      </c>
      <c r="V1486" s="11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>
        <f t="shared" si="185"/>
        <v>3425</v>
      </c>
      <c r="Q1487" t="str">
        <f t="shared" si="186"/>
        <v>publishing</v>
      </c>
      <c r="R1487" s="6" t="str">
        <f t="shared" si="187"/>
        <v>fiction</v>
      </c>
      <c r="S1487" s="10">
        <f t="shared" si="188"/>
        <v>42130.795983796299</v>
      </c>
      <c r="T1487" s="10">
        <f t="shared" si="189"/>
        <v>42175.795983796299</v>
      </c>
      <c r="U1487" s="10" t="str">
        <f t="shared" si="190"/>
        <v>May</v>
      </c>
      <c r="V1487" s="11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>
        <f t="shared" si="185"/>
        <v>10024</v>
      </c>
      <c r="Q1488" t="str">
        <f t="shared" si="186"/>
        <v>publishing</v>
      </c>
      <c r="R1488" s="6" t="str">
        <f t="shared" si="187"/>
        <v>fiction</v>
      </c>
      <c r="S1488" s="10">
        <f t="shared" si="188"/>
        <v>42032.168530092589</v>
      </c>
      <c r="T1488" s="10">
        <f t="shared" si="189"/>
        <v>42062.168530092589</v>
      </c>
      <c r="U1488" s="10" t="str">
        <f t="shared" si="190"/>
        <v>Jan</v>
      </c>
      <c r="V1488" s="11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>
        <f t="shared" si="185"/>
        <v>5000</v>
      </c>
      <c r="Q1489" t="str">
        <f t="shared" si="186"/>
        <v>publishing</v>
      </c>
      <c r="R1489" s="6" t="str">
        <f t="shared" si="187"/>
        <v>fiction</v>
      </c>
      <c r="S1489" s="10">
        <f t="shared" si="188"/>
        <v>42554.917488425926</v>
      </c>
      <c r="T1489" s="10">
        <f t="shared" si="189"/>
        <v>42584.917488425926</v>
      </c>
      <c r="U1489" s="10" t="str">
        <f t="shared" si="190"/>
        <v>Jul</v>
      </c>
      <c r="V1489" s="11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>
        <f t="shared" si="185"/>
        <v>7680</v>
      </c>
      <c r="Q1490" t="str">
        <f t="shared" si="186"/>
        <v>publishing</v>
      </c>
      <c r="R1490" s="6" t="str">
        <f t="shared" si="187"/>
        <v>fiction</v>
      </c>
      <c r="S1490" s="10">
        <f t="shared" si="188"/>
        <v>41614.563194444447</v>
      </c>
      <c r="T1490" s="10">
        <f t="shared" si="189"/>
        <v>41644.563194444447</v>
      </c>
      <c r="U1490" s="10" t="str">
        <f t="shared" si="190"/>
        <v>Dec</v>
      </c>
      <c r="V1490" s="11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>
        <f t="shared" si="185"/>
        <v>2500</v>
      </c>
      <c r="Q1491" t="str">
        <f t="shared" si="186"/>
        <v>publishing</v>
      </c>
      <c r="R1491" s="6" t="str">
        <f t="shared" si="187"/>
        <v>fiction</v>
      </c>
      <c r="S1491" s="10">
        <f t="shared" si="188"/>
        <v>41198.611712962964</v>
      </c>
      <c r="T1491" s="10">
        <f t="shared" si="189"/>
        <v>41228.653379629628</v>
      </c>
      <c r="U1491" s="10" t="str">
        <f t="shared" si="190"/>
        <v>Oct</v>
      </c>
      <c r="V1491" s="11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>
        <f t="shared" si="185"/>
        <v>1897.5</v>
      </c>
      <c r="Q1492" t="str">
        <f t="shared" si="186"/>
        <v>publishing</v>
      </c>
      <c r="R1492" s="6" t="str">
        <f t="shared" si="187"/>
        <v>fiction</v>
      </c>
      <c r="S1492" s="10">
        <f t="shared" si="188"/>
        <v>41520.561041666668</v>
      </c>
      <c r="T1492" s="10">
        <f t="shared" si="189"/>
        <v>41549.561041666668</v>
      </c>
      <c r="U1492" s="10" t="str">
        <f t="shared" si="190"/>
        <v>Sep</v>
      </c>
      <c r="V1492" s="11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>
        <f t="shared" si="185"/>
        <v>650</v>
      </c>
      <c r="Q1493" t="str">
        <f t="shared" si="186"/>
        <v>publishing</v>
      </c>
      <c r="R1493" s="6" t="str">
        <f t="shared" si="187"/>
        <v>fiction</v>
      </c>
      <c r="S1493" s="10">
        <f t="shared" si="188"/>
        <v>41991.713460648149</v>
      </c>
      <c r="T1493" s="10">
        <f t="shared" si="189"/>
        <v>42050.651388888888</v>
      </c>
      <c r="U1493" s="10" t="str">
        <f t="shared" si="190"/>
        <v>Dec</v>
      </c>
      <c r="V1493" s="11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>
        <f t="shared" si="185"/>
        <v>2015</v>
      </c>
      <c r="Q1494" t="str">
        <f t="shared" si="186"/>
        <v>publishing</v>
      </c>
      <c r="R1494" s="6" t="str">
        <f t="shared" si="187"/>
        <v>fiction</v>
      </c>
      <c r="S1494" s="10">
        <f t="shared" si="188"/>
        <v>40682.884791666671</v>
      </c>
      <c r="T1494" s="10">
        <f t="shared" si="189"/>
        <v>40712.884791666671</v>
      </c>
      <c r="U1494" s="10" t="str">
        <f t="shared" si="190"/>
        <v>May</v>
      </c>
      <c r="V1494" s="11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>
        <f t="shared" si="185"/>
        <v>1200</v>
      </c>
      <c r="Q1495" t="str">
        <f t="shared" si="186"/>
        <v>publishing</v>
      </c>
      <c r="R1495" s="6" t="str">
        <f t="shared" si="187"/>
        <v>fiction</v>
      </c>
      <c r="S1495" s="10">
        <f t="shared" si="188"/>
        <v>41411.866608796299</v>
      </c>
      <c r="T1495" s="10">
        <f t="shared" si="189"/>
        <v>41441.866608796299</v>
      </c>
      <c r="U1495" s="10" t="str">
        <f t="shared" si="190"/>
        <v>May</v>
      </c>
      <c r="V1495" s="11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>
        <f t="shared" si="185"/>
        <v>2722.5</v>
      </c>
      <c r="Q1496" t="str">
        <f t="shared" si="186"/>
        <v>publishing</v>
      </c>
      <c r="R1496" s="6" t="str">
        <f t="shared" si="187"/>
        <v>fiction</v>
      </c>
      <c r="S1496" s="10">
        <f t="shared" si="188"/>
        <v>42067.722372685181</v>
      </c>
      <c r="T1496" s="10">
        <f t="shared" si="189"/>
        <v>42097.651388888888</v>
      </c>
      <c r="U1496" s="10" t="str">
        <f t="shared" si="190"/>
        <v>Mar</v>
      </c>
      <c r="V1496" s="11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>
        <f t="shared" si="185"/>
        <v>1000</v>
      </c>
      <c r="Q1497" t="str">
        <f t="shared" si="186"/>
        <v>publishing</v>
      </c>
      <c r="R1497" s="6" t="str">
        <f t="shared" si="187"/>
        <v>fiction</v>
      </c>
      <c r="S1497" s="10">
        <f t="shared" si="188"/>
        <v>40752.789710648147</v>
      </c>
      <c r="T1497" s="10">
        <f t="shared" si="189"/>
        <v>40782.789710648147</v>
      </c>
      <c r="U1497" s="10" t="str">
        <f t="shared" si="190"/>
        <v>Jul</v>
      </c>
      <c r="V1497" s="11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>
        <f t="shared" si="185"/>
        <v>750</v>
      </c>
      <c r="Q1498" t="str">
        <f t="shared" si="186"/>
        <v>publishing</v>
      </c>
      <c r="R1498" s="6" t="str">
        <f t="shared" si="187"/>
        <v>fiction</v>
      </c>
      <c r="S1498" s="10">
        <f t="shared" si="188"/>
        <v>41838.475219907406</v>
      </c>
      <c r="T1498" s="10">
        <f t="shared" si="189"/>
        <v>41898.475219907406</v>
      </c>
      <c r="U1498" s="10" t="str">
        <f t="shared" si="190"/>
        <v>Jul</v>
      </c>
      <c r="V1498" s="11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>
        <f t="shared" si="185"/>
        <v>7500.5</v>
      </c>
      <c r="Q1499" t="str">
        <f t="shared" si="186"/>
        <v>publishing</v>
      </c>
      <c r="R1499" s="6" t="str">
        <f t="shared" si="187"/>
        <v>fiction</v>
      </c>
      <c r="S1499" s="10">
        <f t="shared" si="188"/>
        <v>41444.64261574074</v>
      </c>
      <c r="T1499" s="10">
        <f t="shared" si="189"/>
        <v>41486.821527777778</v>
      </c>
      <c r="U1499" s="10" t="str">
        <f t="shared" si="190"/>
        <v>Jun</v>
      </c>
      <c r="V1499" s="11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>
        <f t="shared" si="185"/>
        <v>1528.5</v>
      </c>
      <c r="Q1500" t="str">
        <f t="shared" si="186"/>
        <v>publishing</v>
      </c>
      <c r="R1500" s="6" t="str">
        <f t="shared" si="187"/>
        <v>fiction</v>
      </c>
      <c r="S1500" s="10">
        <f t="shared" si="188"/>
        <v>41840.983541666668</v>
      </c>
      <c r="T1500" s="10">
        <f t="shared" si="189"/>
        <v>41885.983541666668</v>
      </c>
      <c r="U1500" s="10" t="str">
        <f t="shared" si="190"/>
        <v>Jul</v>
      </c>
      <c r="V1500" s="11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>
        <f t="shared" si="185"/>
        <v>1002.5</v>
      </c>
      <c r="Q1501" t="str">
        <f t="shared" si="186"/>
        <v>publishing</v>
      </c>
      <c r="R1501" s="6" t="str">
        <f t="shared" si="187"/>
        <v>fiction</v>
      </c>
      <c r="S1501" s="10">
        <f t="shared" si="188"/>
        <v>42527.007326388892</v>
      </c>
      <c r="T1501" s="10">
        <f t="shared" si="189"/>
        <v>42587.007326388892</v>
      </c>
      <c r="U1501" s="10" t="str">
        <f t="shared" si="190"/>
        <v>Jun</v>
      </c>
      <c r="V1501" s="11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>
        <f t="shared" si="185"/>
        <v>1750.5</v>
      </c>
      <c r="Q1502" t="str">
        <f t="shared" si="186"/>
        <v>publishing</v>
      </c>
      <c r="R1502" s="6" t="str">
        <f t="shared" si="187"/>
        <v>fiction</v>
      </c>
      <c r="S1502" s="10">
        <f t="shared" si="188"/>
        <v>41365.904594907406</v>
      </c>
      <c r="T1502" s="10">
        <f t="shared" si="189"/>
        <v>41395.904594907406</v>
      </c>
      <c r="U1502" s="10" t="str">
        <f t="shared" si="190"/>
        <v>Apr</v>
      </c>
      <c r="V1502" s="11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>
        <f t="shared" si="185"/>
        <v>69246</v>
      </c>
      <c r="Q1503" t="str">
        <f t="shared" si="186"/>
        <v>photography</v>
      </c>
      <c r="R1503" s="6" t="str">
        <f t="shared" si="187"/>
        <v>photobooks</v>
      </c>
      <c r="S1503" s="10">
        <f t="shared" si="188"/>
        <v>42163.583599537036</v>
      </c>
      <c r="T1503" s="10">
        <f t="shared" si="189"/>
        <v>42193.583599537036</v>
      </c>
      <c r="U1503" s="10" t="str">
        <f t="shared" si="190"/>
        <v>Jun</v>
      </c>
      <c r="V1503" s="11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>
        <f t="shared" si="185"/>
        <v>22159</v>
      </c>
      <c r="Q1504" t="str">
        <f t="shared" si="186"/>
        <v>photography</v>
      </c>
      <c r="R1504" s="6" t="str">
        <f t="shared" si="187"/>
        <v>photobooks</v>
      </c>
      <c r="S1504" s="10">
        <f t="shared" si="188"/>
        <v>42426.542592592596</v>
      </c>
      <c r="T1504" s="10">
        <f t="shared" si="189"/>
        <v>42454.916666666672</v>
      </c>
      <c r="U1504" s="10" t="str">
        <f t="shared" si="190"/>
        <v>Feb</v>
      </c>
      <c r="V1504" s="11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>
        <f t="shared" si="185"/>
        <v>3897.9650000000001</v>
      </c>
      <c r="Q1505" t="str">
        <f t="shared" si="186"/>
        <v>photography</v>
      </c>
      <c r="R1505" s="6" t="str">
        <f t="shared" si="187"/>
        <v>photobooks</v>
      </c>
      <c r="S1505" s="10">
        <f t="shared" si="188"/>
        <v>42606.347233796296</v>
      </c>
      <c r="T1505" s="10">
        <f t="shared" si="189"/>
        <v>42666.347233796296</v>
      </c>
      <c r="U1505" s="10" t="str">
        <f t="shared" si="190"/>
        <v>Aug</v>
      </c>
      <c r="V1505" s="11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>
        <f t="shared" si="185"/>
        <v>12283</v>
      </c>
      <c r="Q1506" t="str">
        <f t="shared" si="186"/>
        <v>photography</v>
      </c>
      <c r="R1506" s="6" t="str">
        <f t="shared" si="187"/>
        <v>photobooks</v>
      </c>
      <c r="S1506" s="10">
        <f t="shared" si="188"/>
        <v>41772.657685185186</v>
      </c>
      <c r="T1506" s="10">
        <f t="shared" si="189"/>
        <v>41800.356249999997</v>
      </c>
      <c r="U1506" s="10" t="str">
        <f t="shared" si="190"/>
        <v>May</v>
      </c>
      <c r="V1506" s="11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>
        <f t="shared" si="185"/>
        <v>16286.5</v>
      </c>
      <c r="Q1507" t="str">
        <f t="shared" si="186"/>
        <v>photography</v>
      </c>
      <c r="R1507" s="6" t="str">
        <f t="shared" si="187"/>
        <v>photobooks</v>
      </c>
      <c r="S1507" s="10">
        <f t="shared" si="188"/>
        <v>42414.44332175926</v>
      </c>
      <c r="T1507" s="10">
        <f t="shared" si="189"/>
        <v>42451.834027777775</v>
      </c>
      <c r="U1507" s="10" t="str">
        <f t="shared" si="190"/>
        <v>Feb</v>
      </c>
      <c r="V1507" s="11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>
        <f t="shared" si="185"/>
        <v>1585.5</v>
      </c>
      <c r="Q1508" t="str">
        <f t="shared" si="186"/>
        <v>photography</v>
      </c>
      <c r="R1508" s="6" t="str">
        <f t="shared" si="187"/>
        <v>photobooks</v>
      </c>
      <c r="S1508" s="10">
        <f t="shared" si="188"/>
        <v>41814.785925925928</v>
      </c>
      <c r="T1508" s="10">
        <f t="shared" si="189"/>
        <v>41844.785925925928</v>
      </c>
      <c r="U1508" s="10" t="str">
        <f t="shared" si="190"/>
        <v>Jun</v>
      </c>
      <c r="V1508" s="11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>
        <f t="shared" si="185"/>
        <v>1890</v>
      </c>
      <c r="Q1509" t="str">
        <f t="shared" si="186"/>
        <v>photography</v>
      </c>
      <c r="R1509" s="6" t="str">
        <f t="shared" si="187"/>
        <v>photobooks</v>
      </c>
      <c r="S1509" s="10">
        <f t="shared" si="188"/>
        <v>40254.450335648151</v>
      </c>
      <c r="T1509" s="10">
        <f t="shared" si="189"/>
        <v>40313.340277777781</v>
      </c>
      <c r="U1509" s="10" t="str">
        <f t="shared" si="190"/>
        <v>Mar</v>
      </c>
      <c r="V1509" s="11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>
        <f t="shared" si="185"/>
        <v>19495.5</v>
      </c>
      <c r="Q1510" t="str">
        <f t="shared" si="186"/>
        <v>photography</v>
      </c>
      <c r="R1510" s="6" t="str">
        <f t="shared" si="187"/>
        <v>photobooks</v>
      </c>
      <c r="S1510" s="10">
        <f t="shared" si="188"/>
        <v>41786.614363425928</v>
      </c>
      <c r="T1510" s="10">
        <f t="shared" si="189"/>
        <v>41817.614363425928</v>
      </c>
      <c r="U1510" s="10" t="str">
        <f t="shared" si="190"/>
        <v>May</v>
      </c>
      <c r="V1510" s="11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>
        <f t="shared" si="185"/>
        <v>19568.61</v>
      </c>
      <c r="Q1511" t="str">
        <f t="shared" si="186"/>
        <v>photography</v>
      </c>
      <c r="R1511" s="6" t="str">
        <f t="shared" si="187"/>
        <v>photobooks</v>
      </c>
      <c r="S1511" s="10">
        <f t="shared" si="188"/>
        <v>42751.533391203702</v>
      </c>
      <c r="T1511" s="10">
        <f t="shared" si="189"/>
        <v>42780.957638888889</v>
      </c>
      <c r="U1511" s="10" t="str">
        <f t="shared" si="190"/>
        <v>Jan</v>
      </c>
      <c r="V1511" s="11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>
        <f t="shared" si="185"/>
        <v>16082.8</v>
      </c>
      <c r="Q1512" t="str">
        <f t="shared" si="186"/>
        <v>photography</v>
      </c>
      <c r="R1512" s="6" t="str">
        <f t="shared" si="187"/>
        <v>photobooks</v>
      </c>
      <c r="S1512" s="10">
        <f t="shared" si="188"/>
        <v>41809.385162037033</v>
      </c>
      <c r="T1512" s="10">
        <f t="shared" si="189"/>
        <v>41839.385162037033</v>
      </c>
      <c r="U1512" s="10" t="str">
        <f t="shared" si="190"/>
        <v>Jun</v>
      </c>
      <c r="V1512" s="11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>
        <f t="shared" si="185"/>
        <v>14825.5</v>
      </c>
      <c r="Q1513" t="str">
        <f t="shared" si="186"/>
        <v>photography</v>
      </c>
      <c r="R1513" s="6" t="str">
        <f t="shared" si="187"/>
        <v>photobooks</v>
      </c>
      <c r="S1513" s="10">
        <f t="shared" si="188"/>
        <v>42296.583379629628</v>
      </c>
      <c r="T1513" s="10">
        <f t="shared" si="189"/>
        <v>42326.625046296293</v>
      </c>
      <c r="U1513" s="10" t="str">
        <f t="shared" si="190"/>
        <v>Oct</v>
      </c>
      <c r="V1513" s="11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>
        <f t="shared" si="185"/>
        <v>11528.5</v>
      </c>
      <c r="Q1514" t="str">
        <f t="shared" si="186"/>
        <v>photography</v>
      </c>
      <c r="R1514" s="6" t="str">
        <f t="shared" si="187"/>
        <v>photobooks</v>
      </c>
      <c r="S1514" s="10">
        <f t="shared" si="188"/>
        <v>42741.684479166666</v>
      </c>
      <c r="T1514" s="10">
        <f t="shared" si="189"/>
        <v>42771.684479166666</v>
      </c>
      <c r="U1514" s="10" t="str">
        <f t="shared" si="190"/>
        <v>Jan</v>
      </c>
      <c r="V1514" s="11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>
        <f t="shared" si="185"/>
        <v>10000.75</v>
      </c>
      <c r="Q1515" t="str">
        <f t="shared" si="186"/>
        <v>photography</v>
      </c>
      <c r="R1515" s="6" t="str">
        <f t="shared" si="187"/>
        <v>photobooks</v>
      </c>
      <c r="S1515" s="10">
        <f t="shared" si="188"/>
        <v>41806.637337962966</v>
      </c>
      <c r="T1515" s="10">
        <f t="shared" si="189"/>
        <v>41836.637337962966</v>
      </c>
      <c r="U1515" s="10" t="str">
        <f t="shared" si="190"/>
        <v>Jun</v>
      </c>
      <c r="V1515" s="11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>
        <f t="shared" si="185"/>
        <v>25809.5</v>
      </c>
      <c r="Q1516" t="str">
        <f t="shared" si="186"/>
        <v>photography</v>
      </c>
      <c r="R1516" s="6" t="str">
        <f t="shared" si="187"/>
        <v>photobooks</v>
      </c>
      <c r="S1516" s="10">
        <f t="shared" si="188"/>
        <v>42234.597685185188</v>
      </c>
      <c r="T1516" s="10">
        <f t="shared" si="189"/>
        <v>42274.597685185188</v>
      </c>
      <c r="U1516" s="10" t="str">
        <f t="shared" si="190"/>
        <v>Aug</v>
      </c>
      <c r="V1516" s="11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>
        <f t="shared" si="185"/>
        <v>385783.5</v>
      </c>
      <c r="Q1517" t="str">
        <f t="shared" si="186"/>
        <v>photography</v>
      </c>
      <c r="R1517" s="6" t="str">
        <f t="shared" si="187"/>
        <v>photobooks</v>
      </c>
      <c r="S1517" s="10">
        <f t="shared" si="188"/>
        <v>42415.253437499996</v>
      </c>
      <c r="T1517" s="10">
        <f t="shared" si="189"/>
        <v>42445.211770833332</v>
      </c>
      <c r="U1517" s="10" t="str">
        <f t="shared" si="190"/>
        <v>Feb</v>
      </c>
      <c r="V1517" s="11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>
        <f t="shared" si="185"/>
        <v>17736</v>
      </c>
      <c r="Q1518" t="str">
        <f t="shared" si="186"/>
        <v>photography</v>
      </c>
      <c r="R1518" s="6" t="str">
        <f t="shared" si="187"/>
        <v>photobooks</v>
      </c>
      <c r="S1518" s="10">
        <f t="shared" si="188"/>
        <v>42619.466342592597</v>
      </c>
      <c r="T1518" s="10">
        <f t="shared" si="189"/>
        <v>42649.583333333328</v>
      </c>
      <c r="U1518" s="10" t="str">
        <f t="shared" si="190"/>
        <v>Sep</v>
      </c>
      <c r="V1518" s="11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>
        <f t="shared" si="185"/>
        <v>19648.5</v>
      </c>
      <c r="Q1519" t="str">
        <f t="shared" si="186"/>
        <v>photography</v>
      </c>
      <c r="R1519" s="6" t="str">
        <f t="shared" si="187"/>
        <v>photobooks</v>
      </c>
      <c r="S1519" s="10">
        <f t="shared" si="188"/>
        <v>41948.56658564815</v>
      </c>
      <c r="T1519" s="10">
        <f t="shared" si="189"/>
        <v>41979.25</v>
      </c>
      <c r="U1519" s="10" t="str">
        <f t="shared" si="190"/>
        <v>Nov</v>
      </c>
      <c r="V1519" s="11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>
        <f t="shared" si="185"/>
        <v>22902.5</v>
      </c>
      <c r="Q1520" t="str">
        <f t="shared" si="186"/>
        <v>photography</v>
      </c>
      <c r="R1520" s="6" t="str">
        <f t="shared" si="187"/>
        <v>photobooks</v>
      </c>
      <c r="S1520" s="10">
        <f t="shared" si="188"/>
        <v>41760.8200462963</v>
      </c>
      <c r="T1520" s="10">
        <f t="shared" si="189"/>
        <v>41790.8200462963</v>
      </c>
      <c r="U1520" s="10" t="str">
        <f t="shared" si="190"/>
        <v>May</v>
      </c>
      <c r="V1520" s="11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>
        <f t="shared" si="185"/>
        <v>9151.375</v>
      </c>
      <c r="Q1521" t="str">
        <f t="shared" si="186"/>
        <v>photography</v>
      </c>
      <c r="R1521" s="6" t="str">
        <f t="shared" si="187"/>
        <v>photobooks</v>
      </c>
      <c r="S1521" s="10">
        <f t="shared" si="188"/>
        <v>41782.741701388892</v>
      </c>
      <c r="T1521" s="10">
        <f t="shared" si="189"/>
        <v>41810.915972222225</v>
      </c>
      <c r="U1521" s="10" t="str">
        <f t="shared" si="190"/>
        <v>May</v>
      </c>
      <c r="V1521" s="11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>
        <f t="shared" si="185"/>
        <v>18312.5</v>
      </c>
      <c r="Q1522" t="str">
        <f t="shared" si="186"/>
        <v>photography</v>
      </c>
      <c r="R1522" s="6" t="str">
        <f t="shared" si="187"/>
        <v>photobooks</v>
      </c>
      <c r="S1522" s="10">
        <f t="shared" si="188"/>
        <v>41955.857789351852</v>
      </c>
      <c r="T1522" s="10">
        <f t="shared" si="189"/>
        <v>41992.166666666672</v>
      </c>
      <c r="U1522" s="10" t="str">
        <f t="shared" si="190"/>
        <v>Nov</v>
      </c>
      <c r="V1522" s="11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>
        <f t="shared" si="185"/>
        <v>38777.5</v>
      </c>
      <c r="Q1523" t="str">
        <f t="shared" si="186"/>
        <v>photography</v>
      </c>
      <c r="R1523" s="6" t="str">
        <f t="shared" si="187"/>
        <v>photobooks</v>
      </c>
      <c r="S1523" s="10">
        <f t="shared" si="188"/>
        <v>42493.167719907404</v>
      </c>
      <c r="T1523" s="10">
        <f t="shared" si="189"/>
        <v>42528.167719907404</v>
      </c>
      <c r="U1523" s="10" t="str">
        <f t="shared" si="190"/>
        <v>May</v>
      </c>
      <c r="V1523" s="11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>
        <f t="shared" si="185"/>
        <v>51975.05</v>
      </c>
      <c r="Q1524" t="str">
        <f t="shared" si="186"/>
        <v>photography</v>
      </c>
      <c r="R1524" s="6" t="str">
        <f t="shared" si="187"/>
        <v>photobooks</v>
      </c>
      <c r="S1524" s="10">
        <f t="shared" si="188"/>
        <v>41899.830312500002</v>
      </c>
      <c r="T1524" s="10">
        <f t="shared" si="189"/>
        <v>41929.830312500002</v>
      </c>
      <c r="U1524" s="10" t="str">
        <f t="shared" si="190"/>
        <v>Sep</v>
      </c>
      <c r="V1524" s="11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>
        <f t="shared" si="185"/>
        <v>20798</v>
      </c>
      <c r="Q1525" t="str">
        <f t="shared" si="186"/>
        <v>photography</v>
      </c>
      <c r="R1525" s="6" t="str">
        <f t="shared" si="187"/>
        <v>photobooks</v>
      </c>
      <c r="S1525" s="10">
        <f t="shared" si="188"/>
        <v>41964.751342592594</v>
      </c>
      <c r="T1525" s="10">
        <f t="shared" si="189"/>
        <v>41996</v>
      </c>
      <c r="U1525" s="10" t="str">
        <f t="shared" si="190"/>
        <v>Nov</v>
      </c>
      <c r="V1525" s="11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>
        <f t="shared" si="185"/>
        <v>4605</v>
      </c>
      <c r="Q1526" t="str">
        <f t="shared" si="186"/>
        <v>photography</v>
      </c>
      <c r="R1526" s="6" t="str">
        <f t="shared" si="187"/>
        <v>photobooks</v>
      </c>
      <c r="S1526" s="10">
        <f t="shared" si="188"/>
        <v>42756.501041666663</v>
      </c>
      <c r="T1526" s="10">
        <f t="shared" si="189"/>
        <v>42786.501041666663</v>
      </c>
      <c r="U1526" s="10" t="str">
        <f t="shared" si="190"/>
        <v>Jan</v>
      </c>
      <c r="V1526" s="11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>
        <f t="shared" si="185"/>
        <v>3562.0749999999998</v>
      </c>
      <c r="Q1527" t="str">
        <f t="shared" si="186"/>
        <v>photography</v>
      </c>
      <c r="R1527" s="6" t="str">
        <f t="shared" si="187"/>
        <v>photobooks</v>
      </c>
      <c r="S1527" s="10">
        <f t="shared" si="188"/>
        <v>42570.702986111108</v>
      </c>
      <c r="T1527" s="10">
        <f t="shared" si="189"/>
        <v>42600.702986111108</v>
      </c>
      <c r="U1527" s="10" t="str">
        <f t="shared" si="190"/>
        <v>Jul</v>
      </c>
      <c r="V1527" s="11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>
        <f t="shared" si="185"/>
        <v>25337.5</v>
      </c>
      <c r="Q1528" t="str">
        <f t="shared" si="186"/>
        <v>photography</v>
      </c>
      <c r="R1528" s="6" t="str">
        <f t="shared" si="187"/>
        <v>photobooks</v>
      </c>
      <c r="S1528" s="10">
        <f t="shared" si="188"/>
        <v>42339.276006944448</v>
      </c>
      <c r="T1528" s="10">
        <f t="shared" si="189"/>
        <v>42388.276006944448</v>
      </c>
      <c r="U1528" s="10" t="str">
        <f t="shared" si="190"/>
        <v>Dec</v>
      </c>
      <c r="V1528" s="11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>
        <f t="shared" si="185"/>
        <v>3682.7750000000001</v>
      </c>
      <c r="Q1529" t="str">
        <f t="shared" si="186"/>
        <v>photography</v>
      </c>
      <c r="R1529" s="6" t="str">
        <f t="shared" si="187"/>
        <v>photobooks</v>
      </c>
      <c r="S1529" s="10">
        <f t="shared" si="188"/>
        <v>42780.600532407407</v>
      </c>
      <c r="T1529" s="10">
        <f t="shared" si="189"/>
        <v>42808.558865740735</v>
      </c>
      <c r="U1529" s="10" t="str">
        <f t="shared" si="190"/>
        <v>Feb</v>
      </c>
      <c r="V1529" s="11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>
        <f t="shared" si="185"/>
        <v>5723.5</v>
      </c>
      <c r="Q1530" t="str">
        <f t="shared" si="186"/>
        <v>photography</v>
      </c>
      <c r="R1530" s="6" t="str">
        <f t="shared" si="187"/>
        <v>photobooks</v>
      </c>
      <c r="S1530" s="10">
        <f t="shared" si="188"/>
        <v>42736.732893518521</v>
      </c>
      <c r="T1530" s="10">
        <f t="shared" si="189"/>
        <v>42767</v>
      </c>
      <c r="U1530" s="10" t="str">
        <f t="shared" si="190"/>
        <v>Jan</v>
      </c>
      <c r="V1530" s="11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>
        <f t="shared" si="185"/>
        <v>19064.5</v>
      </c>
      <c r="Q1531" t="str">
        <f t="shared" si="186"/>
        <v>photography</v>
      </c>
      <c r="R1531" s="6" t="str">
        <f t="shared" si="187"/>
        <v>photobooks</v>
      </c>
      <c r="S1531" s="10">
        <f t="shared" si="188"/>
        <v>42052.628703703704</v>
      </c>
      <c r="T1531" s="10">
        <f t="shared" si="189"/>
        <v>42082.587037037039</v>
      </c>
      <c r="U1531" s="10" t="str">
        <f t="shared" si="190"/>
        <v>Feb</v>
      </c>
      <c r="V1531" s="11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>
        <f t="shared" si="185"/>
        <v>41094.5</v>
      </c>
      <c r="Q1532" t="str">
        <f t="shared" si="186"/>
        <v>photography</v>
      </c>
      <c r="R1532" s="6" t="str">
        <f t="shared" si="187"/>
        <v>photobooks</v>
      </c>
      <c r="S1532" s="10">
        <f t="shared" si="188"/>
        <v>42275.767303240747</v>
      </c>
      <c r="T1532" s="10">
        <f t="shared" si="189"/>
        <v>42300.767303240747</v>
      </c>
      <c r="U1532" s="10" t="str">
        <f t="shared" si="190"/>
        <v>Sep</v>
      </c>
      <c r="V1532" s="11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>
        <f t="shared" si="185"/>
        <v>3242.5</v>
      </c>
      <c r="Q1533" t="str">
        <f t="shared" si="186"/>
        <v>photography</v>
      </c>
      <c r="R1533" s="6" t="str">
        <f t="shared" si="187"/>
        <v>photobooks</v>
      </c>
      <c r="S1533" s="10">
        <f t="shared" si="188"/>
        <v>41941.802384259259</v>
      </c>
      <c r="T1533" s="10">
        <f t="shared" si="189"/>
        <v>41974.125</v>
      </c>
      <c r="U1533" s="10" t="str">
        <f t="shared" si="190"/>
        <v>Oct</v>
      </c>
      <c r="V1533" s="11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>
        <f t="shared" si="185"/>
        <v>14600.5</v>
      </c>
      <c r="Q1534" t="str">
        <f t="shared" si="186"/>
        <v>photography</v>
      </c>
      <c r="R1534" s="6" t="str">
        <f t="shared" si="187"/>
        <v>photobooks</v>
      </c>
      <c r="S1534" s="10">
        <f t="shared" si="188"/>
        <v>42391.475289351853</v>
      </c>
      <c r="T1534" s="10">
        <f t="shared" si="189"/>
        <v>42415.625</v>
      </c>
      <c r="U1534" s="10" t="str">
        <f t="shared" si="190"/>
        <v>Jan</v>
      </c>
      <c r="V1534" s="11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>
        <f t="shared" si="185"/>
        <v>55156.5</v>
      </c>
      <c r="Q1535" t="str">
        <f t="shared" si="186"/>
        <v>photography</v>
      </c>
      <c r="R1535" s="6" t="str">
        <f t="shared" si="187"/>
        <v>photobooks</v>
      </c>
      <c r="S1535" s="10">
        <f t="shared" si="188"/>
        <v>42443.00204861111</v>
      </c>
      <c r="T1535" s="10">
        <f t="shared" si="189"/>
        <v>42492.165972222225</v>
      </c>
      <c r="U1535" s="10" t="str">
        <f t="shared" si="190"/>
        <v>Mar</v>
      </c>
      <c r="V1535" s="11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>
        <f t="shared" si="185"/>
        <v>19415</v>
      </c>
      <c r="Q1536" t="str">
        <f t="shared" si="186"/>
        <v>photography</v>
      </c>
      <c r="R1536" s="6" t="str">
        <f t="shared" si="187"/>
        <v>photobooks</v>
      </c>
      <c r="S1536" s="10">
        <f t="shared" si="188"/>
        <v>42221.67432870371</v>
      </c>
      <c r="T1536" s="10">
        <f t="shared" si="189"/>
        <v>42251.67432870371</v>
      </c>
      <c r="U1536" s="10" t="str">
        <f t="shared" si="190"/>
        <v>Aug</v>
      </c>
      <c r="V1536" s="11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>
        <f t="shared" si="185"/>
        <v>4648.5</v>
      </c>
      <c r="Q1537" t="str">
        <f t="shared" si="186"/>
        <v>photography</v>
      </c>
      <c r="R1537" s="6" t="str">
        <f t="shared" si="187"/>
        <v>photobooks</v>
      </c>
      <c r="S1537" s="10">
        <f t="shared" si="188"/>
        <v>42484.829062500001</v>
      </c>
      <c r="T1537" s="10">
        <f t="shared" si="189"/>
        <v>42513.916666666672</v>
      </c>
      <c r="U1537" s="10" t="str">
        <f t="shared" si="190"/>
        <v>Apr</v>
      </c>
      <c r="V1537" s="11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>
        <f t="shared" si="185"/>
        <v>21018.504999999997</v>
      </c>
      <c r="Q1538" t="str">
        <f t="shared" si="186"/>
        <v>photography</v>
      </c>
      <c r="R1538" s="6" t="str">
        <f t="shared" si="187"/>
        <v>photobooks</v>
      </c>
      <c r="S1538" s="10">
        <f t="shared" si="188"/>
        <v>42213.802199074074</v>
      </c>
      <c r="T1538" s="10">
        <f t="shared" si="189"/>
        <v>42243.802199074074</v>
      </c>
      <c r="U1538" s="10" t="str">
        <f t="shared" si="190"/>
        <v>Jul</v>
      </c>
      <c r="V1538" s="11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>
        <f t="shared" ref="P1539:P1602" si="193">AVERAGE(D1539,E1539)</f>
        <v>16794</v>
      </c>
      <c r="Q1539" t="str">
        <f t="shared" ref="Q1539:Q1602" si="194">LEFT(N1539, SEARCH("/",N1539,1)-1)</f>
        <v>photography</v>
      </c>
      <c r="R1539" s="6" t="str">
        <f t="shared" ref="R1539:R1602" si="195">RIGHT(N1539,LEN(N1539) - SEARCH("/", N1539, + 1))</f>
        <v>photobooks</v>
      </c>
      <c r="S1539" s="10">
        <f t="shared" ref="S1539:S1602" si="196">(((J1539/60)/60)/24)+DATE(1970,1,1)</f>
        <v>42552.315127314811</v>
      </c>
      <c r="T1539" s="10">
        <f t="shared" ref="T1539:T1602" si="197">(((I1539/60)/60)/24)+DATE(1970,1,1)</f>
        <v>42588.75</v>
      </c>
      <c r="U1539" s="10" t="str">
        <f t="shared" ref="U1539:U1602" si="198">TEXT(S1539, "mmm")</f>
        <v>Jul</v>
      </c>
      <c r="V1539" s="11">
        <f t="shared" ref="V1539:V1602" si="199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>
        <f t="shared" si="193"/>
        <v>7092</v>
      </c>
      <c r="Q1540" t="str">
        <f t="shared" si="194"/>
        <v>photography</v>
      </c>
      <c r="R1540" s="6" t="str">
        <f t="shared" si="195"/>
        <v>photobooks</v>
      </c>
      <c r="S1540" s="10">
        <f t="shared" si="196"/>
        <v>41981.782060185185</v>
      </c>
      <c r="T1540" s="10">
        <f t="shared" si="197"/>
        <v>42026.782060185185</v>
      </c>
      <c r="U1540" s="10" t="str">
        <f t="shared" si="198"/>
        <v>Dec</v>
      </c>
      <c r="V1540" s="11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>
        <f t="shared" si="193"/>
        <v>23598.61</v>
      </c>
      <c r="Q1541" t="str">
        <f t="shared" si="194"/>
        <v>photography</v>
      </c>
      <c r="R1541" s="6" t="str">
        <f t="shared" si="195"/>
        <v>photobooks</v>
      </c>
      <c r="S1541" s="10">
        <f t="shared" si="196"/>
        <v>42705.919201388882</v>
      </c>
      <c r="T1541" s="10">
        <f t="shared" si="197"/>
        <v>42738.919201388882</v>
      </c>
      <c r="U1541" s="10" t="str">
        <f t="shared" si="198"/>
        <v>Dec</v>
      </c>
      <c r="V1541" s="11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>
        <f t="shared" si="193"/>
        <v>16340</v>
      </c>
      <c r="Q1542" t="str">
        <f t="shared" si="194"/>
        <v>photography</v>
      </c>
      <c r="R1542" s="6" t="str">
        <f t="shared" si="195"/>
        <v>photobooks</v>
      </c>
      <c r="S1542" s="10">
        <f t="shared" si="196"/>
        <v>41939.00712962963</v>
      </c>
      <c r="T1542" s="10">
        <f t="shared" si="197"/>
        <v>41969.052083333328</v>
      </c>
      <c r="U1542" s="10" t="str">
        <f t="shared" si="198"/>
        <v>Oct</v>
      </c>
      <c r="V1542" s="11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>
        <f t="shared" si="193"/>
        <v>9003</v>
      </c>
      <c r="Q1543" t="str">
        <f t="shared" si="194"/>
        <v>photography</v>
      </c>
      <c r="R1543" s="6" t="str">
        <f t="shared" si="195"/>
        <v>nature</v>
      </c>
      <c r="S1543" s="10">
        <f t="shared" si="196"/>
        <v>41974.712245370371</v>
      </c>
      <c r="T1543" s="10">
        <f t="shared" si="197"/>
        <v>42004.712245370371</v>
      </c>
      <c r="U1543" s="10" t="str">
        <f t="shared" si="198"/>
        <v>Dec</v>
      </c>
      <c r="V1543" s="11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>
        <f t="shared" si="193"/>
        <v>260</v>
      </c>
      <c r="Q1544" t="str">
        <f t="shared" si="194"/>
        <v>photography</v>
      </c>
      <c r="R1544" s="6" t="str">
        <f t="shared" si="195"/>
        <v>nature</v>
      </c>
      <c r="S1544" s="10">
        <f t="shared" si="196"/>
        <v>42170.996527777781</v>
      </c>
      <c r="T1544" s="10">
        <f t="shared" si="197"/>
        <v>42185.996527777781</v>
      </c>
      <c r="U1544" s="10" t="str">
        <f t="shared" si="198"/>
        <v>Jun</v>
      </c>
      <c r="V1544" s="11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>
        <f t="shared" si="193"/>
        <v>1130</v>
      </c>
      <c r="Q1545" t="str">
        <f t="shared" si="194"/>
        <v>photography</v>
      </c>
      <c r="R1545" s="6" t="str">
        <f t="shared" si="195"/>
        <v>nature</v>
      </c>
      <c r="S1545" s="10">
        <f t="shared" si="196"/>
        <v>41935.509652777779</v>
      </c>
      <c r="T1545" s="10">
        <f t="shared" si="197"/>
        <v>41965.551319444443</v>
      </c>
      <c r="U1545" s="10" t="str">
        <f t="shared" si="198"/>
        <v>Oct</v>
      </c>
      <c r="V1545" s="11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>
        <f t="shared" si="193"/>
        <v>500</v>
      </c>
      <c r="Q1546" t="str">
        <f t="shared" si="194"/>
        <v>photography</v>
      </c>
      <c r="R1546" s="6" t="str">
        <f t="shared" si="195"/>
        <v>nature</v>
      </c>
      <c r="S1546" s="10">
        <f t="shared" si="196"/>
        <v>42053.051203703704</v>
      </c>
      <c r="T1546" s="10">
        <f t="shared" si="197"/>
        <v>42095.012499999997</v>
      </c>
      <c r="U1546" s="10" t="str">
        <f t="shared" si="198"/>
        <v>Feb</v>
      </c>
      <c r="V1546" s="11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>
        <f t="shared" si="193"/>
        <v>1500.5</v>
      </c>
      <c r="Q1547" t="str">
        <f t="shared" si="194"/>
        <v>photography</v>
      </c>
      <c r="R1547" s="6" t="str">
        <f t="shared" si="195"/>
        <v>nature</v>
      </c>
      <c r="S1547" s="10">
        <f t="shared" si="196"/>
        <v>42031.884652777779</v>
      </c>
      <c r="T1547" s="10">
        <f t="shared" si="197"/>
        <v>42065.886111111111</v>
      </c>
      <c r="U1547" s="10" t="str">
        <f t="shared" si="198"/>
        <v>Jan</v>
      </c>
      <c r="V1547" s="11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>
        <f t="shared" si="193"/>
        <v>644.5</v>
      </c>
      <c r="Q1548" t="str">
        <f t="shared" si="194"/>
        <v>photography</v>
      </c>
      <c r="R1548" s="6" t="str">
        <f t="shared" si="195"/>
        <v>nature</v>
      </c>
      <c r="S1548" s="10">
        <f t="shared" si="196"/>
        <v>41839.212951388887</v>
      </c>
      <c r="T1548" s="10">
        <f t="shared" si="197"/>
        <v>41899.212951388887</v>
      </c>
      <c r="U1548" s="10" t="str">
        <f t="shared" si="198"/>
        <v>Jul</v>
      </c>
      <c r="V1548" s="11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>
        <f t="shared" si="193"/>
        <v>10</v>
      </c>
      <c r="Q1549" t="str">
        <f t="shared" si="194"/>
        <v>photography</v>
      </c>
      <c r="R1549" s="6" t="str">
        <f t="shared" si="195"/>
        <v>nature</v>
      </c>
      <c r="S1549" s="10">
        <f t="shared" si="196"/>
        <v>42782.426875000005</v>
      </c>
      <c r="T1549" s="10">
        <f t="shared" si="197"/>
        <v>42789.426875000005</v>
      </c>
      <c r="U1549" s="10" t="str">
        <f t="shared" si="198"/>
        <v>Feb</v>
      </c>
      <c r="V1549" s="11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>
        <f t="shared" si="193"/>
        <v>380</v>
      </c>
      <c r="Q1550" t="str">
        <f t="shared" si="194"/>
        <v>photography</v>
      </c>
      <c r="R1550" s="6" t="str">
        <f t="shared" si="195"/>
        <v>nature</v>
      </c>
      <c r="S1550" s="10">
        <f t="shared" si="196"/>
        <v>42286.88217592593</v>
      </c>
      <c r="T1550" s="10">
        <f t="shared" si="197"/>
        <v>42316.923842592587</v>
      </c>
      <c r="U1550" s="10" t="str">
        <f t="shared" si="198"/>
        <v>Oct</v>
      </c>
      <c r="V1550" s="11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>
        <f t="shared" si="193"/>
        <v>335</v>
      </c>
      <c r="Q1551" t="str">
        <f t="shared" si="194"/>
        <v>photography</v>
      </c>
      <c r="R1551" s="6" t="str">
        <f t="shared" si="195"/>
        <v>nature</v>
      </c>
      <c r="S1551" s="10">
        <f t="shared" si="196"/>
        <v>42281.136099537034</v>
      </c>
      <c r="T1551" s="10">
        <f t="shared" si="197"/>
        <v>42311.177766203706</v>
      </c>
      <c r="U1551" s="10" t="str">
        <f t="shared" si="198"/>
        <v>Oct</v>
      </c>
      <c r="V1551" s="11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>
        <f t="shared" si="193"/>
        <v>425.5</v>
      </c>
      <c r="Q1552" t="str">
        <f t="shared" si="194"/>
        <v>photography</v>
      </c>
      <c r="R1552" s="6" t="str">
        <f t="shared" si="195"/>
        <v>nature</v>
      </c>
      <c r="S1552" s="10">
        <f t="shared" si="196"/>
        <v>42472.449467592596</v>
      </c>
      <c r="T1552" s="10">
        <f t="shared" si="197"/>
        <v>42502.449467592596</v>
      </c>
      <c r="U1552" s="10" t="str">
        <f t="shared" si="198"/>
        <v>Apr</v>
      </c>
      <c r="V1552" s="11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>
        <f t="shared" si="193"/>
        <v>1750</v>
      </c>
      <c r="Q1553" t="str">
        <f t="shared" si="194"/>
        <v>photography</v>
      </c>
      <c r="R1553" s="6" t="str">
        <f t="shared" si="195"/>
        <v>nature</v>
      </c>
      <c r="S1553" s="10">
        <f t="shared" si="196"/>
        <v>42121.824525462958</v>
      </c>
      <c r="T1553" s="10">
        <f t="shared" si="197"/>
        <v>42151.824525462958</v>
      </c>
      <c r="U1553" s="10" t="str">
        <f t="shared" si="198"/>
        <v>Apr</v>
      </c>
      <c r="V1553" s="11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>
        <f t="shared" si="193"/>
        <v>3207.5</v>
      </c>
      <c r="Q1554" t="str">
        <f t="shared" si="194"/>
        <v>photography</v>
      </c>
      <c r="R1554" s="6" t="str">
        <f t="shared" si="195"/>
        <v>nature</v>
      </c>
      <c r="S1554" s="10">
        <f t="shared" si="196"/>
        <v>41892.688750000001</v>
      </c>
      <c r="T1554" s="10">
        <f t="shared" si="197"/>
        <v>41913.165972222225</v>
      </c>
      <c r="U1554" s="10" t="str">
        <f t="shared" si="198"/>
        <v>Sep</v>
      </c>
      <c r="V1554" s="11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>
        <f t="shared" si="193"/>
        <v>3000</v>
      </c>
      <c r="Q1555" t="str">
        <f t="shared" si="194"/>
        <v>photography</v>
      </c>
      <c r="R1555" s="6" t="str">
        <f t="shared" si="195"/>
        <v>nature</v>
      </c>
      <c r="S1555" s="10">
        <f t="shared" si="196"/>
        <v>42219.282951388886</v>
      </c>
      <c r="T1555" s="10">
        <f t="shared" si="197"/>
        <v>42249.282951388886</v>
      </c>
      <c r="U1555" s="10" t="str">
        <f t="shared" si="198"/>
        <v>Aug</v>
      </c>
      <c r="V1555" s="11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>
        <f t="shared" si="193"/>
        <v>10000</v>
      </c>
      <c r="Q1556" t="str">
        <f t="shared" si="194"/>
        <v>photography</v>
      </c>
      <c r="R1556" s="6" t="str">
        <f t="shared" si="195"/>
        <v>nature</v>
      </c>
      <c r="S1556" s="10">
        <f t="shared" si="196"/>
        <v>42188.252199074079</v>
      </c>
      <c r="T1556" s="10">
        <f t="shared" si="197"/>
        <v>42218.252199074079</v>
      </c>
      <c r="U1556" s="10" t="str">
        <f t="shared" si="198"/>
        <v>Jul</v>
      </c>
      <c r="V1556" s="11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>
        <f t="shared" si="193"/>
        <v>375</v>
      </c>
      <c r="Q1557" t="str">
        <f t="shared" si="194"/>
        <v>photography</v>
      </c>
      <c r="R1557" s="6" t="str">
        <f t="shared" si="195"/>
        <v>nature</v>
      </c>
      <c r="S1557" s="10">
        <f t="shared" si="196"/>
        <v>42241.613796296297</v>
      </c>
      <c r="T1557" s="10">
        <f t="shared" si="197"/>
        <v>42264.708333333328</v>
      </c>
      <c r="U1557" s="10" t="str">
        <f t="shared" si="198"/>
        <v>Aug</v>
      </c>
      <c r="V1557" s="11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>
        <f t="shared" si="193"/>
        <v>1088.5</v>
      </c>
      <c r="Q1558" t="str">
        <f t="shared" si="194"/>
        <v>photography</v>
      </c>
      <c r="R1558" s="6" t="str">
        <f t="shared" si="195"/>
        <v>nature</v>
      </c>
      <c r="S1558" s="10">
        <f t="shared" si="196"/>
        <v>42525.153055555551</v>
      </c>
      <c r="T1558" s="10">
        <f t="shared" si="197"/>
        <v>42555.153055555551</v>
      </c>
      <c r="U1558" s="10" t="str">
        <f t="shared" si="198"/>
        <v>Jun</v>
      </c>
      <c r="V1558" s="11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>
        <f t="shared" si="193"/>
        <v>1300</v>
      </c>
      <c r="Q1559" t="str">
        <f t="shared" si="194"/>
        <v>photography</v>
      </c>
      <c r="R1559" s="6" t="str">
        <f t="shared" si="195"/>
        <v>nature</v>
      </c>
      <c r="S1559" s="10">
        <f t="shared" si="196"/>
        <v>41871.65315972222</v>
      </c>
      <c r="T1559" s="10">
        <f t="shared" si="197"/>
        <v>41902.65315972222</v>
      </c>
      <c r="U1559" s="10" t="str">
        <f t="shared" si="198"/>
        <v>Aug</v>
      </c>
      <c r="V1559" s="11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>
        <f t="shared" si="193"/>
        <v>392.5</v>
      </c>
      <c r="Q1560" t="str">
        <f t="shared" si="194"/>
        <v>photography</v>
      </c>
      <c r="R1560" s="6" t="str">
        <f t="shared" si="195"/>
        <v>nature</v>
      </c>
      <c r="S1560" s="10">
        <f t="shared" si="196"/>
        <v>42185.397673611107</v>
      </c>
      <c r="T1560" s="10">
        <f t="shared" si="197"/>
        <v>42244.508333333331</v>
      </c>
      <c r="U1560" s="10" t="str">
        <f t="shared" si="198"/>
        <v>Jun</v>
      </c>
      <c r="V1560" s="11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>
        <f t="shared" si="193"/>
        <v>7525</v>
      </c>
      <c r="Q1561" t="str">
        <f t="shared" si="194"/>
        <v>photography</v>
      </c>
      <c r="R1561" s="6" t="str">
        <f t="shared" si="195"/>
        <v>nature</v>
      </c>
      <c r="S1561" s="10">
        <f t="shared" si="196"/>
        <v>42108.05322916666</v>
      </c>
      <c r="T1561" s="10">
        <f t="shared" si="197"/>
        <v>42123.05322916666</v>
      </c>
      <c r="U1561" s="10" t="str">
        <f t="shared" si="198"/>
        <v>Apr</v>
      </c>
      <c r="V1561" s="11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>
        <f t="shared" si="193"/>
        <v>1297</v>
      </c>
      <c r="Q1562" t="str">
        <f t="shared" si="194"/>
        <v>photography</v>
      </c>
      <c r="R1562" s="6" t="str">
        <f t="shared" si="195"/>
        <v>nature</v>
      </c>
      <c r="S1562" s="10">
        <f t="shared" si="196"/>
        <v>41936.020752314813</v>
      </c>
      <c r="T1562" s="10">
        <f t="shared" si="197"/>
        <v>41956.062418981484</v>
      </c>
      <c r="U1562" s="10" t="str">
        <f t="shared" si="198"/>
        <v>Oct</v>
      </c>
      <c r="V1562" s="11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>
        <f t="shared" si="193"/>
        <v>5033.5</v>
      </c>
      <c r="Q1563" t="str">
        <f t="shared" si="194"/>
        <v>publishing</v>
      </c>
      <c r="R1563" s="6" t="str">
        <f t="shared" si="195"/>
        <v>art books</v>
      </c>
      <c r="S1563" s="10">
        <f t="shared" si="196"/>
        <v>41555.041701388887</v>
      </c>
      <c r="T1563" s="10">
        <f t="shared" si="197"/>
        <v>41585.083368055559</v>
      </c>
      <c r="U1563" s="10" t="str">
        <f t="shared" si="198"/>
        <v>Oct</v>
      </c>
      <c r="V1563" s="11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>
        <f t="shared" si="193"/>
        <v>2000</v>
      </c>
      <c r="Q1564" t="str">
        <f t="shared" si="194"/>
        <v>publishing</v>
      </c>
      <c r="R1564" s="6" t="str">
        <f t="shared" si="195"/>
        <v>art books</v>
      </c>
      <c r="S1564" s="10">
        <f t="shared" si="196"/>
        <v>40079.566157407404</v>
      </c>
      <c r="T1564" s="10">
        <f t="shared" si="197"/>
        <v>40149.034722222219</v>
      </c>
      <c r="U1564" s="10" t="str">
        <f t="shared" si="198"/>
        <v>Sep</v>
      </c>
      <c r="V1564" s="11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>
        <f t="shared" si="193"/>
        <v>3042.5</v>
      </c>
      <c r="Q1565" t="str">
        <f t="shared" si="194"/>
        <v>publishing</v>
      </c>
      <c r="R1565" s="6" t="str">
        <f t="shared" si="195"/>
        <v>art books</v>
      </c>
      <c r="S1565" s="10">
        <f t="shared" si="196"/>
        <v>41652.742488425924</v>
      </c>
      <c r="T1565" s="10">
        <f t="shared" si="197"/>
        <v>41712.700821759259</v>
      </c>
      <c r="U1565" s="10" t="str">
        <f t="shared" si="198"/>
        <v>Jan</v>
      </c>
      <c r="V1565" s="11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>
        <f t="shared" si="193"/>
        <v>5005</v>
      </c>
      <c r="Q1566" t="str">
        <f t="shared" si="194"/>
        <v>publishing</v>
      </c>
      <c r="R1566" s="6" t="str">
        <f t="shared" si="195"/>
        <v>art books</v>
      </c>
      <c r="S1566" s="10">
        <f t="shared" si="196"/>
        <v>42121.367002314815</v>
      </c>
      <c r="T1566" s="10">
        <f t="shared" si="197"/>
        <v>42152.836805555555</v>
      </c>
      <c r="U1566" s="10" t="str">
        <f t="shared" si="198"/>
        <v>Apr</v>
      </c>
      <c r="V1566" s="11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>
        <f t="shared" si="193"/>
        <v>2050</v>
      </c>
      <c r="Q1567" t="str">
        <f t="shared" si="194"/>
        <v>publishing</v>
      </c>
      <c r="R1567" s="6" t="str">
        <f t="shared" si="195"/>
        <v>art books</v>
      </c>
      <c r="S1567" s="10">
        <f t="shared" si="196"/>
        <v>40672.729872685188</v>
      </c>
      <c r="T1567" s="10">
        <f t="shared" si="197"/>
        <v>40702.729872685188</v>
      </c>
      <c r="U1567" s="10" t="str">
        <f t="shared" si="198"/>
        <v>May</v>
      </c>
      <c r="V1567" s="11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>
        <f t="shared" si="193"/>
        <v>18187.5</v>
      </c>
      <c r="Q1568" t="str">
        <f t="shared" si="194"/>
        <v>publishing</v>
      </c>
      <c r="R1568" s="6" t="str">
        <f t="shared" si="195"/>
        <v>art books</v>
      </c>
      <c r="S1568" s="10">
        <f t="shared" si="196"/>
        <v>42549.916712962964</v>
      </c>
      <c r="T1568" s="10">
        <f t="shared" si="197"/>
        <v>42578.916666666672</v>
      </c>
      <c r="U1568" s="10" t="str">
        <f t="shared" si="198"/>
        <v>Jun</v>
      </c>
      <c r="V1568" s="11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>
        <f t="shared" si="193"/>
        <v>4425</v>
      </c>
      <c r="Q1569" t="str">
        <f t="shared" si="194"/>
        <v>publishing</v>
      </c>
      <c r="R1569" s="6" t="str">
        <f t="shared" si="195"/>
        <v>art books</v>
      </c>
      <c r="S1569" s="10">
        <f t="shared" si="196"/>
        <v>41671.936863425923</v>
      </c>
      <c r="T1569" s="10">
        <f t="shared" si="197"/>
        <v>41687</v>
      </c>
      <c r="U1569" s="10" t="str">
        <f t="shared" si="198"/>
        <v>Feb</v>
      </c>
      <c r="V1569" s="11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>
        <f t="shared" si="193"/>
        <v>14205</v>
      </c>
      <c r="Q1570" t="str">
        <f t="shared" si="194"/>
        <v>publishing</v>
      </c>
      <c r="R1570" s="6" t="str">
        <f t="shared" si="195"/>
        <v>art books</v>
      </c>
      <c r="S1570" s="10">
        <f t="shared" si="196"/>
        <v>41962.062326388885</v>
      </c>
      <c r="T1570" s="10">
        <f t="shared" si="197"/>
        <v>41997.062326388885</v>
      </c>
      <c r="U1570" s="10" t="str">
        <f t="shared" si="198"/>
        <v>Nov</v>
      </c>
      <c r="V1570" s="11">
        <f t="shared" si="199"/>
        <v>2014</v>
      </c>
    </row>
    <row r="1571" spans="1:22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>
        <f t="shared" si="193"/>
        <v>15000</v>
      </c>
      <c r="Q1571" t="str">
        <f t="shared" si="194"/>
        <v>publishing</v>
      </c>
      <c r="R1571" s="6" t="str">
        <f t="shared" si="195"/>
        <v>art books</v>
      </c>
      <c r="S1571" s="10">
        <f t="shared" si="196"/>
        <v>41389.679560185185</v>
      </c>
      <c r="T1571" s="10">
        <f t="shared" si="197"/>
        <v>41419.679560185185</v>
      </c>
      <c r="U1571" s="10" t="str">
        <f t="shared" si="198"/>
        <v>Apr</v>
      </c>
      <c r="V1571" s="11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>
        <f t="shared" si="193"/>
        <v>4242</v>
      </c>
      <c r="Q1572" t="str">
        <f t="shared" si="194"/>
        <v>publishing</v>
      </c>
      <c r="R1572" s="6" t="str">
        <f t="shared" si="195"/>
        <v>art books</v>
      </c>
      <c r="S1572" s="10">
        <f t="shared" si="196"/>
        <v>42438.813449074078</v>
      </c>
      <c r="T1572" s="10">
        <f t="shared" si="197"/>
        <v>42468.771782407406</v>
      </c>
      <c r="U1572" s="10" t="str">
        <f t="shared" si="198"/>
        <v>Mar</v>
      </c>
      <c r="V1572" s="11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>
        <f t="shared" si="193"/>
        <v>6090</v>
      </c>
      <c r="Q1573" t="str">
        <f t="shared" si="194"/>
        <v>publishing</v>
      </c>
      <c r="R1573" s="6" t="str">
        <f t="shared" si="195"/>
        <v>art books</v>
      </c>
      <c r="S1573" s="10">
        <f t="shared" si="196"/>
        <v>42144.769479166673</v>
      </c>
      <c r="T1573" s="10">
        <f t="shared" si="197"/>
        <v>42174.769479166673</v>
      </c>
      <c r="U1573" s="10" t="str">
        <f t="shared" si="198"/>
        <v>May</v>
      </c>
      <c r="V1573" s="11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>
        <f t="shared" si="193"/>
        <v>1312.5</v>
      </c>
      <c r="Q1574" t="str">
        <f t="shared" si="194"/>
        <v>publishing</v>
      </c>
      <c r="R1574" s="6" t="str">
        <f t="shared" si="195"/>
        <v>art books</v>
      </c>
      <c r="S1574" s="10">
        <f t="shared" si="196"/>
        <v>42404.033090277779</v>
      </c>
      <c r="T1574" s="10">
        <f t="shared" si="197"/>
        <v>42428.999305555553</v>
      </c>
      <c r="U1574" s="10" t="str">
        <f t="shared" si="198"/>
        <v>Feb</v>
      </c>
      <c r="V1574" s="11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>
        <f t="shared" si="193"/>
        <v>4611.5</v>
      </c>
      <c r="Q1575" t="str">
        <f t="shared" si="194"/>
        <v>publishing</v>
      </c>
      <c r="R1575" s="6" t="str">
        <f t="shared" si="195"/>
        <v>art books</v>
      </c>
      <c r="S1575" s="10">
        <f t="shared" si="196"/>
        <v>42786.000023148154</v>
      </c>
      <c r="T1575" s="10">
        <f t="shared" si="197"/>
        <v>42826.165972222225</v>
      </c>
      <c r="U1575" s="10" t="str">
        <f t="shared" si="198"/>
        <v>Feb</v>
      </c>
      <c r="V1575" s="11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>
        <f t="shared" si="193"/>
        <v>5253</v>
      </c>
      <c r="Q1576" t="str">
        <f t="shared" si="194"/>
        <v>publishing</v>
      </c>
      <c r="R1576" s="6" t="str">
        <f t="shared" si="195"/>
        <v>art books</v>
      </c>
      <c r="S1576" s="10">
        <f t="shared" si="196"/>
        <v>42017.927418981482</v>
      </c>
      <c r="T1576" s="10">
        <f t="shared" si="197"/>
        <v>42052.927418981482</v>
      </c>
      <c r="U1576" s="10" t="str">
        <f t="shared" si="198"/>
        <v>Jan</v>
      </c>
      <c r="V1576" s="11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>
        <f t="shared" si="193"/>
        <v>6145.5</v>
      </c>
      <c r="Q1577" t="str">
        <f t="shared" si="194"/>
        <v>publishing</v>
      </c>
      <c r="R1577" s="6" t="str">
        <f t="shared" si="195"/>
        <v>art books</v>
      </c>
      <c r="S1577" s="10">
        <f t="shared" si="196"/>
        <v>41799.524259259262</v>
      </c>
      <c r="T1577" s="10">
        <f t="shared" si="197"/>
        <v>41829.524259259262</v>
      </c>
      <c r="U1577" s="10" t="str">
        <f t="shared" si="198"/>
        <v>Jun</v>
      </c>
      <c r="V1577" s="11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>
        <f t="shared" si="193"/>
        <v>2825</v>
      </c>
      <c r="Q1578" t="str">
        <f t="shared" si="194"/>
        <v>publishing</v>
      </c>
      <c r="R1578" s="6" t="str">
        <f t="shared" si="195"/>
        <v>art books</v>
      </c>
      <c r="S1578" s="10">
        <f t="shared" si="196"/>
        <v>42140.879259259258</v>
      </c>
      <c r="T1578" s="10">
        <f t="shared" si="197"/>
        <v>42185.879259259258</v>
      </c>
      <c r="U1578" s="10" t="str">
        <f t="shared" si="198"/>
        <v>May</v>
      </c>
      <c r="V1578" s="11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>
        <f t="shared" si="193"/>
        <v>5027.5</v>
      </c>
      <c r="Q1579" t="str">
        <f t="shared" si="194"/>
        <v>publishing</v>
      </c>
      <c r="R1579" s="6" t="str">
        <f t="shared" si="195"/>
        <v>art books</v>
      </c>
      <c r="S1579" s="10">
        <f t="shared" si="196"/>
        <v>41054.847777777781</v>
      </c>
      <c r="T1579" s="10">
        <f t="shared" si="197"/>
        <v>41114.847777777781</v>
      </c>
      <c r="U1579" s="10" t="str">
        <f t="shared" si="198"/>
        <v>May</v>
      </c>
      <c r="V1579" s="11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>
        <f t="shared" si="193"/>
        <v>1051</v>
      </c>
      <c r="Q1580" t="str">
        <f t="shared" si="194"/>
        <v>publishing</v>
      </c>
      <c r="R1580" s="6" t="str">
        <f t="shared" si="195"/>
        <v>art books</v>
      </c>
      <c r="S1580" s="10">
        <f t="shared" si="196"/>
        <v>40399.065868055557</v>
      </c>
      <c r="T1580" s="10">
        <f t="shared" si="197"/>
        <v>40423.083333333336</v>
      </c>
      <c r="U1580" s="10" t="str">
        <f t="shared" si="198"/>
        <v>Aug</v>
      </c>
      <c r="V1580" s="11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>
        <f t="shared" si="193"/>
        <v>1680.5</v>
      </c>
      <c r="Q1581" t="str">
        <f t="shared" si="194"/>
        <v>publishing</v>
      </c>
      <c r="R1581" s="6" t="str">
        <f t="shared" si="195"/>
        <v>art books</v>
      </c>
      <c r="S1581" s="10">
        <f t="shared" si="196"/>
        <v>41481.996423611112</v>
      </c>
      <c r="T1581" s="10">
        <f t="shared" si="197"/>
        <v>41514.996423611112</v>
      </c>
      <c r="U1581" s="10" t="str">
        <f t="shared" si="198"/>
        <v>Jul</v>
      </c>
      <c r="V1581" s="11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>
        <f t="shared" si="193"/>
        <v>875</v>
      </c>
      <c r="Q1582" t="str">
        <f t="shared" si="194"/>
        <v>publishing</v>
      </c>
      <c r="R1582" s="6" t="str">
        <f t="shared" si="195"/>
        <v>art books</v>
      </c>
      <c r="S1582" s="10">
        <f t="shared" si="196"/>
        <v>40990.050069444449</v>
      </c>
      <c r="T1582" s="10">
        <f t="shared" si="197"/>
        <v>41050.050069444449</v>
      </c>
      <c r="U1582" s="10" t="str">
        <f t="shared" si="198"/>
        <v>Mar</v>
      </c>
      <c r="V1582" s="11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>
        <f t="shared" si="193"/>
        <v>502.5</v>
      </c>
      <c r="Q1583" t="str">
        <f t="shared" si="194"/>
        <v>photography</v>
      </c>
      <c r="R1583" s="6" t="str">
        <f t="shared" si="195"/>
        <v>places</v>
      </c>
      <c r="S1583" s="10">
        <f t="shared" si="196"/>
        <v>42325.448958333334</v>
      </c>
      <c r="T1583" s="10">
        <f t="shared" si="197"/>
        <v>42357.448958333334</v>
      </c>
      <c r="U1583" s="10" t="str">
        <f t="shared" si="198"/>
        <v>Nov</v>
      </c>
      <c r="V1583" s="11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>
        <f t="shared" si="193"/>
        <v>546.5</v>
      </c>
      <c r="Q1584" t="str">
        <f t="shared" si="194"/>
        <v>photography</v>
      </c>
      <c r="R1584" s="6" t="str">
        <f t="shared" si="195"/>
        <v>places</v>
      </c>
      <c r="S1584" s="10">
        <f t="shared" si="196"/>
        <v>42246.789965277778</v>
      </c>
      <c r="T1584" s="10">
        <f t="shared" si="197"/>
        <v>42303.888888888891</v>
      </c>
      <c r="U1584" s="10" t="str">
        <f t="shared" si="198"/>
        <v>Aug</v>
      </c>
      <c r="V1584" s="11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>
        <f t="shared" si="193"/>
        <v>10007.5</v>
      </c>
      <c r="Q1585" t="str">
        <f t="shared" si="194"/>
        <v>photography</v>
      </c>
      <c r="R1585" s="6" t="str">
        <f t="shared" si="195"/>
        <v>places</v>
      </c>
      <c r="S1585" s="10">
        <f t="shared" si="196"/>
        <v>41877.904988425929</v>
      </c>
      <c r="T1585" s="10">
        <f t="shared" si="197"/>
        <v>41907.904988425929</v>
      </c>
      <c r="U1585" s="10" t="str">
        <f t="shared" si="198"/>
        <v>Aug</v>
      </c>
      <c r="V1585" s="11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>
        <f t="shared" si="193"/>
        <v>600</v>
      </c>
      <c r="Q1586" t="str">
        <f t="shared" si="194"/>
        <v>photography</v>
      </c>
      <c r="R1586" s="6" t="str">
        <f t="shared" si="195"/>
        <v>places</v>
      </c>
      <c r="S1586" s="10">
        <f t="shared" si="196"/>
        <v>41779.649317129632</v>
      </c>
      <c r="T1586" s="10">
        <f t="shared" si="197"/>
        <v>41789.649317129632</v>
      </c>
      <c r="U1586" s="10" t="str">
        <f t="shared" si="198"/>
        <v>May</v>
      </c>
      <c r="V1586" s="11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>
        <f t="shared" si="193"/>
        <v>1790</v>
      </c>
      <c r="Q1587" t="str">
        <f t="shared" si="194"/>
        <v>photography</v>
      </c>
      <c r="R1587" s="6" t="str">
        <f t="shared" si="195"/>
        <v>places</v>
      </c>
      <c r="S1587" s="10">
        <f t="shared" si="196"/>
        <v>42707.895462962959</v>
      </c>
      <c r="T1587" s="10">
        <f t="shared" si="197"/>
        <v>42729.458333333328</v>
      </c>
      <c r="U1587" s="10" t="str">
        <f t="shared" si="198"/>
        <v>Dec</v>
      </c>
      <c r="V1587" s="11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>
        <f t="shared" si="193"/>
        <v>750</v>
      </c>
      <c r="Q1588" t="str">
        <f t="shared" si="194"/>
        <v>photography</v>
      </c>
      <c r="R1588" s="6" t="str">
        <f t="shared" si="195"/>
        <v>places</v>
      </c>
      <c r="S1588" s="10">
        <f t="shared" si="196"/>
        <v>42069.104421296302</v>
      </c>
      <c r="T1588" s="10">
        <f t="shared" si="197"/>
        <v>42099.062754629631</v>
      </c>
      <c r="U1588" s="10" t="str">
        <f t="shared" si="198"/>
        <v>Mar</v>
      </c>
      <c r="V1588" s="11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>
        <f t="shared" si="193"/>
        <v>3750.5</v>
      </c>
      <c r="Q1589" t="str">
        <f t="shared" si="194"/>
        <v>photography</v>
      </c>
      <c r="R1589" s="6" t="str">
        <f t="shared" si="195"/>
        <v>places</v>
      </c>
      <c r="S1589" s="10">
        <f t="shared" si="196"/>
        <v>41956.950983796298</v>
      </c>
      <c r="T1589" s="10">
        <f t="shared" si="197"/>
        <v>41986.950983796298</v>
      </c>
      <c r="U1589" s="10" t="str">
        <f t="shared" si="198"/>
        <v>Nov</v>
      </c>
      <c r="V1589" s="11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>
        <f t="shared" si="193"/>
        <v>258</v>
      </c>
      <c r="Q1590" t="str">
        <f t="shared" si="194"/>
        <v>photography</v>
      </c>
      <c r="R1590" s="6" t="str">
        <f t="shared" si="195"/>
        <v>places</v>
      </c>
      <c r="S1590" s="10">
        <f t="shared" si="196"/>
        <v>42005.24998842593</v>
      </c>
      <c r="T1590" s="10">
        <f t="shared" si="197"/>
        <v>42035.841666666667</v>
      </c>
      <c r="U1590" s="10" t="str">
        <f t="shared" si="198"/>
        <v>Jan</v>
      </c>
      <c r="V1590" s="11">
        <f t="shared" si="19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>
        <f t="shared" si="193"/>
        <v>600</v>
      </c>
      <c r="Q1591" t="str">
        <f t="shared" si="194"/>
        <v>photography</v>
      </c>
      <c r="R1591" s="6" t="str">
        <f t="shared" si="195"/>
        <v>places</v>
      </c>
      <c r="S1591" s="10">
        <f t="shared" si="196"/>
        <v>42256.984791666662</v>
      </c>
      <c r="T1591" s="10">
        <f t="shared" si="197"/>
        <v>42286.984791666662</v>
      </c>
      <c r="U1591" s="10" t="str">
        <f t="shared" si="198"/>
        <v>Sep</v>
      </c>
      <c r="V1591" s="11">
        <f t="shared" si="199"/>
        <v>2015</v>
      </c>
    </row>
    <row r="1592" spans="1:22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>
        <f t="shared" si="193"/>
        <v>30510</v>
      </c>
      <c r="Q1592" t="str">
        <f t="shared" si="194"/>
        <v>photography</v>
      </c>
      <c r="R1592" s="6" t="str">
        <f t="shared" si="195"/>
        <v>places</v>
      </c>
      <c r="S1592" s="10">
        <f t="shared" si="196"/>
        <v>42240.857222222221</v>
      </c>
      <c r="T1592" s="10">
        <f t="shared" si="197"/>
        <v>42270.857222222221</v>
      </c>
      <c r="U1592" s="10" t="str">
        <f t="shared" si="198"/>
        <v>Aug</v>
      </c>
      <c r="V1592" s="11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>
        <f t="shared" si="193"/>
        <v>9046</v>
      </c>
      <c r="Q1593" t="str">
        <f t="shared" si="194"/>
        <v>photography</v>
      </c>
      <c r="R1593" s="6" t="str">
        <f t="shared" si="195"/>
        <v>places</v>
      </c>
      <c r="S1593" s="10">
        <f t="shared" si="196"/>
        <v>42433.726168981477</v>
      </c>
      <c r="T1593" s="10">
        <f t="shared" si="197"/>
        <v>42463.68450231482</v>
      </c>
      <c r="U1593" s="10" t="str">
        <f t="shared" si="198"/>
        <v>Mar</v>
      </c>
      <c r="V1593" s="11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>
        <f t="shared" si="193"/>
        <v>12.5</v>
      </c>
      <c r="Q1594" t="str">
        <f t="shared" si="194"/>
        <v>photography</v>
      </c>
      <c r="R1594" s="6" t="str">
        <f t="shared" si="195"/>
        <v>places</v>
      </c>
      <c r="S1594" s="10">
        <f t="shared" si="196"/>
        <v>42046.072743055556</v>
      </c>
      <c r="T1594" s="10">
        <f t="shared" si="197"/>
        <v>42091.031076388885</v>
      </c>
      <c r="U1594" s="10" t="str">
        <f t="shared" si="198"/>
        <v>Feb</v>
      </c>
      <c r="V1594" s="11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>
        <f t="shared" si="193"/>
        <v>11001.5</v>
      </c>
      <c r="Q1595" t="str">
        <f t="shared" si="194"/>
        <v>photography</v>
      </c>
      <c r="R1595" s="6" t="str">
        <f t="shared" si="195"/>
        <v>places</v>
      </c>
      <c r="S1595" s="10">
        <f t="shared" si="196"/>
        <v>42033.845543981486</v>
      </c>
      <c r="T1595" s="10">
        <f t="shared" si="197"/>
        <v>42063.845543981486</v>
      </c>
      <c r="U1595" s="10" t="str">
        <f t="shared" si="198"/>
        <v>Jan</v>
      </c>
      <c r="V1595" s="11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>
        <f t="shared" si="193"/>
        <v>602.5</v>
      </c>
      <c r="Q1596" t="str">
        <f t="shared" si="194"/>
        <v>photography</v>
      </c>
      <c r="R1596" s="6" t="str">
        <f t="shared" si="195"/>
        <v>places</v>
      </c>
      <c r="S1596" s="10">
        <f t="shared" si="196"/>
        <v>42445.712754629625</v>
      </c>
      <c r="T1596" s="10">
        <f t="shared" si="197"/>
        <v>42505.681249999994</v>
      </c>
      <c r="U1596" s="10" t="str">
        <f t="shared" si="198"/>
        <v>Mar</v>
      </c>
      <c r="V1596" s="11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>
        <f t="shared" si="193"/>
        <v>50140</v>
      </c>
      <c r="Q1597" t="str">
        <f t="shared" si="194"/>
        <v>photography</v>
      </c>
      <c r="R1597" s="6" t="str">
        <f t="shared" si="195"/>
        <v>places</v>
      </c>
      <c r="S1597" s="10">
        <f t="shared" si="196"/>
        <v>41780.050092592595</v>
      </c>
      <c r="T1597" s="10">
        <f t="shared" si="197"/>
        <v>41808.842361111114</v>
      </c>
      <c r="U1597" s="10" t="str">
        <f t="shared" si="198"/>
        <v>May</v>
      </c>
      <c r="V1597" s="11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>
        <f t="shared" si="193"/>
        <v>1662.5</v>
      </c>
      <c r="Q1598" t="str">
        <f t="shared" si="194"/>
        <v>photography</v>
      </c>
      <c r="R1598" s="6" t="str">
        <f t="shared" si="195"/>
        <v>places</v>
      </c>
      <c r="S1598" s="10">
        <f t="shared" si="196"/>
        <v>41941.430196759262</v>
      </c>
      <c r="T1598" s="10">
        <f t="shared" si="197"/>
        <v>41986.471863425926</v>
      </c>
      <c r="U1598" s="10" t="str">
        <f t="shared" si="198"/>
        <v>Oct</v>
      </c>
      <c r="V1598" s="11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>
        <f t="shared" si="193"/>
        <v>7500</v>
      </c>
      <c r="Q1599" t="str">
        <f t="shared" si="194"/>
        <v>photography</v>
      </c>
      <c r="R1599" s="6" t="str">
        <f t="shared" si="195"/>
        <v>places</v>
      </c>
      <c r="S1599" s="10">
        <f t="shared" si="196"/>
        <v>42603.354131944448</v>
      </c>
      <c r="T1599" s="10">
        <f t="shared" si="197"/>
        <v>42633.354131944448</v>
      </c>
      <c r="U1599" s="10" t="str">
        <f t="shared" si="198"/>
        <v>Aug</v>
      </c>
      <c r="V1599" s="11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>
        <f t="shared" si="193"/>
        <v>400.5</v>
      </c>
      <c r="Q1600" t="str">
        <f t="shared" si="194"/>
        <v>photography</v>
      </c>
      <c r="R1600" s="6" t="str">
        <f t="shared" si="195"/>
        <v>places</v>
      </c>
      <c r="S1600" s="10">
        <f t="shared" si="196"/>
        <v>42151.667337962965</v>
      </c>
      <c r="T1600" s="10">
        <f t="shared" si="197"/>
        <v>42211.667337962965</v>
      </c>
      <c r="U1600" s="10" t="str">
        <f t="shared" si="198"/>
        <v>May</v>
      </c>
      <c r="V1600" s="11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>
        <f t="shared" si="193"/>
        <v>250</v>
      </c>
      <c r="Q1601" t="str">
        <f t="shared" si="194"/>
        <v>photography</v>
      </c>
      <c r="R1601" s="6" t="str">
        <f t="shared" si="195"/>
        <v>places</v>
      </c>
      <c r="S1601" s="10">
        <f t="shared" si="196"/>
        <v>42438.53907407407</v>
      </c>
      <c r="T1601" s="10">
        <f t="shared" si="197"/>
        <v>42468.497407407413</v>
      </c>
      <c r="U1601" s="10" t="str">
        <f t="shared" si="198"/>
        <v>Mar</v>
      </c>
      <c r="V1601" s="11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>
        <f t="shared" si="193"/>
        <v>2683.5</v>
      </c>
      <c r="Q1602" t="str">
        <f t="shared" si="194"/>
        <v>photography</v>
      </c>
      <c r="R1602" s="6" t="str">
        <f t="shared" si="195"/>
        <v>places</v>
      </c>
      <c r="S1602" s="10">
        <f t="shared" si="196"/>
        <v>41791.057314814818</v>
      </c>
      <c r="T1602" s="10">
        <f t="shared" si="197"/>
        <v>41835.21597222222</v>
      </c>
      <c r="U1602" s="10" t="str">
        <f t="shared" si="198"/>
        <v>Jun</v>
      </c>
      <c r="V1602" s="11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>
        <f t="shared" ref="P1603:P1666" si="201">AVERAGE(D1603,E1603)</f>
        <v>2603.1149999999998</v>
      </c>
      <c r="Q1603" t="str">
        <f t="shared" ref="Q1603:Q1666" si="202">LEFT(N1603, SEARCH("/",N1603,1)-1)</f>
        <v>music</v>
      </c>
      <c r="R1603" s="6" t="str">
        <f t="shared" ref="R1603:R1666" si="203">RIGHT(N1603,LEN(N1603) - SEARCH("/", N1603, + 1))</f>
        <v>rock</v>
      </c>
      <c r="S1603" s="10">
        <f t="shared" ref="S1603:S1666" si="204">(((J1603/60)/60)/24)+DATE(1970,1,1)</f>
        <v>40638.092974537038</v>
      </c>
      <c r="T1603" s="10">
        <f t="shared" ref="T1603:T1666" si="205">(((I1603/60)/60)/24)+DATE(1970,1,1)</f>
        <v>40668.092974537038</v>
      </c>
      <c r="U1603" s="10" t="str">
        <f t="shared" ref="U1603:U1666" si="206">TEXT(S1603, "mmm")</f>
        <v>Apr</v>
      </c>
      <c r="V1603" s="11">
        <f t="shared" ref="V1603:V1666" si="207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>
        <f t="shared" si="201"/>
        <v>1501.25</v>
      </c>
      <c r="Q1604" t="str">
        <f t="shared" si="202"/>
        <v>music</v>
      </c>
      <c r="R1604" s="6" t="str">
        <f t="shared" si="203"/>
        <v>rock</v>
      </c>
      <c r="S1604" s="10">
        <f t="shared" si="204"/>
        <v>40788.297650462962</v>
      </c>
      <c r="T1604" s="10">
        <f t="shared" si="205"/>
        <v>40830.958333333336</v>
      </c>
      <c r="U1604" s="10" t="str">
        <f t="shared" si="206"/>
        <v>Sep</v>
      </c>
      <c r="V1604" s="11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>
        <f t="shared" si="201"/>
        <v>2000.33</v>
      </c>
      <c r="Q1605" t="str">
        <f t="shared" si="202"/>
        <v>music</v>
      </c>
      <c r="R1605" s="6" t="str">
        <f t="shared" si="203"/>
        <v>rock</v>
      </c>
      <c r="S1605" s="10">
        <f t="shared" si="204"/>
        <v>40876.169664351852</v>
      </c>
      <c r="T1605" s="10">
        <f t="shared" si="205"/>
        <v>40936.169664351852</v>
      </c>
      <c r="U1605" s="10" t="str">
        <f t="shared" si="206"/>
        <v>Nov</v>
      </c>
      <c r="V1605" s="11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>
        <f t="shared" si="201"/>
        <v>3109.5</v>
      </c>
      <c r="Q1606" t="str">
        <f t="shared" si="202"/>
        <v>music</v>
      </c>
      <c r="R1606" s="6" t="str">
        <f t="shared" si="203"/>
        <v>rock</v>
      </c>
      <c r="S1606" s="10">
        <f t="shared" si="204"/>
        <v>40945.845312500001</v>
      </c>
      <c r="T1606" s="10">
        <f t="shared" si="205"/>
        <v>40985.80364583333</v>
      </c>
      <c r="U1606" s="10" t="str">
        <f t="shared" si="206"/>
        <v>Feb</v>
      </c>
      <c r="V1606" s="11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>
        <f t="shared" si="201"/>
        <v>6020.8</v>
      </c>
      <c r="Q1607" t="str">
        <f t="shared" si="202"/>
        <v>music</v>
      </c>
      <c r="R1607" s="6" t="str">
        <f t="shared" si="203"/>
        <v>rock</v>
      </c>
      <c r="S1607" s="10">
        <f t="shared" si="204"/>
        <v>40747.012881944444</v>
      </c>
      <c r="T1607" s="10">
        <f t="shared" si="205"/>
        <v>40756.291666666664</v>
      </c>
      <c r="U1607" s="10" t="str">
        <f t="shared" si="206"/>
        <v>Jul</v>
      </c>
      <c r="V1607" s="11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>
        <f t="shared" si="201"/>
        <v>8040.165</v>
      </c>
      <c r="Q1608" t="str">
        <f t="shared" si="202"/>
        <v>music</v>
      </c>
      <c r="R1608" s="6" t="str">
        <f t="shared" si="203"/>
        <v>rock</v>
      </c>
      <c r="S1608" s="10">
        <f t="shared" si="204"/>
        <v>40536.111550925925</v>
      </c>
      <c r="T1608" s="10">
        <f t="shared" si="205"/>
        <v>40626.069884259261</v>
      </c>
      <c r="U1608" s="10" t="str">
        <f t="shared" si="206"/>
        <v>Dec</v>
      </c>
      <c r="V1608" s="11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>
        <f t="shared" si="201"/>
        <v>12255.5</v>
      </c>
      <c r="Q1609" t="str">
        <f t="shared" si="202"/>
        <v>music</v>
      </c>
      <c r="R1609" s="6" t="str">
        <f t="shared" si="203"/>
        <v>rock</v>
      </c>
      <c r="S1609" s="10">
        <f t="shared" si="204"/>
        <v>41053.80846064815</v>
      </c>
      <c r="T1609" s="10">
        <f t="shared" si="205"/>
        <v>41074.80846064815</v>
      </c>
      <c r="U1609" s="10" t="str">
        <f t="shared" si="206"/>
        <v>May</v>
      </c>
      <c r="V1609" s="11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>
        <f t="shared" si="201"/>
        <v>1207.5</v>
      </c>
      <c r="Q1610" t="str">
        <f t="shared" si="202"/>
        <v>music</v>
      </c>
      <c r="R1610" s="6" t="str">
        <f t="shared" si="203"/>
        <v>rock</v>
      </c>
      <c r="S1610" s="10">
        <f t="shared" si="204"/>
        <v>41607.83085648148</v>
      </c>
      <c r="T1610" s="10">
        <f t="shared" si="205"/>
        <v>41640.226388888892</v>
      </c>
      <c r="U1610" s="10" t="str">
        <f t="shared" si="206"/>
        <v>Nov</v>
      </c>
      <c r="V1610" s="11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>
        <f t="shared" si="201"/>
        <v>1637.5</v>
      </c>
      <c r="Q1611" t="str">
        <f t="shared" si="202"/>
        <v>music</v>
      </c>
      <c r="R1611" s="6" t="str">
        <f t="shared" si="203"/>
        <v>rock</v>
      </c>
      <c r="S1611" s="10">
        <f t="shared" si="204"/>
        <v>40796.001261574071</v>
      </c>
      <c r="T1611" s="10">
        <f t="shared" si="205"/>
        <v>40849.333333333336</v>
      </c>
      <c r="U1611" s="10" t="str">
        <f t="shared" si="206"/>
        <v>Sep</v>
      </c>
      <c r="V1611" s="11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>
        <f t="shared" si="201"/>
        <v>3718.5</v>
      </c>
      <c r="Q1612" t="str">
        <f t="shared" si="202"/>
        <v>music</v>
      </c>
      <c r="R1612" s="6" t="str">
        <f t="shared" si="203"/>
        <v>rock</v>
      </c>
      <c r="S1612" s="10">
        <f t="shared" si="204"/>
        <v>41228.924884259257</v>
      </c>
      <c r="T1612" s="10">
        <f t="shared" si="205"/>
        <v>41258.924884259257</v>
      </c>
      <c r="U1612" s="10" t="str">
        <f t="shared" si="206"/>
        <v>Nov</v>
      </c>
      <c r="V1612" s="11">
        <f t="shared" si="207"/>
        <v>2012</v>
      </c>
    </row>
    <row r="1613" spans="1:22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>
        <f t="shared" si="201"/>
        <v>900.5</v>
      </c>
      <c r="Q1613" t="str">
        <f t="shared" si="202"/>
        <v>music</v>
      </c>
      <c r="R1613" s="6" t="str">
        <f t="shared" si="203"/>
        <v>rock</v>
      </c>
      <c r="S1613" s="10">
        <f t="shared" si="204"/>
        <v>41409.00037037037</v>
      </c>
      <c r="T1613" s="10">
        <f t="shared" si="205"/>
        <v>41430.00037037037</v>
      </c>
      <c r="U1613" s="10" t="str">
        <f t="shared" si="206"/>
        <v>May</v>
      </c>
      <c r="V1613" s="11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>
        <f t="shared" si="201"/>
        <v>525</v>
      </c>
      <c r="Q1614" t="str">
        <f t="shared" si="202"/>
        <v>music</v>
      </c>
      <c r="R1614" s="6" t="str">
        <f t="shared" si="203"/>
        <v>rock</v>
      </c>
      <c r="S1614" s="10">
        <f t="shared" si="204"/>
        <v>41246.874814814815</v>
      </c>
      <c r="T1614" s="10">
        <f t="shared" si="205"/>
        <v>41276.874814814815</v>
      </c>
      <c r="U1614" s="10" t="str">
        <f t="shared" si="206"/>
        <v>Dec</v>
      </c>
      <c r="V1614" s="11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>
        <f t="shared" si="201"/>
        <v>1007.5</v>
      </c>
      <c r="Q1615" t="str">
        <f t="shared" si="202"/>
        <v>music</v>
      </c>
      <c r="R1615" s="6" t="str">
        <f t="shared" si="203"/>
        <v>rock</v>
      </c>
      <c r="S1615" s="10">
        <f t="shared" si="204"/>
        <v>41082.069467592592</v>
      </c>
      <c r="T1615" s="10">
        <f t="shared" si="205"/>
        <v>41112.069467592592</v>
      </c>
      <c r="U1615" s="10" t="str">
        <f t="shared" si="206"/>
        <v>Jun</v>
      </c>
      <c r="V1615" s="11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>
        <f t="shared" si="201"/>
        <v>5067.5</v>
      </c>
      <c r="Q1616" t="str">
        <f t="shared" si="202"/>
        <v>music</v>
      </c>
      <c r="R1616" s="6" t="str">
        <f t="shared" si="203"/>
        <v>rock</v>
      </c>
      <c r="S1616" s="10">
        <f t="shared" si="204"/>
        <v>41794.981122685182</v>
      </c>
      <c r="T1616" s="10">
        <f t="shared" si="205"/>
        <v>41854.708333333336</v>
      </c>
      <c r="U1616" s="10" t="str">
        <f t="shared" si="206"/>
        <v>Jun</v>
      </c>
      <c r="V1616" s="11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>
        <f t="shared" si="201"/>
        <v>8565</v>
      </c>
      <c r="Q1617" t="str">
        <f t="shared" si="202"/>
        <v>music</v>
      </c>
      <c r="R1617" s="6" t="str">
        <f t="shared" si="203"/>
        <v>rock</v>
      </c>
      <c r="S1617" s="10">
        <f t="shared" si="204"/>
        <v>40845.050879629627</v>
      </c>
      <c r="T1617" s="10">
        <f t="shared" si="205"/>
        <v>40890.092546296299</v>
      </c>
      <c r="U1617" s="10" t="str">
        <f t="shared" si="206"/>
        <v>Oct</v>
      </c>
      <c r="V1617" s="11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>
        <f t="shared" si="201"/>
        <v>10210</v>
      </c>
      <c r="Q1618" t="str">
        <f t="shared" si="202"/>
        <v>music</v>
      </c>
      <c r="R1618" s="6" t="str">
        <f t="shared" si="203"/>
        <v>rock</v>
      </c>
      <c r="S1618" s="10">
        <f t="shared" si="204"/>
        <v>41194.715520833335</v>
      </c>
      <c r="T1618" s="10">
        <f t="shared" si="205"/>
        <v>41235.916666666664</v>
      </c>
      <c r="U1618" s="10" t="str">
        <f t="shared" si="206"/>
        <v>Oct</v>
      </c>
      <c r="V1618" s="11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>
        <f t="shared" si="201"/>
        <v>8605</v>
      </c>
      <c r="Q1619" t="str">
        <f t="shared" si="202"/>
        <v>music</v>
      </c>
      <c r="R1619" s="6" t="str">
        <f t="shared" si="203"/>
        <v>rock</v>
      </c>
      <c r="S1619" s="10">
        <f t="shared" si="204"/>
        <v>41546.664212962962</v>
      </c>
      <c r="T1619" s="10">
        <f t="shared" si="205"/>
        <v>41579.791666666664</v>
      </c>
      <c r="U1619" s="10" t="str">
        <f t="shared" si="206"/>
        <v>Sep</v>
      </c>
      <c r="V1619" s="11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>
        <f t="shared" si="201"/>
        <v>1538</v>
      </c>
      <c r="Q1620" t="str">
        <f t="shared" si="202"/>
        <v>music</v>
      </c>
      <c r="R1620" s="6" t="str">
        <f t="shared" si="203"/>
        <v>rock</v>
      </c>
      <c r="S1620" s="10">
        <f t="shared" si="204"/>
        <v>41301.654340277775</v>
      </c>
      <c r="T1620" s="10">
        <f t="shared" si="205"/>
        <v>41341.654340277775</v>
      </c>
      <c r="U1620" s="10" t="str">
        <f t="shared" si="206"/>
        <v>Jan</v>
      </c>
      <c r="V1620" s="11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>
        <f t="shared" si="201"/>
        <v>1750</v>
      </c>
      <c r="Q1621" t="str">
        <f t="shared" si="202"/>
        <v>music</v>
      </c>
      <c r="R1621" s="6" t="str">
        <f t="shared" si="203"/>
        <v>rock</v>
      </c>
      <c r="S1621" s="10">
        <f t="shared" si="204"/>
        <v>41876.18618055556</v>
      </c>
      <c r="T1621" s="10">
        <f t="shared" si="205"/>
        <v>41897.18618055556</v>
      </c>
      <c r="U1621" s="10" t="str">
        <f t="shared" si="206"/>
        <v>Aug</v>
      </c>
      <c r="V1621" s="11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>
        <f t="shared" si="201"/>
        <v>1065</v>
      </c>
      <c r="Q1622" t="str">
        <f t="shared" si="202"/>
        <v>music</v>
      </c>
      <c r="R1622" s="6" t="str">
        <f t="shared" si="203"/>
        <v>rock</v>
      </c>
      <c r="S1622" s="10">
        <f t="shared" si="204"/>
        <v>41321.339583333334</v>
      </c>
      <c r="T1622" s="10">
        <f t="shared" si="205"/>
        <v>41328.339583333334</v>
      </c>
      <c r="U1622" s="10" t="str">
        <f t="shared" si="206"/>
        <v>Feb</v>
      </c>
      <c r="V1622" s="11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>
        <f t="shared" si="201"/>
        <v>5530</v>
      </c>
      <c r="Q1623" t="str">
        <f t="shared" si="202"/>
        <v>music</v>
      </c>
      <c r="R1623" s="6" t="str">
        <f t="shared" si="203"/>
        <v>rock</v>
      </c>
      <c r="S1623" s="10">
        <f t="shared" si="204"/>
        <v>41003.60665509259</v>
      </c>
      <c r="T1623" s="10">
        <f t="shared" si="205"/>
        <v>41057.165972222225</v>
      </c>
      <c r="U1623" s="10" t="str">
        <f t="shared" si="206"/>
        <v>Apr</v>
      </c>
      <c r="V1623" s="11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>
        <f t="shared" si="201"/>
        <v>6959.5</v>
      </c>
      <c r="Q1624" t="str">
        <f t="shared" si="202"/>
        <v>music</v>
      </c>
      <c r="R1624" s="6" t="str">
        <f t="shared" si="203"/>
        <v>rock</v>
      </c>
      <c r="S1624" s="10">
        <f t="shared" si="204"/>
        <v>41950.29483796296</v>
      </c>
      <c r="T1624" s="10">
        <f t="shared" si="205"/>
        <v>41990.332638888889</v>
      </c>
      <c r="U1624" s="10" t="str">
        <f t="shared" si="206"/>
        <v>Nov</v>
      </c>
      <c r="V1624" s="11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>
        <f t="shared" si="201"/>
        <v>754</v>
      </c>
      <c r="Q1625" t="str">
        <f t="shared" si="202"/>
        <v>music</v>
      </c>
      <c r="R1625" s="6" t="str">
        <f t="shared" si="203"/>
        <v>rock</v>
      </c>
      <c r="S1625" s="10">
        <f t="shared" si="204"/>
        <v>41453.688530092593</v>
      </c>
      <c r="T1625" s="10">
        <f t="shared" si="205"/>
        <v>41513.688530092593</v>
      </c>
      <c r="U1625" s="10" t="str">
        <f t="shared" si="206"/>
        <v>Jun</v>
      </c>
      <c r="V1625" s="11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>
        <f t="shared" si="201"/>
        <v>1090</v>
      </c>
      <c r="Q1626" t="str">
        <f t="shared" si="202"/>
        <v>music</v>
      </c>
      <c r="R1626" s="6" t="str">
        <f t="shared" si="203"/>
        <v>rock</v>
      </c>
      <c r="S1626" s="10">
        <f t="shared" si="204"/>
        <v>41243.367303240739</v>
      </c>
      <c r="T1626" s="10">
        <f t="shared" si="205"/>
        <v>41283.367303240739</v>
      </c>
      <c r="U1626" s="10" t="str">
        <f t="shared" si="206"/>
        <v>Nov</v>
      </c>
      <c r="V1626" s="11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>
        <f t="shared" si="201"/>
        <v>9575</v>
      </c>
      <c r="Q1627" t="str">
        <f t="shared" si="202"/>
        <v>music</v>
      </c>
      <c r="R1627" s="6" t="str">
        <f t="shared" si="203"/>
        <v>rock</v>
      </c>
      <c r="S1627" s="10">
        <f t="shared" si="204"/>
        <v>41135.699687500004</v>
      </c>
      <c r="T1627" s="10">
        <f t="shared" si="205"/>
        <v>41163.699687500004</v>
      </c>
      <c r="U1627" s="10" t="str">
        <f t="shared" si="206"/>
        <v>Aug</v>
      </c>
      <c r="V1627" s="11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>
        <f t="shared" si="201"/>
        <v>8047.5</v>
      </c>
      <c r="Q1628" t="str">
        <f t="shared" si="202"/>
        <v>music</v>
      </c>
      <c r="R1628" s="6" t="str">
        <f t="shared" si="203"/>
        <v>rock</v>
      </c>
      <c r="S1628" s="10">
        <f t="shared" si="204"/>
        <v>41579.847997685189</v>
      </c>
      <c r="T1628" s="10">
        <f t="shared" si="205"/>
        <v>41609.889664351853</v>
      </c>
      <c r="U1628" s="10" t="str">
        <f t="shared" si="206"/>
        <v>Nov</v>
      </c>
      <c r="V1628" s="11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>
        <f t="shared" si="201"/>
        <v>2170</v>
      </c>
      <c r="Q1629" t="str">
        <f t="shared" si="202"/>
        <v>music</v>
      </c>
      <c r="R1629" s="6" t="str">
        <f t="shared" si="203"/>
        <v>rock</v>
      </c>
      <c r="S1629" s="10">
        <f t="shared" si="204"/>
        <v>41205.707048611112</v>
      </c>
      <c r="T1629" s="10">
        <f t="shared" si="205"/>
        <v>41239.207638888889</v>
      </c>
      <c r="U1629" s="10" t="str">
        <f t="shared" si="206"/>
        <v>Oct</v>
      </c>
      <c r="V1629" s="11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>
        <f t="shared" si="201"/>
        <v>4018.5</v>
      </c>
      <c r="Q1630" t="str">
        <f t="shared" si="202"/>
        <v>music</v>
      </c>
      <c r="R1630" s="6" t="str">
        <f t="shared" si="203"/>
        <v>rock</v>
      </c>
      <c r="S1630" s="10">
        <f t="shared" si="204"/>
        <v>41774.737060185187</v>
      </c>
      <c r="T1630" s="10">
        <f t="shared" si="205"/>
        <v>41807.737060185187</v>
      </c>
      <c r="U1630" s="10" t="str">
        <f t="shared" si="206"/>
        <v>May</v>
      </c>
      <c r="V1630" s="11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>
        <f t="shared" si="201"/>
        <v>6110</v>
      </c>
      <c r="Q1631" t="str">
        <f t="shared" si="202"/>
        <v>music</v>
      </c>
      <c r="R1631" s="6" t="str">
        <f t="shared" si="203"/>
        <v>rock</v>
      </c>
      <c r="S1631" s="10">
        <f t="shared" si="204"/>
        <v>41645.867280092592</v>
      </c>
      <c r="T1631" s="10">
        <f t="shared" si="205"/>
        <v>41690.867280092592</v>
      </c>
      <c r="U1631" s="10" t="str">
        <f t="shared" si="206"/>
        <v>Jan</v>
      </c>
      <c r="V1631" s="11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>
        <f t="shared" si="201"/>
        <v>7305</v>
      </c>
      <c r="Q1632" t="str">
        <f t="shared" si="202"/>
        <v>music</v>
      </c>
      <c r="R1632" s="6" t="str">
        <f t="shared" si="203"/>
        <v>rock</v>
      </c>
      <c r="S1632" s="10">
        <f t="shared" si="204"/>
        <v>40939.837673611109</v>
      </c>
      <c r="T1632" s="10">
        <f t="shared" si="205"/>
        <v>40970.290972222225</v>
      </c>
      <c r="U1632" s="10" t="str">
        <f t="shared" si="206"/>
        <v>Jan</v>
      </c>
      <c r="V1632" s="11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>
        <f t="shared" si="201"/>
        <v>12795.5</v>
      </c>
      <c r="Q1633" t="str">
        <f t="shared" si="202"/>
        <v>music</v>
      </c>
      <c r="R1633" s="6" t="str">
        <f t="shared" si="203"/>
        <v>rock</v>
      </c>
      <c r="S1633" s="10">
        <f t="shared" si="204"/>
        <v>41164.859502314815</v>
      </c>
      <c r="T1633" s="10">
        <f t="shared" si="205"/>
        <v>41194.859502314815</v>
      </c>
      <c r="U1633" s="10" t="str">
        <f t="shared" si="206"/>
        <v>Sep</v>
      </c>
      <c r="V1633" s="11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>
        <f t="shared" si="201"/>
        <v>4032.5</v>
      </c>
      <c r="Q1634" t="str">
        <f t="shared" si="202"/>
        <v>music</v>
      </c>
      <c r="R1634" s="6" t="str">
        <f t="shared" si="203"/>
        <v>rock</v>
      </c>
      <c r="S1634" s="10">
        <f t="shared" si="204"/>
        <v>40750.340902777774</v>
      </c>
      <c r="T1634" s="10">
        <f t="shared" si="205"/>
        <v>40810.340902777774</v>
      </c>
      <c r="U1634" s="10" t="str">
        <f t="shared" si="206"/>
        <v>Jul</v>
      </c>
      <c r="V1634" s="11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>
        <f t="shared" si="201"/>
        <v>10000</v>
      </c>
      <c r="Q1635" t="str">
        <f t="shared" si="202"/>
        <v>music</v>
      </c>
      <c r="R1635" s="6" t="str">
        <f t="shared" si="203"/>
        <v>rock</v>
      </c>
      <c r="S1635" s="10">
        <f t="shared" si="204"/>
        <v>40896.883750000001</v>
      </c>
      <c r="T1635" s="10">
        <f t="shared" si="205"/>
        <v>40924.208333333336</v>
      </c>
      <c r="U1635" s="10" t="str">
        <f t="shared" si="206"/>
        <v>Dec</v>
      </c>
      <c r="V1635" s="11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>
        <f t="shared" si="201"/>
        <v>2005</v>
      </c>
      <c r="Q1636" t="str">
        <f t="shared" si="202"/>
        <v>music</v>
      </c>
      <c r="R1636" s="6" t="str">
        <f t="shared" si="203"/>
        <v>rock</v>
      </c>
      <c r="S1636" s="10">
        <f t="shared" si="204"/>
        <v>40658.189826388887</v>
      </c>
      <c r="T1636" s="10">
        <f t="shared" si="205"/>
        <v>40696.249305555553</v>
      </c>
      <c r="U1636" s="10" t="str">
        <f t="shared" si="206"/>
        <v>Apr</v>
      </c>
      <c r="V1636" s="11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>
        <f t="shared" si="201"/>
        <v>2253</v>
      </c>
      <c r="Q1637" t="str">
        <f t="shared" si="202"/>
        <v>music</v>
      </c>
      <c r="R1637" s="6" t="str">
        <f t="shared" si="203"/>
        <v>rock</v>
      </c>
      <c r="S1637" s="10">
        <f t="shared" si="204"/>
        <v>42502.868761574078</v>
      </c>
      <c r="T1637" s="10">
        <f t="shared" si="205"/>
        <v>42562.868761574078</v>
      </c>
      <c r="U1637" s="10" t="str">
        <f t="shared" si="206"/>
        <v>May</v>
      </c>
      <c r="V1637" s="11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>
        <f t="shared" si="201"/>
        <v>4580</v>
      </c>
      <c r="Q1638" t="str">
        <f t="shared" si="202"/>
        <v>music</v>
      </c>
      <c r="R1638" s="6" t="str">
        <f t="shared" si="203"/>
        <v>rock</v>
      </c>
      <c r="S1638" s="10">
        <f t="shared" si="204"/>
        <v>40663.08666666667</v>
      </c>
      <c r="T1638" s="10">
        <f t="shared" si="205"/>
        <v>40706.166666666664</v>
      </c>
      <c r="U1638" s="10" t="str">
        <f t="shared" si="206"/>
        <v>Apr</v>
      </c>
      <c r="V1638" s="11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>
        <f t="shared" si="201"/>
        <v>509.5</v>
      </c>
      <c r="Q1639" t="str">
        <f t="shared" si="202"/>
        <v>music</v>
      </c>
      <c r="R1639" s="6" t="str">
        <f t="shared" si="203"/>
        <v>rock</v>
      </c>
      <c r="S1639" s="10">
        <f t="shared" si="204"/>
        <v>40122.751620370371</v>
      </c>
      <c r="T1639" s="10">
        <f t="shared" si="205"/>
        <v>40178.98541666667</v>
      </c>
      <c r="U1639" s="10" t="str">
        <f t="shared" si="206"/>
        <v>Nov</v>
      </c>
      <c r="V1639" s="11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>
        <f t="shared" si="201"/>
        <v>1025</v>
      </c>
      <c r="Q1640" t="str">
        <f t="shared" si="202"/>
        <v>music</v>
      </c>
      <c r="R1640" s="6" t="str">
        <f t="shared" si="203"/>
        <v>rock</v>
      </c>
      <c r="S1640" s="10">
        <f t="shared" si="204"/>
        <v>41288.68712962963</v>
      </c>
      <c r="T1640" s="10">
        <f t="shared" si="205"/>
        <v>41333.892361111109</v>
      </c>
      <c r="U1640" s="10" t="str">
        <f t="shared" si="206"/>
        <v>Jan</v>
      </c>
      <c r="V1640" s="11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>
        <f t="shared" si="201"/>
        <v>1800</v>
      </c>
      <c r="Q1641" t="str">
        <f t="shared" si="202"/>
        <v>music</v>
      </c>
      <c r="R1641" s="6" t="str">
        <f t="shared" si="203"/>
        <v>rock</v>
      </c>
      <c r="S1641" s="10">
        <f t="shared" si="204"/>
        <v>40941.652372685188</v>
      </c>
      <c r="T1641" s="10">
        <f t="shared" si="205"/>
        <v>40971.652372685188</v>
      </c>
      <c r="U1641" s="10" t="str">
        <f t="shared" si="206"/>
        <v>Feb</v>
      </c>
      <c r="V1641" s="11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>
        <f t="shared" si="201"/>
        <v>539.72</v>
      </c>
      <c r="Q1642" t="str">
        <f t="shared" si="202"/>
        <v>music</v>
      </c>
      <c r="R1642" s="6" t="str">
        <f t="shared" si="203"/>
        <v>rock</v>
      </c>
      <c r="S1642" s="10">
        <f t="shared" si="204"/>
        <v>40379.23096064815</v>
      </c>
      <c r="T1642" s="10">
        <f t="shared" si="205"/>
        <v>40393.082638888889</v>
      </c>
      <c r="U1642" s="10" t="str">
        <f t="shared" si="206"/>
        <v>Jul</v>
      </c>
      <c r="V1642" s="11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>
        <f t="shared" si="201"/>
        <v>2517.5</v>
      </c>
      <c r="Q1643" t="str">
        <f t="shared" si="202"/>
        <v>music</v>
      </c>
      <c r="R1643" s="6" t="str">
        <f t="shared" si="203"/>
        <v>pop</v>
      </c>
      <c r="S1643" s="10">
        <f t="shared" si="204"/>
        <v>41962.596574074079</v>
      </c>
      <c r="T1643" s="10">
        <f t="shared" si="205"/>
        <v>41992.596574074079</v>
      </c>
      <c r="U1643" s="10" t="str">
        <f t="shared" si="206"/>
        <v>Nov</v>
      </c>
      <c r="V1643" s="11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>
        <f t="shared" si="201"/>
        <v>1200</v>
      </c>
      <c r="Q1644" t="str">
        <f t="shared" si="202"/>
        <v>music</v>
      </c>
      <c r="R1644" s="6" t="str">
        <f t="shared" si="203"/>
        <v>pop</v>
      </c>
      <c r="S1644" s="10">
        <f t="shared" si="204"/>
        <v>40688.024618055555</v>
      </c>
      <c r="T1644" s="10">
        <f t="shared" si="205"/>
        <v>40708.024618055555</v>
      </c>
      <c r="U1644" s="10" t="str">
        <f t="shared" si="206"/>
        <v>May</v>
      </c>
      <c r="V1644" s="11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>
        <f t="shared" si="201"/>
        <v>5617.5</v>
      </c>
      <c r="Q1645" t="str">
        <f t="shared" si="202"/>
        <v>music</v>
      </c>
      <c r="R1645" s="6" t="str">
        <f t="shared" si="203"/>
        <v>pop</v>
      </c>
      <c r="S1645" s="10">
        <f t="shared" si="204"/>
        <v>41146.824212962965</v>
      </c>
      <c r="T1645" s="10">
        <f t="shared" si="205"/>
        <v>41176.824212962965</v>
      </c>
      <c r="U1645" s="10" t="str">
        <f t="shared" si="206"/>
        <v>Aug</v>
      </c>
      <c r="V1645" s="11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>
        <f t="shared" si="201"/>
        <v>10475</v>
      </c>
      <c r="Q1646" t="str">
        <f t="shared" si="202"/>
        <v>music</v>
      </c>
      <c r="R1646" s="6" t="str">
        <f t="shared" si="203"/>
        <v>pop</v>
      </c>
      <c r="S1646" s="10">
        <f t="shared" si="204"/>
        <v>41175.05972222222</v>
      </c>
      <c r="T1646" s="10">
        <f t="shared" si="205"/>
        <v>41235.101388888892</v>
      </c>
      <c r="U1646" s="10" t="str">
        <f t="shared" si="206"/>
        <v>Sep</v>
      </c>
      <c r="V1646" s="11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>
        <f t="shared" si="201"/>
        <v>5270</v>
      </c>
      <c r="Q1647" t="str">
        <f t="shared" si="202"/>
        <v>music</v>
      </c>
      <c r="R1647" s="6" t="str">
        <f t="shared" si="203"/>
        <v>pop</v>
      </c>
      <c r="S1647" s="10">
        <f t="shared" si="204"/>
        <v>41521.617361111108</v>
      </c>
      <c r="T1647" s="10">
        <f t="shared" si="205"/>
        <v>41535.617361111108</v>
      </c>
      <c r="U1647" s="10" t="str">
        <f t="shared" si="206"/>
        <v>Sep</v>
      </c>
      <c r="V1647" s="11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>
        <f t="shared" si="201"/>
        <v>2102</v>
      </c>
      <c r="Q1648" t="str">
        <f t="shared" si="202"/>
        <v>music</v>
      </c>
      <c r="R1648" s="6" t="str">
        <f t="shared" si="203"/>
        <v>pop</v>
      </c>
      <c r="S1648" s="10">
        <f t="shared" si="204"/>
        <v>41833.450266203705</v>
      </c>
      <c r="T1648" s="10">
        <f t="shared" si="205"/>
        <v>41865.757638888892</v>
      </c>
      <c r="U1648" s="10" t="str">
        <f t="shared" si="206"/>
        <v>Jul</v>
      </c>
      <c r="V1648" s="11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>
        <f t="shared" si="201"/>
        <v>5118</v>
      </c>
      <c r="Q1649" t="str">
        <f t="shared" si="202"/>
        <v>music</v>
      </c>
      <c r="R1649" s="6" t="str">
        <f t="shared" si="203"/>
        <v>pop</v>
      </c>
      <c r="S1649" s="10">
        <f t="shared" si="204"/>
        <v>41039.409456018519</v>
      </c>
      <c r="T1649" s="10">
        <f t="shared" si="205"/>
        <v>41069.409456018519</v>
      </c>
      <c r="U1649" s="10" t="str">
        <f t="shared" si="206"/>
        <v>May</v>
      </c>
      <c r="V1649" s="11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>
        <f t="shared" si="201"/>
        <v>2590.5</v>
      </c>
      <c r="Q1650" t="str">
        <f t="shared" si="202"/>
        <v>music</v>
      </c>
      <c r="R1650" s="6" t="str">
        <f t="shared" si="203"/>
        <v>pop</v>
      </c>
      <c r="S1650" s="10">
        <f t="shared" si="204"/>
        <v>40592.704652777778</v>
      </c>
      <c r="T1650" s="10">
        <f t="shared" si="205"/>
        <v>40622.662986111114</v>
      </c>
      <c r="U1650" s="10" t="str">
        <f t="shared" si="206"/>
        <v>Feb</v>
      </c>
      <c r="V1650" s="11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>
        <f t="shared" si="201"/>
        <v>3811.165</v>
      </c>
      <c r="Q1651" t="str">
        <f t="shared" si="202"/>
        <v>music</v>
      </c>
      <c r="R1651" s="6" t="str">
        <f t="shared" si="203"/>
        <v>pop</v>
      </c>
      <c r="S1651" s="10">
        <f t="shared" si="204"/>
        <v>41737.684664351851</v>
      </c>
      <c r="T1651" s="10">
        <f t="shared" si="205"/>
        <v>41782.684664351851</v>
      </c>
      <c r="U1651" s="10" t="str">
        <f t="shared" si="206"/>
        <v>Apr</v>
      </c>
      <c r="V1651" s="11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>
        <f t="shared" si="201"/>
        <v>2415.5</v>
      </c>
      <c r="Q1652" t="str">
        <f t="shared" si="202"/>
        <v>music</v>
      </c>
      <c r="R1652" s="6" t="str">
        <f t="shared" si="203"/>
        <v>pop</v>
      </c>
      <c r="S1652" s="10">
        <f t="shared" si="204"/>
        <v>41526.435613425929</v>
      </c>
      <c r="T1652" s="10">
        <f t="shared" si="205"/>
        <v>41556.435613425929</v>
      </c>
      <c r="U1652" s="10" t="str">
        <f t="shared" si="206"/>
        <v>Sep</v>
      </c>
      <c r="V1652" s="11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>
        <f t="shared" si="201"/>
        <v>2007.5</v>
      </c>
      <c r="Q1653" t="str">
        <f t="shared" si="202"/>
        <v>music</v>
      </c>
      <c r="R1653" s="6" t="str">
        <f t="shared" si="203"/>
        <v>pop</v>
      </c>
      <c r="S1653" s="10">
        <f t="shared" si="204"/>
        <v>40625.900694444441</v>
      </c>
      <c r="T1653" s="10">
        <f t="shared" si="205"/>
        <v>40659.290972222225</v>
      </c>
      <c r="U1653" s="10" t="str">
        <f t="shared" si="206"/>
        <v>Mar</v>
      </c>
      <c r="V1653" s="11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>
        <f t="shared" si="201"/>
        <v>4515</v>
      </c>
      <c r="Q1654" t="str">
        <f t="shared" si="202"/>
        <v>music</v>
      </c>
      <c r="R1654" s="6" t="str">
        <f t="shared" si="203"/>
        <v>pop</v>
      </c>
      <c r="S1654" s="10">
        <f t="shared" si="204"/>
        <v>41572.492974537039</v>
      </c>
      <c r="T1654" s="10">
        <f t="shared" si="205"/>
        <v>41602.534641203703</v>
      </c>
      <c r="U1654" s="10" t="str">
        <f t="shared" si="206"/>
        <v>Oct</v>
      </c>
      <c r="V1654" s="11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>
        <f t="shared" si="201"/>
        <v>6855.76</v>
      </c>
      <c r="Q1655" t="str">
        <f t="shared" si="202"/>
        <v>music</v>
      </c>
      <c r="R1655" s="6" t="str">
        <f t="shared" si="203"/>
        <v>pop</v>
      </c>
      <c r="S1655" s="10">
        <f t="shared" si="204"/>
        <v>40626.834444444445</v>
      </c>
      <c r="T1655" s="10">
        <f t="shared" si="205"/>
        <v>40657.834444444445</v>
      </c>
      <c r="U1655" s="10" t="str">
        <f t="shared" si="206"/>
        <v>Mar</v>
      </c>
      <c r="V1655" s="11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>
        <f t="shared" si="201"/>
        <v>1209.5</v>
      </c>
      <c r="Q1656" t="str">
        <f t="shared" si="202"/>
        <v>music</v>
      </c>
      <c r="R1656" s="6" t="str">
        <f t="shared" si="203"/>
        <v>pop</v>
      </c>
      <c r="S1656" s="10">
        <f t="shared" si="204"/>
        <v>40987.890740740739</v>
      </c>
      <c r="T1656" s="10">
        <f t="shared" si="205"/>
        <v>41017.890740740739</v>
      </c>
      <c r="U1656" s="10" t="str">
        <f t="shared" si="206"/>
        <v>Mar</v>
      </c>
      <c r="V1656" s="11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>
        <f t="shared" si="201"/>
        <v>1821.5</v>
      </c>
      <c r="Q1657" t="str">
        <f t="shared" si="202"/>
        <v>music</v>
      </c>
      <c r="R1657" s="6" t="str">
        <f t="shared" si="203"/>
        <v>pop</v>
      </c>
      <c r="S1657" s="10">
        <f t="shared" si="204"/>
        <v>40974.791898148149</v>
      </c>
      <c r="T1657" s="10">
        <f t="shared" si="205"/>
        <v>41004.750231481477</v>
      </c>
      <c r="U1657" s="10" t="str">
        <f t="shared" si="206"/>
        <v>Mar</v>
      </c>
      <c r="V1657" s="11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>
        <f t="shared" si="201"/>
        <v>7512.5599999999995</v>
      </c>
      <c r="Q1658" t="str">
        <f t="shared" si="202"/>
        <v>music</v>
      </c>
      <c r="R1658" s="6" t="str">
        <f t="shared" si="203"/>
        <v>pop</v>
      </c>
      <c r="S1658" s="10">
        <f t="shared" si="204"/>
        <v>41226.928842592592</v>
      </c>
      <c r="T1658" s="10">
        <f t="shared" si="205"/>
        <v>41256.928842592592</v>
      </c>
      <c r="U1658" s="10" t="str">
        <f t="shared" si="206"/>
        <v>Nov</v>
      </c>
      <c r="V1658" s="11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>
        <f t="shared" si="201"/>
        <v>25616.724999999999</v>
      </c>
      <c r="Q1659" t="str">
        <f t="shared" si="202"/>
        <v>music</v>
      </c>
      <c r="R1659" s="6" t="str">
        <f t="shared" si="203"/>
        <v>pop</v>
      </c>
      <c r="S1659" s="10">
        <f t="shared" si="204"/>
        <v>41023.782037037039</v>
      </c>
      <c r="T1659" s="10">
        <f t="shared" si="205"/>
        <v>41053.782037037039</v>
      </c>
      <c r="U1659" s="10" t="str">
        <f t="shared" si="206"/>
        <v>Apr</v>
      </c>
      <c r="V1659" s="11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>
        <f t="shared" si="201"/>
        <v>6967</v>
      </c>
      <c r="Q1660" t="str">
        <f t="shared" si="202"/>
        <v>music</v>
      </c>
      <c r="R1660" s="6" t="str">
        <f t="shared" si="203"/>
        <v>pop</v>
      </c>
      <c r="S1660" s="10">
        <f t="shared" si="204"/>
        <v>41223.22184027778</v>
      </c>
      <c r="T1660" s="10">
        <f t="shared" si="205"/>
        <v>41261.597222222219</v>
      </c>
      <c r="U1660" s="10" t="str">
        <f t="shared" si="206"/>
        <v>Nov</v>
      </c>
      <c r="V1660" s="11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>
        <f t="shared" si="201"/>
        <v>532</v>
      </c>
      <c r="Q1661" t="str">
        <f t="shared" si="202"/>
        <v>music</v>
      </c>
      <c r="R1661" s="6" t="str">
        <f t="shared" si="203"/>
        <v>pop</v>
      </c>
      <c r="S1661" s="10">
        <f t="shared" si="204"/>
        <v>41596.913437499999</v>
      </c>
      <c r="T1661" s="10">
        <f t="shared" si="205"/>
        <v>41625.5</v>
      </c>
      <c r="U1661" s="10" t="str">
        <f t="shared" si="206"/>
        <v>Nov</v>
      </c>
      <c r="V1661" s="11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>
        <f t="shared" si="201"/>
        <v>541.5</v>
      </c>
      <c r="Q1662" t="str">
        <f t="shared" si="202"/>
        <v>music</v>
      </c>
      <c r="R1662" s="6" t="str">
        <f t="shared" si="203"/>
        <v>pop</v>
      </c>
      <c r="S1662" s="10">
        <f t="shared" si="204"/>
        <v>42459.693865740745</v>
      </c>
      <c r="T1662" s="10">
        <f t="shared" si="205"/>
        <v>42490.915972222225</v>
      </c>
      <c r="U1662" s="10" t="str">
        <f t="shared" si="206"/>
        <v>Mar</v>
      </c>
      <c r="V1662" s="11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>
        <f t="shared" si="201"/>
        <v>7999</v>
      </c>
      <c r="Q1663" t="str">
        <f t="shared" si="202"/>
        <v>music</v>
      </c>
      <c r="R1663" s="6" t="str">
        <f t="shared" si="203"/>
        <v>pop</v>
      </c>
      <c r="S1663" s="10">
        <f t="shared" si="204"/>
        <v>42343.998043981483</v>
      </c>
      <c r="T1663" s="10">
        <f t="shared" si="205"/>
        <v>42386.875</v>
      </c>
      <c r="U1663" s="10" t="str">
        <f t="shared" si="206"/>
        <v>Dec</v>
      </c>
      <c r="V1663" s="11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>
        <f t="shared" si="201"/>
        <v>8105.5</v>
      </c>
      <c r="Q1664" t="str">
        <f t="shared" si="202"/>
        <v>music</v>
      </c>
      <c r="R1664" s="6" t="str">
        <f t="shared" si="203"/>
        <v>pop</v>
      </c>
      <c r="S1664" s="10">
        <f t="shared" si="204"/>
        <v>40848.198333333334</v>
      </c>
      <c r="T1664" s="10">
        <f t="shared" si="205"/>
        <v>40908.239999999998</v>
      </c>
      <c r="U1664" s="10" t="str">
        <f t="shared" si="206"/>
        <v>Nov</v>
      </c>
      <c r="V1664" s="11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>
        <f t="shared" si="201"/>
        <v>1040</v>
      </c>
      <c r="Q1665" t="str">
        <f t="shared" si="202"/>
        <v>music</v>
      </c>
      <c r="R1665" s="6" t="str">
        <f t="shared" si="203"/>
        <v>pop</v>
      </c>
      <c r="S1665" s="10">
        <f t="shared" si="204"/>
        <v>42006.02207175926</v>
      </c>
      <c r="T1665" s="10">
        <f t="shared" si="205"/>
        <v>42036.02207175926</v>
      </c>
      <c r="U1665" s="10" t="str">
        <f t="shared" si="206"/>
        <v>Jan</v>
      </c>
      <c r="V1665" s="11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>
        <f t="shared" si="201"/>
        <v>2780.1099999999997</v>
      </c>
      <c r="Q1666" t="str">
        <f t="shared" si="202"/>
        <v>music</v>
      </c>
      <c r="R1666" s="6" t="str">
        <f t="shared" si="203"/>
        <v>pop</v>
      </c>
      <c r="S1666" s="10">
        <f t="shared" si="204"/>
        <v>40939.761782407404</v>
      </c>
      <c r="T1666" s="10">
        <f t="shared" si="205"/>
        <v>40984.165972222225</v>
      </c>
      <c r="U1666" s="10" t="str">
        <f t="shared" si="206"/>
        <v>Jan</v>
      </c>
      <c r="V1666" s="11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>
        <f t="shared" ref="P1667:P1730" si="209">AVERAGE(D1667,E1667)</f>
        <v>3840.5</v>
      </c>
      <c r="Q1667" t="str">
        <f t="shared" ref="Q1667:Q1730" si="210">LEFT(N1667, SEARCH("/",N1667,1)-1)</f>
        <v>music</v>
      </c>
      <c r="R1667" s="6" t="str">
        <f t="shared" ref="R1667:R1730" si="211">RIGHT(N1667,LEN(N1667) - SEARCH("/", N1667, + 1))</f>
        <v>pop</v>
      </c>
      <c r="S1667" s="10">
        <f t="shared" ref="S1667:S1730" si="212">(((J1667/60)/60)/24)+DATE(1970,1,1)</f>
        <v>40564.649456018517</v>
      </c>
      <c r="T1667" s="10">
        <f t="shared" ref="T1667:T1730" si="213">(((I1667/60)/60)/24)+DATE(1970,1,1)</f>
        <v>40596.125</v>
      </c>
      <c r="U1667" s="10" t="str">
        <f t="shared" ref="U1667:U1730" si="214">TEXT(S1667, "mmm")</f>
        <v>Jan</v>
      </c>
      <c r="V1667" s="11">
        <f t="shared" ref="V1667:V1730" si="215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>
        <f t="shared" si="209"/>
        <v>3261</v>
      </c>
      <c r="Q1668" t="str">
        <f t="shared" si="210"/>
        <v>music</v>
      </c>
      <c r="R1668" s="6" t="str">
        <f t="shared" si="211"/>
        <v>pop</v>
      </c>
      <c r="S1668" s="10">
        <f t="shared" si="212"/>
        <v>41331.253159722226</v>
      </c>
      <c r="T1668" s="10">
        <f t="shared" si="213"/>
        <v>41361.211493055554</v>
      </c>
      <c r="U1668" s="10" t="str">
        <f t="shared" si="214"/>
        <v>Feb</v>
      </c>
      <c r="V1668" s="11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>
        <f t="shared" si="209"/>
        <v>3856.5</v>
      </c>
      <c r="Q1669" t="str">
        <f t="shared" si="210"/>
        <v>music</v>
      </c>
      <c r="R1669" s="6" t="str">
        <f t="shared" si="211"/>
        <v>pop</v>
      </c>
      <c r="S1669" s="10">
        <f t="shared" si="212"/>
        <v>41682.0705787037</v>
      </c>
      <c r="T1669" s="10">
        <f t="shared" si="213"/>
        <v>41709.290972222225</v>
      </c>
      <c r="U1669" s="10" t="str">
        <f t="shared" si="214"/>
        <v>Feb</v>
      </c>
      <c r="V1669" s="11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>
        <f t="shared" si="209"/>
        <v>8105.5</v>
      </c>
      <c r="Q1670" t="str">
        <f t="shared" si="210"/>
        <v>music</v>
      </c>
      <c r="R1670" s="6" t="str">
        <f t="shared" si="211"/>
        <v>pop</v>
      </c>
      <c r="S1670" s="10">
        <f t="shared" si="212"/>
        <v>40845.14975694444</v>
      </c>
      <c r="T1670" s="10">
        <f t="shared" si="213"/>
        <v>40875.191423611112</v>
      </c>
      <c r="U1670" s="10" t="str">
        <f t="shared" si="214"/>
        <v>Oct</v>
      </c>
      <c r="V1670" s="11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>
        <f t="shared" si="209"/>
        <v>2397.5</v>
      </c>
      <c r="Q1671" t="str">
        <f t="shared" si="210"/>
        <v>music</v>
      </c>
      <c r="R1671" s="6" t="str">
        <f t="shared" si="211"/>
        <v>pop</v>
      </c>
      <c r="S1671" s="10">
        <f t="shared" si="212"/>
        <v>42461.885138888887</v>
      </c>
      <c r="T1671" s="10">
        <f t="shared" si="213"/>
        <v>42521.885138888887</v>
      </c>
      <c r="U1671" s="10" t="str">
        <f t="shared" si="214"/>
        <v>Apr</v>
      </c>
      <c r="V1671" s="11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>
        <f t="shared" si="209"/>
        <v>1013</v>
      </c>
      <c r="Q1672" t="str">
        <f t="shared" si="210"/>
        <v>music</v>
      </c>
      <c r="R1672" s="6" t="str">
        <f t="shared" si="211"/>
        <v>pop</v>
      </c>
      <c r="S1672" s="10">
        <f t="shared" si="212"/>
        <v>40313.930543981485</v>
      </c>
      <c r="T1672" s="10">
        <f t="shared" si="213"/>
        <v>40364.166666666664</v>
      </c>
      <c r="U1672" s="10" t="str">
        <f t="shared" si="214"/>
        <v>May</v>
      </c>
      <c r="V1672" s="11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>
        <f t="shared" si="209"/>
        <v>2006.7350000000001</v>
      </c>
      <c r="Q1673" t="str">
        <f t="shared" si="210"/>
        <v>music</v>
      </c>
      <c r="R1673" s="6" t="str">
        <f t="shared" si="211"/>
        <v>pop</v>
      </c>
      <c r="S1673" s="10">
        <f t="shared" si="212"/>
        <v>42553.54414351852</v>
      </c>
      <c r="T1673" s="10">
        <f t="shared" si="213"/>
        <v>42583.54414351852</v>
      </c>
      <c r="U1673" s="10" t="str">
        <f t="shared" si="214"/>
        <v>Jul</v>
      </c>
      <c r="V1673" s="11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>
        <f t="shared" si="209"/>
        <v>1810</v>
      </c>
      <c r="Q1674" t="str">
        <f t="shared" si="210"/>
        <v>music</v>
      </c>
      <c r="R1674" s="6" t="str">
        <f t="shared" si="211"/>
        <v>pop</v>
      </c>
      <c r="S1674" s="10">
        <f t="shared" si="212"/>
        <v>41034.656597222223</v>
      </c>
      <c r="T1674" s="10">
        <f t="shared" si="213"/>
        <v>41064.656597222223</v>
      </c>
      <c r="U1674" s="10" t="str">
        <f t="shared" si="214"/>
        <v>May</v>
      </c>
      <c r="V1674" s="11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>
        <f t="shared" si="209"/>
        <v>2395</v>
      </c>
      <c r="Q1675" t="str">
        <f t="shared" si="210"/>
        <v>music</v>
      </c>
      <c r="R1675" s="6" t="str">
        <f t="shared" si="211"/>
        <v>pop</v>
      </c>
      <c r="S1675" s="10">
        <f t="shared" si="212"/>
        <v>42039.878379629634</v>
      </c>
      <c r="T1675" s="10">
        <f t="shared" si="213"/>
        <v>42069.878379629634</v>
      </c>
      <c r="U1675" s="10" t="str">
        <f t="shared" si="214"/>
        <v>Feb</v>
      </c>
      <c r="V1675" s="11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>
        <f t="shared" si="209"/>
        <v>7542.5</v>
      </c>
      <c r="Q1676" t="str">
        <f t="shared" si="210"/>
        <v>music</v>
      </c>
      <c r="R1676" s="6" t="str">
        <f t="shared" si="211"/>
        <v>pop</v>
      </c>
      <c r="S1676" s="10">
        <f t="shared" si="212"/>
        <v>42569.605393518519</v>
      </c>
      <c r="T1676" s="10">
        <f t="shared" si="213"/>
        <v>42600.290972222225</v>
      </c>
      <c r="U1676" s="10" t="str">
        <f t="shared" si="214"/>
        <v>Jul</v>
      </c>
      <c r="V1676" s="11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>
        <f t="shared" si="209"/>
        <v>1187.08</v>
      </c>
      <c r="Q1677" t="str">
        <f t="shared" si="210"/>
        <v>music</v>
      </c>
      <c r="R1677" s="6" t="str">
        <f t="shared" si="211"/>
        <v>pop</v>
      </c>
      <c r="S1677" s="10">
        <f t="shared" si="212"/>
        <v>40802.733101851853</v>
      </c>
      <c r="T1677" s="10">
        <f t="shared" si="213"/>
        <v>40832.918749999997</v>
      </c>
      <c r="U1677" s="10" t="str">
        <f t="shared" si="214"/>
        <v>Sep</v>
      </c>
      <c r="V1677" s="11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>
        <f t="shared" si="209"/>
        <v>3230</v>
      </c>
      <c r="Q1678" t="str">
        <f t="shared" si="210"/>
        <v>music</v>
      </c>
      <c r="R1678" s="6" t="str">
        <f t="shared" si="211"/>
        <v>pop</v>
      </c>
      <c r="S1678" s="10">
        <f t="shared" si="212"/>
        <v>40973.72623842593</v>
      </c>
      <c r="T1678" s="10">
        <f t="shared" si="213"/>
        <v>41020.165972222225</v>
      </c>
      <c r="U1678" s="10" t="str">
        <f t="shared" si="214"/>
        <v>Mar</v>
      </c>
      <c r="V1678" s="11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>
        <f t="shared" si="209"/>
        <v>6350</v>
      </c>
      <c r="Q1679" t="str">
        <f t="shared" si="210"/>
        <v>music</v>
      </c>
      <c r="R1679" s="6" t="str">
        <f t="shared" si="211"/>
        <v>pop</v>
      </c>
      <c r="S1679" s="10">
        <f t="shared" si="212"/>
        <v>42416.407129629632</v>
      </c>
      <c r="T1679" s="10">
        <f t="shared" si="213"/>
        <v>42476.249305555553</v>
      </c>
      <c r="U1679" s="10" t="str">
        <f t="shared" si="214"/>
        <v>Feb</v>
      </c>
      <c r="V1679" s="11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>
        <f t="shared" si="209"/>
        <v>1638</v>
      </c>
      <c r="Q1680" t="str">
        <f t="shared" si="210"/>
        <v>music</v>
      </c>
      <c r="R1680" s="6" t="str">
        <f t="shared" si="211"/>
        <v>pop</v>
      </c>
      <c r="S1680" s="10">
        <f t="shared" si="212"/>
        <v>41662.854988425926</v>
      </c>
      <c r="T1680" s="10">
        <f t="shared" si="213"/>
        <v>41676.854988425926</v>
      </c>
      <c r="U1680" s="10" t="str">
        <f t="shared" si="214"/>
        <v>Jan</v>
      </c>
      <c r="V1680" s="11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>
        <f t="shared" si="209"/>
        <v>2750</v>
      </c>
      <c r="Q1681" t="str">
        <f t="shared" si="210"/>
        <v>music</v>
      </c>
      <c r="R1681" s="6" t="str">
        <f t="shared" si="211"/>
        <v>pop</v>
      </c>
      <c r="S1681" s="10">
        <f t="shared" si="212"/>
        <v>40723.068807870368</v>
      </c>
      <c r="T1681" s="10">
        <f t="shared" si="213"/>
        <v>40746.068807870368</v>
      </c>
      <c r="U1681" s="10" t="str">
        <f t="shared" si="214"/>
        <v>Jun</v>
      </c>
      <c r="V1681" s="11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>
        <f t="shared" si="209"/>
        <v>1087.5</v>
      </c>
      <c r="Q1682" t="str">
        <f t="shared" si="210"/>
        <v>music</v>
      </c>
      <c r="R1682" s="6" t="str">
        <f t="shared" si="211"/>
        <v>pop</v>
      </c>
      <c r="S1682" s="10">
        <f t="shared" si="212"/>
        <v>41802.757719907408</v>
      </c>
      <c r="T1682" s="10">
        <f t="shared" si="213"/>
        <v>41832.757719907408</v>
      </c>
      <c r="U1682" s="10" t="str">
        <f t="shared" si="214"/>
        <v>Jun</v>
      </c>
      <c r="V1682" s="11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>
        <f t="shared" si="209"/>
        <v>65462.19</v>
      </c>
      <c r="Q1683" t="str">
        <f t="shared" si="210"/>
        <v>music</v>
      </c>
      <c r="R1683" s="6" t="str">
        <f t="shared" si="211"/>
        <v>faith</v>
      </c>
      <c r="S1683" s="10">
        <f t="shared" si="212"/>
        <v>42774.121342592596</v>
      </c>
      <c r="T1683" s="10">
        <f t="shared" si="213"/>
        <v>42823.083333333328</v>
      </c>
      <c r="U1683" s="10" t="str">
        <f t="shared" si="214"/>
        <v>Feb</v>
      </c>
      <c r="V1683" s="11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>
        <f t="shared" si="209"/>
        <v>3000</v>
      </c>
      <c r="Q1684" t="str">
        <f t="shared" si="210"/>
        <v>music</v>
      </c>
      <c r="R1684" s="6" t="str">
        <f t="shared" si="211"/>
        <v>faith</v>
      </c>
      <c r="S1684" s="10">
        <f t="shared" si="212"/>
        <v>42779.21365740741</v>
      </c>
      <c r="T1684" s="10">
        <f t="shared" si="213"/>
        <v>42839.171990740739</v>
      </c>
      <c r="U1684" s="10" t="str">
        <f t="shared" si="214"/>
        <v>Feb</v>
      </c>
      <c r="V1684" s="11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>
        <f t="shared" si="209"/>
        <v>2130</v>
      </c>
      <c r="Q1685" t="str">
        <f t="shared" si="210"/>
        <v>music</v>
      </c>
      <c r="R1685" s="6" t="str">
        <f t="shared" si="211"/>
        <v>faith</v>
      </c>
      <c r="S1685" s="10">
        <f t="shared" si="212"/>
        <v>42808.781689814816</v>
      </c>
      <c r="T1685" s="10">
        <f t="shared" si="213"/>
        <v>42832.781689814816</v>
      </c>
      <c r="U1685" s="10" t="str">
        <f t="shared" si="214"/>
        <v>Mar</v>
      </c>
      <c r="V1685" s="11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>
        <f t="shared" si="209"/>
        <v>8365</v>
      </c>
      <c r="Q1686" t="str">
        <f t="shared" si="210"/>
        <v>music</v>
      </c>
      <c r="R1686" s="6" t="str">
        <f t="shared" si="211"/>
        <v>faith</v>
      </c>
      <c r="S1686" s="10">
        <f t="shared" si="212"/>
        <v>42783.815289351856</v>
      </c>
      <c r="T1686" s="10">
        <f t="shared" si="213"/>
        <v>42811.773622685185</v>
      </c>
      <c r="U1686" s="10" t="str">
        <f t="shared" si="214"/>
        <v>Feb</v>
      </c>
      <c r="V1686" s="11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>
        <f t="shared" si="209"/>
        <v>355</v>
      </c>
      <c r="Q1687" t="str">
        <f t="shared" si="210"/>
        <v>music</v>
      </c>
      <c r="R1687" s="6" t="str">
        <f t="shared" si="211"/>
        <v>faith</v>
      </c>
      <c r="S1687" s="10">
        <f t="shared" si="212"/>
        <v>42788.2502662037</v>
      </c>
      <c r="T1687" s="10">
        <f t="shared" si="213"/>
        <v>42818.208599537036</v>
      </c>
      <c r="U1687" s="10" t="str">
        <f t="shared" si="214"/>
        <v>Feb</v>
      </c>
      <c r="V1687" s="11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>
        <f t="shared" si="209"/>
        <v>2509</v>
      </c>
      <c r="Q1688" t="str">
        <f t="shared" si="210"/>
        <v>music</v>
      </c>
      <c r="R1688" s="6" t="str">
        <f t="shared" si="211"/>
        <v>faith</v>
      </c>
      <c r="S1688" s="10">
        <f t="shared" si="212"/>
        <v>42792.843969907408</v>
      </c>
      <c r="T1688" s="10">
        <f t="shared" si="213"/>
        <v>42852.802303240736</v>
      </c>
      <c r="U1688" s="10" t="str">
        <f t="shared" si="214"/>
        <v>Feb</v>
      </c>
      <c r="V1688" s="11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>
        <f t="shared" si="209"/>
        <v>6562.5</v>
      </c>
      <c r="Q1689" t="str">
        <f t="shared" si="210"/>
        <v>music</v>
      </c>
      <c r="R1689" s="6" t="str">
        <f t="shared" si="211"/>
        <v>faith</v>
      </c>
      <c r="S1689" s="10">
        <f t="shared" si="212"/>
        <v>42802.046817129631</v>
      </c>
      <c r="T1689" s="10">
        <f t="shared" si="213"/>
        <v>42835.84375</v>
      </c>
      <c r="U1689" s="10" t="str">
        <f t="shared" si="214"/>
        <v>Mar</v>
      </c>
      <c r="V1689" s="11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>
        <f t="shared" si="209"/>
        <v>2886</v>
      </c>
      <c r="Q1690" t="str">
        <f t="shared" si="210"/>
        <v>music</v>
      </c>
      <c r="R1690" s="6" t="str">
        <f t="shared" si="211"/>
        <v>faith</v>
      </c>
      <c r="S1690" s="10">
        <f t="shared" si="212"/>
        <v>42804.534652777773</v>
      </c>
      <c r="T1690" s="10">
        <f t="shared" si="213"/>
        <v>42834.492986111116</v>
      </c>
      <c r="U1690" s="10" t="str">
        <f t="shared" si="214"/>
        <v>Mar</v>
      </c>
      <c r="V1690" s="11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>
        <f t="shared" si="209"/>
        <v>2400</v>
      </c>
      <c r="Q1691" t="str">
        <f t="shared" si="210"/>
        <v>music</v>
      </c>
      <c r="R1691" s="6" t="str">
        <f t="shared" si="211"/>
        <v>faith</v>
      </c>
      <c r="S1691" s="10">
        <f t="shared" si="212"/>
        <v>42780.942476851851</v>
      </c>
      <c r="T1691" s="10">
        <f t="shared" si="213"/>
        <v>42810.900810185187</v>
      </c>
      <c r="U1691" s="10" t="str">
        <f t="shared" si="214"/>
        <v>Feb</v>
      </c>
      <c r="V1691" s="11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>
        <f t="shared" si="209"/>
        <v>1567.5</v>
      </c>
      <c r="Q1692" t="str">
        <f t="shared" si="210"/>
        <v>music</v>
      </c>
      <c r="R1692" s="6" t="str">
        <f t="shared" si="211"/>
        <v>faith</v>
      </c>
      <c r="S1692" s="10">
        <f t="shared" si="212"/>
        <v>42801.43104166667</v>
      </c>
      <c r="T1692" s="10">
        <f t="shared" si="213"/>
        <v>42831.389374999999</v>
      </c>
      <c r="U1692" s="10" t="str">
        <f t="shared" si="214"/>
        <v>Mar</v>
      </c>
      <c r="V1692" s="11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>
        <f t="shared" si="209"/>
        <v>20021</v>
      </c>
      <c r="Q1693" t="str">
        <f t="shared" si="210"/>
        <v>music</v>
      </c>
      <c r="R1693" s="6" t="str">
        <f t="shared" si="211"/>
        <v>faith</v>
      </c>
      <c r="S1693" s="10">
        <f t="shared" si="212"/>
        <v>42795.701481481476</v>
      </c>
      <c r="T1693" s="10">
        <f t="shared" si="213"/>
        <v>42828.041666666672</v>
      </c>
      <c r="U1693" s="10" t="str">
        <f t="shared" si="214"/>
        <v>Mar</v>
      </c>
      <c r="V1693" s="11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>
        <f t="shared" si="209"/>
        <v>3695</v>
      </c>
      <c r="Q1694" t="str">
        <f t="shared" si="210"/>
        <v>music</v>
      </c>
      <c r="R1694" s="6" t="str">
        <f t="shared" si="211"/>
        <v>faith</v>
      </c>
      <c r="S1694" s="10">
        <f t="shared" si="212"/>
        <v>42788.151238425926</v>
      </c>
      <c r="T1694" s="10">
        <f t="shared" si="213"/>
        <v>42820.999305555553</v>
      </c>
      <c r="U1694" s="10" t="str">
        <f t="shared" si="214"/>
        <v>Feb</v>
      </c>
      <c r="V1694" s="11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>
        <f t="shared" si="209"/>
        <v>1640</v>
      </c>
      <c r="Q1695" t="str">
        <f t="shared" si="210"/>
        <v>music</v>
      </c>
      <c r="R1695" s="6" t="str">
        <f t="shared" si="211"/>
        <v>faith</v>
      </c>
      <c r="S1695" s="10">
        <f t="shared" si="212"/>
        <v>42803.920277777783</v>
      </c>
      <c r="T1695" s="10">
        <f t="shared" si="213"/>
        <v>42834.833333333328</v>
      </c>
      <c r="U1695" s="10" t="str">
        <f t="shared" si="214"/>
        <v>Mar</v>
      </c>
      <c r="V1695" s="11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>
        <f t="shared" si="209"/>
        <v>5002.5</v>
      </c>
      <c r="Q1696" t="str">
        <f t="shared" si="210"/>
        <v>music</v>
      </c>
      <c r="R1696" s="6" t="str">
        <f t="shared" si="211"/>
        <v>faith</v>
      </c>
      <c r="S1696" s="10">
        <f t="shared" si="212"/>
        <v>42791.669837962967</v>
      </c>
      <c r="T1696" s="10">
        <f t="shared" si="213"/>
        <v>42821.191666666666</v>
      </c>
      <c r="U1696" s="10" t="str">
        <f t="shared" si="214"/>
        <v>Feb</v>
      </c>
      <c r="V1696" s="11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>
        <f t="shared" si="209"/>
        <v>6702.5</v>
      </c>
      <c r="Q1697" t="str">
        <f t="shared" si="210"/>
        <v>music</v>
      </c>
      <c r="R1697" s="6" t="str">
        <f t="shared" si="211"/>
        <v>faith</v>
      </c>
      <c r="S1697" s="10">
        <f t="shared" si="212"/>
        <v>42801.031412037039</v>
      </c>
      <c r="T1697" s="10">
        <f t="shared" si="213"/>
        <v>42835.041666666672</v>
      </c>
      <c r="U1697" s="10" t="str">
        <f t="shared" si="214"/>
        <v>Mar</v>
      </c>
      <c r="V1697" s="11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>
        <f t="shared" si="209"/>
        <v>150000</v>
      </c>
      <c r="Q1698" t="str">
        <f t="shared" si="210"/>
        <v>music</v>
      </c>
      <c r="R1698" s="6" t="str">
        <f t="shared" si="211"/>
        <v>faith</v>
      </c>
      <c r="S1698" s="10">
        <f t="shared" si="212"/>
        <v>42796.069571759261</v>
      </c>
      <c r="T1698" s="10">
        <f t="shared" si="213"/>
        <v>42826.027905092589</v>
      </c>
      <c r="U1698" s="10" t="str">
        <f t="shared" si="214"/>
        <v>Mar</v>
      </c>
      <c r="V1698" s="11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>
        <f t="shared" si="209"/>
        <v>7513</v>
      </c>
      <c r="Q1699" t="str">
        <f t="shared" si="210"/>
        <v>music</v>
      </c>
      <c r="R1699" s="6" t="str">
        <f t="shared" si="211"/>
        <v>faith</v>
      </c>
      <c r="S1699" s="10">
        <f t="shared" si="212"/>
        <v>42805.032962962956</v>
      </c>
      <c r="T1699" s="10">
        <f t="shared" si="213"/>
        <v>42834.991296296299</v>
      </c>
      <c r="U1699" s="10" t="str">
        <f t="shared" si="214"/>
        <v>Mar</v>
      </c>
      <c r="V1699" s="11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>
        <f t="shared" si="209"/>
        <v>62500</v>
      </c>
      <c r="Q1700" t="str">
        <f t="shared" si="210"/>
        <v>music</v>
      </c>
      <c r="R1700" s="6" t="str">
        <f t="shared" si="211"/>
        <v>faith</v>
      </c>
      <c r="S1700" s="10">
        <f t="shared" si="212"/>
        <v>42796.207870370374</v>
      </c>
      <c r="T1700" s="10">
        <f t="shared" si="213"/>
        <v>42820.147916666669</v>
      </c>
      <c r="U1700" s="10" t="str">
        <f t="shared" si="214"/>
        <v>Mar</v>
      </c>
      <c r="V1700" s="11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>
        <f t="shared" si="209"/>
        <v>2660.5</v>
      </c>
      <c r="Q1701" t="str">
        <f t="shared" si="210"/>
        <v>music</v>
      </c>
      <c r="R1701" s="6" t="str">
        <f t="shared" si="211"/>
        <v>faith</v>
      </c>
      <c r="S1701" s="10">
        <f t="shared" si="212"/>
        <v>42806.863946759258</v>
      </c>
      <c r="T1701" s="10">
        <f t="shared" si="213"/>
        <v>42836.863946759258</v>
      </c>
      <c r="U1701" s="10" t="str">
        <f t="shared" si="214"/>
        <v>Mar</v>
      </c>
      <c r="V1701" s="11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>
        <f t="shared" si="209"/>
        <v>12606</v>
      </c>
      <c r="Q1702" t="str">
        <f t="shared" si="210"/>
        <v>music</v>
      </c>
      <c r="R1702" s="6" t="str">
        <f t="shared" si="211"/>
        <v>faith</v>
      </c>
      <c r="S1702" s="10">
        <f t="shared" si="212"/>
        <v>42796.071643518517</v>
      </c>
      <c r="T1702" s="10">
        <f t="shared" si="213"/>
        <v>42826.166666666672</v>
      </c>
      <c r="U1702" s="10" t="str">
        <f t="shared" si="214"/>
        <v>Mar</v>
      </c>
      <c r="V1702" s="11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>
        <f t="shared" si="209"/>
        <v>2530</v>
      </c>
      <c r="Q1703" t="str">
        <f t="shared" si="210"/>
        <v>music</v>
      </c>
      <c r="R1703" s="6" t="str">
        <f t="shared" si="211"/>
        <v>faith</v>
      </c>
      <c r="S1703" s="10">
        <f t="shared" si="212"/>
        <v>41989.664409722223</v>
      </c>
      <c r="T1703" s="10">
        <f t="shared" si="213"/>
        <v>42019.664409722223</v>
      </c>
      <c r="U1703" s="10" t="str">
        <f t="shared" si="214"/>
        <v>Dec</v>
      </c>
      <c r="V1703" s="11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>
        <f t="shared" si="209"/>
        <v>8250.5</v>
      </c>
      <c r="Q1704" t="str">
        <f t="shared" si="210"/>
        <v>music</v>
      </c>
      <c r="R1704" s="6" t="str">
        <f t="shared" si="211"/>
        <v>faith</v>
      </c>
      <c r="S1704" s="10">
        <f t="shared" si="212"/>
        <v>42063.869791666672</v>
      </c>
      <c r="T1704" s="10">
        <f t="shared" si="213"/>
        <v>42093.828125</v>
      </c>
      <c r="U1704" s="10" t="str">
        <f t="shared" si="214"/>
        <v>Feb</v>
      </c>
      <c r="V1704" s="11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>
        <f t="shared" si="209"/>
        <v>2525.5</v>
      </c>
      <c r="Q1705" t="str">
        <f t="shared" si="210"/>
        <v>music</v>
      </c>
      <c r="R1705" s="6" t="str">
        <f t="shared" si="211"/>
        <v>faith</v>
      </c>
      <c r="S1705" s="10">
        <f t="shared" si="212"/>
        <v>42187.281678240746</v>
      </c>
      <c r="T1705" s="10">
        <f t="shared" si="213"/>
        <v>42247.281678240746</v>
      </c>
      <c r="U1705" s="10" t="str">
        <f t="shared" si="214"/>
        <v>Jul</v>
      </c>
      <c r="V1705" s="11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>
        <f t="shared" si="209"/>
        <v>1651</v>
      </c>
      <c r="Q1706" t="str">
        <f t="shared" si="210"/>
        <v>music</v>
      </c>
      <c r="R1706" s="6" t="str">
        <f t="shared" si="211"/>
        <v>faith</v>
      </c>
      <c r="S1706" s="10">
        <f t="shared" si="212"/>
        <v>42021.139733796299</v>
      </c>
      <c r="T1706" s="10">
        <f t="shared" si="213"/>
        <v>42051.139733796299</v>
      </c>
      <c r="U1706" s="10" t="str">
        <f t="shared" si="214"/>
        <v>Jan</v>
      </c>
      <c r="V1706" s="11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>
        <f t="shared" si="209"/>
        <v>1000</v>
      </c>
      <c r="Q1707" t="str">
        <f t="shared" si="210"/>
        <v>music</v>
      </c>
      <c r="R1707" s="6" t="str">
        <f t="shared" si="211"/>
        <v>faith</v>
      </c>
      <c r="S1707" s="10">
        <f t="shared" si="212"/>
        <v>42245.016736111109</v>
      </c>
      <c r="T1707" s="10">
        <f t="shared" si="213"/>
        <v>42256.666666666672</v>
      </c>
      <c r="U1707" s="10" t="str">
        <f t="shared" si="214"/>
        <v>Aug</v>
      </c>
      <c r="V1707" s="11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>
        <f t="shared" si="209"/>
        <v>2750</v>
      </c>
      <c r="Q1708" t="str">
        <f t="shared" si="210"/>
        <v>music</v>
      </c>
      <c r="R1708" s="6" t="str">
        <f t="shared" si="211"/>
        <v>faith</v>
      </c>
      <c r="S1708" s="10">
        <f t="shared" si="212"/>
        <v>42179.306388888886</v>
      </c>
      <c r="T1708" s="10">
        <f t="shared" si="213"/>
        <v>42239.306388888886</v>
      </c>
      <c r="U1708" s="10" t="str">
        <f t="shared" si="214"/>
        <v>Jun</v>
      </c>
      <c r="V1708" s="11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>
        <f t="shared" si="209"/>
        <v>2743.5</v>
      </c>
      <c r="Q1709" t="str">
        <f t="shared" si="210"/>
        <v>music</v>
      </c>
      <c r="R1709" s="6" t="str">
        <f t="shared" si="211"/>
        <v>faith</v>
      </c>
      <c r="S1709" s="10">
        <f t="shared" si="212"/>
        <v>42427.721006944441</v>
      </c>
      <c r="T1709" s="10">
        <f t="shared" si="213"/>
        <v>42457.679340277777</v>
      </c>
      <c r="U1709" s="10" t="str">
        <f t="shared" si="214"/>
        <v>Feb</v>
      </c>
      <c r="V1709" s="11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>
        <f t="shared" si="209"/>
        <v>3500</v>
      </c>
      <c r="Q1710" t="str">
        <f t="shared" si="210"/>
        <v>music</v>
      </c>
      <c r="R1710" s="6" t="str">
        <f t="shared" si="211"/>
        <v>faith</v>
      </c>
      <c r="S1710" s="10">
        <f t="shared" si="212"/>
        <v>42451.866967592592</v>
      </c>
      <c r="T1710" s="10">
        <f t="shared" si="213"/>
        <v>42491.866967592592</v>
      </c>
      <c r="U1710" s="10" t="str">
        <f t="shared" si="214"/>
        <v>Mar</v>
      </c>
      <c r="V1710" s="11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>
        <f t="shared" si="209"/>
        <v>917.5</v>
      </c>
      <c r="Q1711" t="str">
        <f t="shared" si="210"/>
        <v>music</v>
      </c>
      <c r="R1711" s="6" t="str">
        <f t="shared" si="211"/>
        <v>faith</v>
      </c>
      <c r="S1711" s="10">
        <f t="shared" si="212"/>
        <v>41841.56381944444</v>
      </c>
      <c r="T1711" s="10">
        <f t="shared" si="213"/>
        <v>41882.818749999999</v>
      </c>
      <c r="U1711" s="10" t="str">
        <f t="shared" si="214"/>
        <v>Jul</v>
      </c>
      <c r="V1711" s="11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>
        <f t="shared" si="209"/>
        <v>2517</v>
      </c>
      <c r="Q1712" t="str">
        <f t="shared" si="210"/>
        <v>music</v>
      </c>
      <c r="R1712" s="6" t="str">
        <f t="shared" si="211"/>
        <v>faith</v>
      </c>
      <c r="S1712" s="10">
        <f t="shared" si="212"/>
        <v>42341.59129629629</v>
      </c>
      <c r="T1712" s="10">
        <f t="shared" si="213"/>
        <v>42387.541666666672</v>
      </c>
      <c r="U1712" s="10" t="str">
        <f t="shared" si="214"/>
        <v>Dec</v>
      </c>
      <c r="V1712" s="11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>
        <f t="shared" si="209"/>
        <v>5525</v>
      </c>
      <c r="Q1713" t="str">
        <f t="shared" si="210"/>
        <v>music</v>
      </c>
      <c r="R1713" s="6" t="str">
        <f t="shared" si="211"/>
        <v>faith</v>
      </c>
      <c r="S1713" s="10">
        <f t="shared" si="212"/>
        <v>41852.646226851852</v>
      </c>
      <c r="T1713" s="10">
        <f t="shared" si="213"/>
        <v>41883.646226851852</v>
      </c>
      <c r="U1713" s="10" t="str">
        <f t="shared" si="214"/>
        <v>Aug</v>
      </c>
      <c r="V1713" s="11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>
        <f t="shared" si="209"/>
        <v>2500</v>
      </c>
      <c r="Q1714" t="str">
        <f t="shared" si="210"/>
        <v>music</v>
      </c>
      <c r="R1714" s="6" t="str">
        <f t="shared" si="211"/>
        <v>faith</v>
      </c>
      <c r="S1714" s="10">
        <f t="shared" si="212"/>
        <v>42125.913807870369</v>
      </c>
      <c r="T1714" s="10">
        <f t="shared" si="213"/>
        <v>42185.913807870369</v>
      </c>
      <c r="U1714" s="10" t="str">
        <f t="shared" si="214"/>
        <v>May</v>
      </c>
      <c r="V1714" s="11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>
        <f t="shared" si="209"/>
        <v>1525</v>
      </c>
      <c r="Q1715" t="str">
        <f t="shared" si="210"/>
        <v>music</v>
      </c>
      <c r="R1715" s="6" t="str">
        <f t="shared" si="211"/>
        <v>faith</v>
      </c>
      <c r="S1715" s="10">
        <f t="shared" si="212"/>
        <v>41887.801064814819</v>
      </c>
      <c r="T1715" s="10">
        <f t="shared" si="213"/>
        <v>41917.801064814819</v>
      </c>
      <c r="U1715" s="10" t="str">
        <f t="shared" si="214"/>
        <v>Sep</v>
      </c>
      <c r="V1715" s="11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>
        <f t="shared" si="209"/>
        <v>13483.5</v>
      </c>
      <c r="Q1716" t="str">
        <f t="shared" si="210"/>
        <v>music</v>
      </c>
      <c r="R1716" s="6" t="str">
        <f t="shared" si="211"/>
        <v>faith</v>
      </c>
      <c r="S1716" s="10">
        <f t="shared" si="212"/>
        <v>42095.918530092589</v>
      </c>
      <c r="T1716" s="10">
        <f t="shared" si="213"/>
        <v>42125.918530092589</v>
      </c>
      <c r="U1716" s="10" t="str">
        <f t="shared" si="214"/>
        <v>Apr</v>
      </c>
      <c r="V1716" s="11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>
        <f t="shared" si="209"/>
        <v>2505.5</v>
      </c>
      <c r="Q1717" t="str">
        <f t="shared" si="210"/>
        <v>music</v>
      </c>
      <c r="R1717" s="6" t="str">
        <f t="shared" si="211"/>
        <v>faith</v>
      </c>
      <c r="S1717" s="10">
        <f t="shared" si="212"/>
        <v>42064.217418981483</v>
      </c>
      <c r="T1717" s="10">
        <f t="shared" si="213"/>
        <v>42094.140277777777</v>
      </c>
      <c r="U1717" s="10" t="str">
        <f t="shared" si="214"/>
        <v>Mar</v>
      </c>
      <c r="V1717" s="11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>
        <f t="shared" si="209"/>
        <v>1075</v>
      </c>
      <c r="Q1718" t="str">
        <f t="shared" si="210"/>
        <v>music</v>
      </c>
      <c r="R1718" s="6" t="str">
        <f t="shared" si="211"/>
        <v>faith</v>
      </c>
      <c r="S1718" s="10">
        <f t="shared" si="212"/>
        <v>42673.577534722222</v>
      </c>
      <c r="T1718" s="10">
        <f t="shared" si="213"/>
        <v>42713.619201388887</v>
      </c>
      <c r="U1718" s="10" t="str">
        <f t="shared" si="214"/>
        <v>Oct</v>
      </c>
      <c r="V1718" s="11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>
        <f t="shared" si="209"/>
        <v>2330</v>
      </c>
      <c r="Q1719" t="str">
        <f t="shared" si="210"/>
        <v>music</v>
      </c>
      <c r="R1719" s="6" t="str">
        <f t="shared" si="211"/>
        <v>faith</v>
      </c>
      <c r="S1719" s="10">
        <f t="shared" si="212"/>
        <v>42460.98192129629</v>
      </c>
      <c r="T1719" s="10">
        <f t="shared" si="213"/>
        <v>42481.166666666672</v>
      </c>
      <c r="U1719" s="10" t="str">
        <f t="shared" si="214"/>
        <v>Mar</v>
      </c>
      <c r="V1719" s="11">
        <f t="shared" si="215"/>
        <v>2016</v>
      </c>
    </row>
    <row r="1720" spans="1:22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>
        <f t="shared" si="209"/>
        <v>17537.5</v>
      </c>
      <c r="Q1720" t="str">
        <f t="shared" si="210"/>
        <v>music</v>
      </c>
      <c r="R1720" s="6" t="str">
        <f t="shared" si="211"/>
        <v>faith</v>
      </c>
      <c r="S1720" s="10">
        <f t="shared" si="212"/>
        <v>42460.610520833332</v>
      </c>
      <c r="T1720" s="10">
        <f t="shared" si="213"/>
        <v>42504.207638888889</v>
      </c>
      <c r="U1720" s="10" t="str">
        <f t="shared" si="214"/>
        <v>Mar</v>
      </c>
      <c r="V1720" s="11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>
        <f t="shared" si="209"/>
        <v>2017.5</v>
      </c>
      <c r="Q1721" t="str">
        <f t="shared" si="210"/>
        <v>music</v>
      </c>
      <c r="R1721" s="6" t="str">
        <f t="shared" si="211"/>
        <v>faith</v>
      </c>
      <c r="S1721" s="10">
        <f t="shared" si="212"/>
        <v>41869.534618055557</v>
      </c>
      <c r="T1721" s="10">
        <f t="shared" si="213"/>
        <v>41899.534618055557</v>
      </c>
      <c r="U1721" s="10" t="str">
        <f t="shared" si="214"/>
        <v>Aug</v>
      </c>
      <c r="V1721" s="11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>
        <f t="shared" si="209"/>
        <v>2112.5</v>
      </c>
      <c r="Q1722" t="str">
        <f t="shared" si="210"/>
        <v>music</v>
      </c>
      <c r="R1722" s="6" t="str">
        <f t="shared" si="211"/>
        <v>faith</v>
      </c>
      <c r="S1722" s="10">
        <f t="shared" si="212"/>
        <v>41922.783229166671</v>
      </c>
      <c r="T1722" s="10">
        <f t="shared" si="213"/>
        <v>41952.824895833335</v>
      </c>
      <c r="U1722" s="10" t="str">
        <f t="shared" si="214"/>
        <v>Oct</v>
      </c>
      <c r="V1722" s="11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>
        <f t="shared" si="209"/>
        <v>2500</v>
      </c>
      <c r="Q1723" t="str">
        <f t="shared" si="210"/>
        <v>music</v>
      </c>
      <c r="R1723" s="6" t="str">
        <f t="shared" si="211"/>
        <v>faith</v>
      </c>
      <c r="S1723" s="10">
        <f t="shared" si="212"/>
        <v>42319.461377314816</v>
      </c>
      <c r="T1723" s="10">
        <f t="shared" si="213"/>
        <v>42349.461377314816</v>
      </c>
      <c r="U1723" s="10" t="str">
        <f t="shared" si="214"/>
        <v>Nov</v>
      </c>
      <c r="V1723" s="11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>
        <f t="shared" si="209"/>
        <v>1440.5</v>
      </c>
      <c r="Q1724" t="str">
        <f t="shared" si="210"/>
        <v>music</v>
      </c>
      <c r="R1724" s="6" t="str">
        <f t="shared" si="211"/>
        <v>faith</v>
      </c>
      <c r="S1724" s="10">
        <f t="shared" si="212"/>
        <v>42425.960983796293</v>
      </c>
      <c r="T1724" s="10">
        <f t="shared" si="213"/>
        <v>42463.006944444445</v>
      </c>
      <c r="U1724" s="10" t="str">
        <f t="shared" si="214"/>
        <v>Feb</v>
      </c>
      <c r="V1724" s="11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>
        <f t="shared" si="209"/>
        <v>5325</v>
      </c>
      <c r="Q1725" t="str">
        <f t="shared" si="210"/>
        <v>music</v>
      </c>
      <c r="R1725" s="6" t="str">
        <f t="shared" si="211"/>
        <v>faith</v>
      </c>
      <c r="S1725" s="10">
        <f t="shared" si="212"/>
        <v>42129.82540509259</v>
      </c>
      <c r="T1725" s="10">
        <f t="shared" si="213"/>
        <v>42186.25</v>
      </c>
      <c r="U1725" s="10" t="str">
        <f t="shared" si="214"/>
        <v>May</v>
      </c>
      <c r="V1725" s="11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>
        <f t="shared" si="209"/>
        <v>3017.5</v>
      </c>
      <c r="Q1726" t="str">
        <f t="shared" si="210"/>
        <v>music</v>
      </c>
      <c r="R1726" s="6" t="str">
        <f t="shared" si="211"/>
        <v>faith</v>
      </c>
      <c r="S1726" s="10">
        <f t="shared" si="212"/>
        <v>41912.932430555556</v>
      </c>
      <c r="T1726" s="10">
        <f t="shared" si="213"/>
        <v>41942.932430555556</v>
      </c>
      <c r="U1726" s="10" t="str">
        <f t="shared" si="214"/>
        <v>Sep</v>
      </c>
      <c r="V1726" s="11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>
        <f t="shared" si="209"/>
        <v>3030</v>
      </c>
      <c r="Q1727" t="str">
        <f t="shared" si="210"/>
        <v>music</v>
      </c>
      <c r="R1727" s="6" t="str">
        <f t="shared" si="211"/>
        <v>faith</v>
      </c>
      <c r="S1727" s="10">
        <f t="shared" si="212"/>
        <v>41845.968159722222</v>
      </c>
      <c r="T1727" s="10">
        <f t="shared" si="213"/>
        <v>41875.968159722222</v>
      </c>
      <c r="U1727" s="10" t="str">
        <f t="shared" si="214"/>
        <v>Jul</v>
      </c>
      <c r="V1727" s="11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>
        <f t="shared" si="209"/>
        <v>4348</v>
      </c>
      <c r="Q1728" t="str">
        <f t="shared" si="210"/>
        <v>music</v>
      </c>
      <c r="R1728" s="6" t="str">
        <f t="shared" si="211"/>
        <v>faith</v>
      </c>
      <c r="S1728" s="10">
        <f t="shared" si="212"/>
        <v>41788.919722222221</v>
      </c>
      <c r="T1728" s="10">
        <f t="shared" si="213"/>
        <v>41817.919722222221</v>
      </c>
      <c r="U1728" s="10" t="str">
        <f t="shared" si="214"/>
        <v>May</v>
      </c>
      <c r="V1728" s="11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>
        <f t="shared" si="209"/>
        <v>1500.5</v>
      </c>
      <c r="Q1729" t="str">
        <f t="shared" si="210"/>
        <v>music</v>
      </c>
      <c r="R1729" s="6" t="str">
        <f t="shared" si="211"/>
        <v>faith</v>
      </c>
      <c r="S1729" s="10">
        <f t="shared" si="212"/>
        <v>42044.927974537044</v>
      </c>
      <c r="T1729" s="10">
        <f t="shared" si="213"/>
        <v>42099.458333333328</v>
      </c>
      <c r="U1729" s="10" t="str">
        <f t="shared" si="214"/>
        <v>Feb</v>
      </c>
      <c r="V1729" s="11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>
        <f t="shared" si="209"/>
        <v>1052.5</v>
      </c>
      <c r="Q1730" t="str">
        <f t="shared" si="210"/>
        <v>music</v>
      </c>
      <c r="R1730" s="6" t="str">
        <f t="shared" si="211"/>
        <v>faith</v>
      </c>
      <c r="S1730" s="10">
        <f t="shared" si="212"/>
        <v>42268.625856481478</v>
      </c>
      <c r="T1730" s="10">
        <f t="shared" si="213"/>
        <v>42298.625856481478</v>
      </c>
      <c r="U1730" s="10" t="str">
        <f t="shared" si="214"/>
        <v>Sep</v>
      </c>
      <c r="V1730" s="11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>
        <f t="shared" ref="P1731:P1794" si="217">AVERAGE(D1731,E1731)</f>
        <v>5000</v>
      </c>
      <c r="Q1731" t="str">
        <f t="shared" ref="Q1731:Q1794" si="218">LEFT(N1731, SEARCH("/",N1731,1)-1)</f>
        <v>music</v>
      </c>
      <c r="R1731" s="6" t="str">
        <f t="shared" ref="R1731:R1794" si="219">RIGHT(N1731,LEN(N1731) - SEARCH("/", N1731, + 1))</f>
        <v>faith</v>
      </c>
      <c r="S1731" s="10">
        <f t="shared" ref="S1731:S1794" si="220">(((J1731/60)/60)/24)+DATE(1970,1,1)</f>
        <v>42471.052152777775</v>
      </c>
      <c r="T1731" s="10">
        <f t="shared" ref="T1731:T1794" si="221">(((I1731/60)/60)/24)+DATE(1970,1,1)</f>
        <v>42531.052152777775</v>
      </c>
      <c r="U1731" s="10" t="str">
        <f t="shared" ref="U1731:U1794" si="222">TEXT(S1731, "mmm")</f>
        <v>Apr</v>
      </c>
      <c r="V1731" s="11">
        <f t="shared" ref="V1731:V1794" si="223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>
        <f t="shared" si="217"/>
        <v>1500</v>
      </c>
      <c r="Q1732" t="str">
        <f t="shared" si="218"/>
        <v>music</v>
      </c>
      <c r="R1732" s="6" t="str">
        <f t="shared" si="219"/>
        <v>faith</v>
      </c>
      <c r="S1732" s="10">
        <f t="shared" si="220"/>
        <v>42272.087766203709</v>
      </c>
      <c r="T1732" s="10">
        <f t="shared" si="221"/>
        <v>42302.087766203709</v>
      </c>
      <c r="U1732" s="10" t="str">
        <f t="shared" si="222"/>
        <v>Sep</v>
      </c>
      <c r="V1732" s="11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>
        <f t="shared" si="217"/>
        <v>500</v>
      </c>
      <c r="Q1733" t="str">
        <f t="shared" si="218"/>
        <v>music</v>
      </c>
      <c r="R1733" s="6" t="str">
        <f t="shared" si="219"/>
        <v>faith</v>
      </c>
      <c r="S1733" s="10">
        <f t="shared" si="220"/>
        <v>42152.906851851847</v>
      </c>
      <c r="T1733" s="10">
        <f t="shared" si="221"/>
        <v>42166.625</v>
      </c>
      <c r="U1733" s="10" t="str">
        <f t="shared" si="222"/>
        <v>May</v>
      </c>
      <c r="V1733" s="11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>
        <f t="shared" si="217"/>
        <v>2000</v>
      </c>
      <c r="Q1734" t="str">
        <f t="shared" si="218"/>
        <v>music</v>
      </c>
      <c r="R1734" s="6" t="str">
        <f t="shared" si="219"/>
        <v>faith</v>
      </c>
      <c r="S1734" s="10">
        <f t="shared" si="220"/>
        <v>42325.683807870373</v>
      </c>
      <c r="T1734" s="10">
        <f t="shared" si="221"/>
        <v>42385.208333333328</v>
      </c>
      <c r="U1734" s="10" t="str">
        <f t="shared" si="222"/>
        <v>Nov</v>
      </c>
      <c r="V1734" s="11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>
        <f t="shared" si="217"/>
        <v>5000</v>
      </c>
      <c r="Q1735" t="str">
        <f t="shared" si="218"/>
        <v>music</v>
      </c>
      <c r="R1735" s="6" t="str">
        <f t="shared" si="219"/>
        <v>faith</v>
      </c>
      <c r="S1735" s="10">
        <f t="shared" si="220"/>
        <v>42614.675625000003</v>
      </c>
      <c r="T1735" s="10">
        <f t="shared" si="221"/>
        <v>42626.895833333328</v>
      </c>
      <c r="U1735" s="10" t="str">
        <f t="shared" si="222"/>
        <v>Sep</v>
      </c>
      <c r="V1735" s="11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>
        <f t="shared" si="217"/>
        <v>2250.5</v>
      </c>
      <c r="Q1736" t="str">
        <f t="shared" si="218"/>
        <v>music</v>
      </c>
      <c r="R1736" s="6" t="str">
        <f t="shared" si="219"/>
        <v>faith</v>
      </c>
      <c r="S1736" s="10">
        <f t="shared" si="220"/>
        <v>42102.036527777775</v>
      </c>
      <c r="T1736" s="10">
        <f t="shared" si="221"/>
        <v>42132.036527777775</v>
      </c>
      <c r="U1736" s="10" t="str">
        <f t="shared" si="222"/>
        <v>Apr</v>
      </c>
      <c r="V1736" s="11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>
        <f t="shared" si="217"/>
        <v>555</v>
      </c>
      <c r="Q1737" t="str">
        <f t="shared" si="218"/>
        <v>music</v>
      </c>
      <c r="R1737" s="6" t="str">
        <f t="shared" si="219"/>
        <v>faith</v>
      </c>
      <c r="S1737" s="10">
        <f t="shared" si="220"/>
        <v>42559.814178240747</v>
      </c>
      <c r="T1737" s="10">
        <f t="shared" si="221"/>
        <v>42589.814178240747</v>
      </c>
      <c r="U1737" s="10" t="str">
        <f t="shared" si="222"/>
        <v>Jul</v>
      </c>
      <c r="V1737" s="11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>
        <f t="shared" si="217"/>
        <v>1511</v>
      </c>
      <c r="Q1738" t="str">
        <f t="shared" si="218"/>
        <v>music</v>
      </c>
      <c r="R1738" s="6" t="str">
        <f t="shared" si="219"/>
        <v>faith</v>
      </c>
      <c r="S1738" s="10">
        <f t="shared" si="220"/>
        <v>42286.861493055556</v>
      </c>
      <c r="T1738" s="10">
        <f t="shared" si="221"/>
        <v>42316.90315972222</v>
      </c>
      <c r="U1738" s="10" t="str">
        <f t="shared" si="222"/>
        <v>Oct</v>
      </c>
      <c r="V1738" s="11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>
        <f t="shared" si="217"/>
        <v>2425</v>
      </c>
      <c r="Q1739" t="str">
        <f t="shared" si="218"/>
        <v>music</v>
      </c>
      <c r="R1739" s="6" t="str">
        <f t="shared" si="219"/>
        <v>faith</v>
      </c>
      <c r="S1739" s="10">
        <f t="shared" si="220"/>
        <v>42175.948981481488</v>
      </c>
      <c r="T1739" s="10">
        <f t="shared" si="221"/>
        <v>42205.948981481488</v>
      </c>
      <c r="U1739" s="10" t="str">
        <f t="shared" si="222"/>
        <v>Jun</v>
      </c>
      <c r="V1739" s="11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>
        <f t="shared" si="217"/>
        <v>2510</v>
      </c>
      <c r="Q1740" t="str">
        <f t="shared" si="218"/>
        <v>music</v>
      </c>
      <c r="R1740" s="6" t="str">
        <f t="shared" si="219"/>
        <v>faith</v>
      </c>
      <c r="S1740" s="10">
        <f t="shared" si="220"/>
        <v>41884.874328703707</v>
      </c>
      <c r="T1740" s="10">
        <f t="shared" si="221"/>
        <v>41914.874328703707</v>
      </c>
      <c r="U1740" s="10" t="str">
        <f t="shared" si="222"/>
        <v>Sep</v>
      </c>
      <c r="V1740" s="11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>
        <f t="shared" si="217"/>
        <v>500.5</v>
      </c>
      <c r="Q1741" t="str">
        <f t="shared" si="218"/>
        <v>music</v>
      </c>
      <c r="R1741" s="6" t="str">
        <f t="shared" si="219"/>
        <v>faith</v>
      </c>
      <c r="S1741" s="10">
        <f t="shared" si="220"/>
        <v>42435.874212962968</v>
      </c>
      <c r="T1741" s="10">
        <f t="shared" si="221"/>
        <v>42494.832546296297</v>
      </c>
      <c r="U1741" s="10" t="str">
        <f t="shared" si="222"/>
        <v>Mar</v>
      </c>
      <c r="V1741" s="11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>
        <f t="shared" si="217"/>
        <v>1500</v>
      </c>
      <c r="Q1742" t="str">
        <f t="shared" si="218"/>
        <v>music</v>
      </c>
      <c r="R1742" s="6" t="str">
        <f t="shared" si="219"/>
        <v>faith</v>
      </c>
      <c r="S1742" s="10">
        <f t="shared" si="220"/>
        <v>42171.817384259266</v>
      </c>
      <c r="T1742" s="10">
        <f t="shared" si="221"/>
        <v>42201.817384259266</v>
      </c>
      <c r="U1742" s="10" t="str">
        <f t="shared" si="222"/>
        <v>Jun</v>
      </c>
      <c r="V1742" s="11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>
        <f t="shared" si="217"/>
        <v>1265</v>
      </c>
      <c r="Q1743" t="str">
        <f t="shared" si="218"/>
        <v>photography</v>
      </c>
      <c r="R1743" s="6" t="str">
        <f t="shared" si="219"/>
        <v>photobooks</v>
      </c>
      <c r="S1743" s="10">
        <f t="shared" si="220"/>
        <v>42120.628136574072</v>
      </c>
      <c r="T1743" s="10">
        <f t="shared" si="221"/>
        <v>42165.628136574072</v>
      </c>
      <c r="U1743" s="10" t="str">
        <f t="shared" si="222"/>
        <v>Apr</v>
      </c>
      <c r="V1743" s="11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>
        <f t="shared" si="217"/>
        <v>2087.5</v>
      </c>
      <c r="Q1744" t="str">
        <f t="shared" si="218"/>
        <v>photography</v>
      </c>
      <c r="R1744" s="6" t="str">
        <f t="shared" si="219"/>
        <v>photobooks</v>
      </c>
      <c r="S1744" s="10">
        <f t="shared" si="220"/>
        <v>42710.876967592587</v>
      </c>
      <c r="T1744" s="10">
        <f t="shared" si="221"/>
        <v>42742.875</v>
      </c>
      <c r="U1744" s="10" t="str">
        <f t="shared" si="222"/>
        <v>Dec</v>
      </c>
      <c r="V1744" s="11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>
        <f t="shared" si="217"/>
        <v>6012.5</v>
      </c>
      <c r="Q1745" t="str">
        <f t="shared" si="218"/>
        <v>photography</v>
      </c>
      <c r="R1745" s="6" t="str">
        <f t="shared" si="219"/>
        <v>photobooks</v>
      </c>
      <c r="S1745" s="10">
        <f t="shared" si="220"/>
        <v>42586.925636574073</v>
      </c>
      <c r="T1745" s="10">
        <f t="shared" si="221"/>
        <v>42609.165972222225</v>
      </c>
      <c r="U1745" s="10" t="str">
        <f t="shared" si="222"/>
        <v>Aug</v>
      </c>
      <c r="V1745" s="11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>
        <f t="shared" si="217"/>
        <v>6007.5</v>
      </c>
      <c r="Q1746" t="str">
        <f t="shared" si="218"/>
        <v>photography</v>
      </c>
      <c r="R1746" s="6" t="str">
        <f t="shared" si="219"/>
        <v>photobooks</v>
      </c>
      <c r="S1746" s="10">
        <f t="shared" si="220"/>
        <v>42026.605057870373</v>
      </c>
      <c r="T1746" s="10">
        <f t="shared" si="221"/>
        <v>42071.563391203701</v>
      </c>
      <c r="U1746" s="10" t="str">
        <f t="shared" si="222"/>
        <v>Jan</v>
      </c>
      <c r="V1746" s="11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>
        <f t="shared" si="217"/>
        <v>7490.5</v>
      </c>
      <c r="Q1747" t="str">
        <f t="shared" si="218"/>
        <v>photography</v>
      </c>
      <c r="R1747" s="6" t="str">
        <f t="shared" si="219"/>
        <v>photobooks</v>
      </c>
      <c r="S1747" s="10">
        <f t="shared" si="220"/>
        <v>42690.259699074071</v>
      </c>
      <c r="T1747" s="10">
        <f t="shared" si="221"/>
        <v>42726.083333333328</v>
      </c>
      <c r="U1747" s="10" t="str">
        <f t="shared" si="222"/>
        <v>Nov</v>
      </c>
      <c r="V1747" s="11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>
        <f t="shared" si="217"/>
        <v>18607.5</v>
      </c>
      <c r="Q1748" t="str">
        <f t="shared" si="218"/>
        <v>photography</v>
      </c>
      <c r="R1748" s="6" t="str">
        <f t="shared" si="219"/>
        <v>photobooks</v>
      </c>
      <c r="S1748" s="10">
        <f t="shared" si="220"/>
        <v>42668.176701388889</v>
      </c>
      <c r="T1748" s="10">
        <f t="shared" si="221"/>
        <v>42698.083333333328</v>
      </c>
      <c r="U1748" s="10" t="str">
        <f t="shared" si="222"/>
        <v>Oct</v>
      </c>
      <c r="V1748" s="11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>
        <f t="shared" si="217"/>
        <v>9223</v>
      </c>
      <c r="Q1749" t="str">
        <f t="shared" si="218"/>
        <v>photography</v>
      </c>
      <c r="R1749" s="6" t="str">
        <f t="shared" si="219"/>
        <v>photobooks</v>
      </c>
      <c r="S1749" s="10">
        <f t="shared" si="220"/>
        <v>42292.435532407413</v>
      </c>
      <c r="T1749" s="10">
        <f t="shared" si="221"/>
        <v>42321.625</v>
      </c>
      <c r="U1749" s="10" t="str">
        <f t="shared" si="222"/>
        <v>Oct</v>
      </c>
      <c r="V1749" s="11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>
        <f t="shared" si="217"/>
        <v>57487</v>
      </c>
      <c r="Q1750" t="str">
        <f t="shared" si="218"/>
        <v>photography</v>
      </c>
      <c r="R1750" s="6" t="str">
        <f t="shared" si="219"/>
        <v>photobooks</v>
      </c>
      <c r="S1750" s="10">
        <f t="shared" si="220"/>
        <v>42219.950729166667</v>
      </c>
      <c r="T1750" s="10">
        <f t="shared" si="221"/>
        <v>42249.950729166667</v>
      </c>
      <c r="U1750" s="10" t="str">
        <f t="shared" si="222"/>
        <v>Aug</v>
      </c>
      <c r="V1750" s="11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>
        <f t="shared" si="217"/>
        <v>11230.25</v>
      </c>
      <c r="Q1751" t="str">
        <f t="shared" si="218"/>
        <v>photography</v>
      </c>
      <c r="R1751" s="6" t="str">
        <f t="shared" si="219"/>
        <v>photobooks</v>
      </c>
      <c r="S1751" s="10">
        <f t="shared" si="220"/>
        <v>42758.975937499999</v>
      </c>
      <c r="T1751" s="10">
        <f t="shared" si="221"/>
        <v>42795.791666666672</v>
      </c>
      <c r="U1751" s="10" t="str">
        <f t="shared" si="222"/>
        <v>Jan</v>
      </c>
      <c r="V1751" s="11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>
        <f t="shared" si="217"/>
        <v>7540.5</v>
      </c>
      <c r="Q1752" t="str">
        <f t="shared" si="218"/>
        <v>photography</v>
      </c>
      <c r="R1752" s="6" t="str">
        <f t="shared" si="219"/>
        <v>photobooks</v>
      </c>
      <c r="S1752" s="10">
        <f t="shared" si="220"/>
        <v>42454.836851851855</v>
      </c>
      <c r="T1752" s="10">
        <f t="shared" si="221"/>
        <v>42479.836851851855</v>
      </c>
      <c r="U1752" s="10" t="str">
        <f t="shared" si="222"/>
        <v>Mar</v>
      </c>
      <c r="V1752" s="11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>
        <f t="shared" si="217"/>
        <v>10145</v>
      </c>
      <c r="Q1753" t="str">
        <f t="shared" si="218"/>
        <v>photography</v>
      </c>
      <c r="R1753" s="6" t="str">
        <f t="shared" si="219"/>
        <v>photobooks</v>
      </c>
      <c r="S1753" s="10">
        <f t="shared" si="220"/>
        <v>42052.7815162037</v>
      </c>
      <c r="T1753" s="10">
        <f t="shared" si="221"/>
        <v>42082.739849537036</v>
      </c>
      <c r="U1753" s="10" t="str">
        <f t="shared" si="222"/>
        <v>Feb</v>
      </c>
      <c r="V1753" s="11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>
        <f t="shared" si="217"/>
        <v>2161</v>
      </c>
      <c r="Q1754" t="str">
        <f t="shared" si="218"/>
        <v>photography</v>
      </c>
      <c r="R1754" s="6" t="str">
        <f t="shared" si="219"/>
        <v>photobooks</v>
      </c>
      <c r="S1754" s="10">
        <f t="shared" si="220"/>
        <v>42627.253263888888</v>
      </c>
      <c r="T1754" s="10">
        <f t="shared" si="221"/>
        <v>42657.253263888888</v>
      </c>
      <c r="U1754" s="10" t="str">
        <f t="shared" si="222"/>
        <v>Sep</v>
      </c>
      <c r="V1754" s="11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>
        <f t="shared" si="217"/>
        <v>15600</v>
      </c>
      <c r="Q1755" t="str">
        <f t="shared" si="218"/>
        <v>photography</v>
      </c>
      <c r="R1755" s="6" t="str">
        <f t="shared" si="219"/>
        <v>photobooks</v>
      </c>
      <c r="S1755" s="10">
        <f t="shared" si="220"/>
        <v>42420.74962962963</v>
      </c>
      <c r="T1755" s="10">
        <f t="shared" si="221"/>
        <v>42450.707962962959</v>
      </c>
      <c r="U1755" s="10" t="str">
        <f t="shared" si="222"/>
        <v>Feb</v>
      </c>
      <c r="V1755" s="11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>
        <f t="shared" si="217"/>
        <v>8947.5</v>
      </c>
      <c r="Q1756" t="str">
        <f t="shared" si="218"/>
        <v>photography</v>
      </c>
      <c r="R1756" s="6" t="str">
        <f t="shared" si="219"/>
        <v>photobooks</v>
      </c>
      <c r="S1756" s="10">
        <f t="shared" si="220"/>
        <v>42067.876770833333</v>
      </c>
      <c r="T1756" s="10">
        <f t="shared" si="221"/>
        <v>42097.835104166668</v>
      </c>
      <c r="U1756" s="10" t="str">
        <f t="shared" si="222"/>
        <v>Mar</v>
      </c>
      <c r="V1756" s="11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>
        <f t="shared" si="217"/>
        <v>27.5</v>
      </c>
      <c r="Q1757" t="str">
        <f t="shared" si="218"/>
        <v>photography</v>
      </c>
      <c r="R1757" s="6" t="str">
        <f t="shared" si="219"/>
        <v>photobooks</v>
      </c>
      <c r="S1757" s="10">
        <f t="shared" si="220"/>
        <v>42252.788900462961</v>
      </c>
      <c r="T1757" s="10">
        <f t="shared" si="221"/>
        <v>42282.788900462961</v>
      </c>
      <c r="U1757" s="10" t="str">
        <f t="shared" si="222"/>
        <v>Sep</v>
      </c>
      <c r="V1757" s="11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>
        <f t="shared" si="217"/>
        <v>5577.8</v>
      </c>
      <c r="Q1758" t="str">
        <f t="shared" si="218"/>
        <v>photography</v>
      </c>
      <c r="R1758" s="6" t="str">
        <f t="shared" si="219"/>
        <v>photobooks</v>
      </c>
      <c r="S1758" s="10">
        <f t="shared" si="220"/>
        <v>42571.167465277773</v>
      </c>
      <c r="T1758" s="10">
        <f t="shared" si="221"/>
        <v>42611.167465277773</v>
      </c>
      <c r="U1758" s="10" t="str">
        <f t="shared" si="222"/>
        <v>Jul</v>
      </c>
      <c r="V1758" s="11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>
        <f t="shared" si="217"/>
        <v>5400</v>
      </c>
      <c r="Q1759" t="str">
        <f t="shared" si="218"/>
        <v>photography</v>
      </c>
      <c r="R1759" s="6" t="str">
        <f t="shared" si="219"/>
        <v>photobooks</v>
      </c>
      <c r="S1759" s="10">
        <f t="shared" si="220"/>
        <v>42733.827349537038</v>
      </c>
      <c r="T1759" s="10">
        <f t="shared" si="221"/>
        <v>42763.811805555553</v>
      </c>
      <c r="U1759" s="10" t="str">
        <f t="shared" si="222"/>
        <v>Dec</v>
      </c>
      <c r="V1759" s="11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>
        <f t="shared" si="217"/>
        <v>1073.5</v>
      </c>
      <c r="Q1760" t="str">
        <f t="shared" si="218"/>
        <v>photography</v>
      </c>
      <c r="R1760" s="6" t="str">
        <f t="shared" si="219"/>
        <v>photobooks</v>
      </c>
      <c r="S1760" s="10">
        <f t="shared" si="220"/>
        <v>42505.955925925926</v>
      </c>
      <c r="T1760" s="10">
        <f t="shared" si="221"/>
        <v>42565.955925925926</v>
      </c>
      <c r="U1760" s="10" t="str">
        <f t="shared" si="222"/>
        <v>May</v>
      </c>
      <c r="V1760" s="11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>
        <f t="shared" si="217"/>
        <v>5165</v>
      </c>
      <c r="Q1761" t="str">
        <f t="shared" si="218"/>
        <v>photography</v>
      </c>
      <c r="R1761" s="6" t="str">
        <f t="shared" si="219"/>
        <v>photobooks</v>
      </c>
      <c r="S1761" s="10">
        <f t="shared" si="220"/>
        <v>42068.829039351855</v>
      </c>
      <c r="T1761" s="10">
        <f t="shared" si="221"/>
        <v>42088.787372685183</v>
      </c>
      <c r="U1761" s="10" t="str">
        <f t="shared" si="222"/>
        <v>Mar</v>
      </c>
      <c r="V1761" s="11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>
        <f t="shared" si="217"/>
        <v>6636</v>
      </c>
      <c r="Q1762" t="str">
        <f t="shared" si="218"/>
        <v>photography</v>
      </c>
      <c r="R1762" s="6" t="str">
        <f t="shared" si="219"/>
        <v>photobooks</v>
      </c>
      <c r="S1762" s="10">
        <f t="shared" si="220"/>
        <v>42405.67260416667</v>
      </c>
      <c r="T1762" s="10">
        <f t="shared" si="221"/>
        <v>42425.67260416667</v>
      </c>
      <c r="U1762" s="10" t="str">
        <f t="shared" si="222"/>
        <v>Feb</v>
      </c>
      <c r="V1762" s="11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>
        <f t="shared" si="217"/>
        <v>127.5</v>
      </c>
      <c r="Q1763" t="str">
        <f t="shared" si="218"/>
        <v>photography</v>
      </c>
      <c r="R1763" s="6" t="str">
        <f t="shared" si="219"/>
        <v>photobooks</v>
      </c>
      <c r="S1763" s="10">
        <f t="shared" si="220"/>
        <v>42209.567824074074</v>
      </c>
      <c r="T1763" s="10">
        <f t="shared" si="221"/>
        <v>42259.567824074074</v>
      </c>
      <c r="U1763" s="10" t="str">
        <f t="shared" si="222"/>
        <v>Jul</v>
      </c>
      <c r="V1763" s="11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>
        <f t="shared" si="217"/>
        <v>492.5</v>
      </c>
      <c r="Q1764" t="str">
        <f t="shared" si="218"/>
        <v>photography</v>
      </c>
      <c r="R1764" s="6" t="str">
        <f t="shared" si="219"/>
        <v>photobooks</v>
      </c>
      <c r="S1764" s="10">
        <f t="shared" si="220"/>
        <v>42410.982002314813</v>
      </c>
      <c r="T1764" s="10">
        <f t="shared" si="221"/>
        <v>42440.982002314813</v>
      </c>
      <c r="U1764" s="10" t="str">
        <f t="shared" si="222"/>
        <v>Feb</v>
      </c>
      <c r="V1764" s="11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>
        <f t="shared" si="217"/>
        <v>12114.5</v>
      </c>
      <c r="Q1765" t="str">
        <f t="shared" si="218"/>
        <v>photography</v>
      </c>
      <c r="R1765" s="6" t="str">
        <f t="shared" si="219"/>
        <v>photobooks</v>
      </c>
      <c r="S1765" s="10">
        <f t="shared" si="220"/>
        <v>42636.868518518517</v>
      </c>
      <c r="T1765" s="10">
        <f t="shared" si="221"/>
        <v>42666.868518518517</v>
      </c>
      <c r="U1765" s="10" t="str">
        <f t="shared" si="222"/>
        <v>Sep</v>
      </c>
      <c r="V1765" s="11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>
        <f t="shared" si="217"/>
        <v>6578</v>
      </c>
      <c r="Q1766" t="str">
        <f t="shared" si="218"/>
        <v>photography</v>
      </c>
      <c r="R1766" s="6" t="str">
        <f t="shared" si="219"/>
        <v>photobooks</v>
      </c>
      <c r="S1766" s="10">
        <f t="shared" si="220"/>
        <v>41825.485868055555</v>
      </c>
      <c r="T1766" s="10">
        <f t="shared" si="221"/>
        <v>41854.485868055555</v>
      </c>
      <c r="U1766" s="10" t="str">
        <f t="shared" si="222"/>
        <v>Jul</v>
      </c>
      <c r="V1766" s="11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>
        <f t="shared" si="217"/>
        <v>9966.74</v>
      </c>
      <c r="Q1767" t="str">
        <f t="shared" si="218"/>
        <v>photography</v>
      </c>
      <c r="R1767" s="6" t="str">
        <f t="shared" si="219"/>
        <v>photobooks</v>
      </c>
      <c r="S1767" s="10">
        <f t="shared" si="220"/>
        <v>41834.980462962965</v>
      </c>
      <c r="T1767" s="10">
        <f t="shared" si="221"/>
        <v>41864.980462962965</v>
      </c>
      <c r="U1767" s="10" t="str">
        <f t="shared" si="222"/>
        <v>Jul</v>
      </c>
      <c r="V1767" s="11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>
        <f t="shared" si="217"/>
        <v>750</v>
      </c>
      <c r="Q1768" t="str">
        <f t="shared" si="218"/>
        <v>photography</v>
      </c>
      <c r="R1768" s="6" t="str">
        <f t="shared" si="219"/>
        <v>photobooks</v>
      </c>
      <c r="S1768" s="10">
        <f t="shared" si="220"/>
        <v>41855.859814814816</v>
      </c>
      <c r="T1768" s="10">
        <f t="shared" si="221"/>
        <v>41876.859814814816</v>
      </c>
      <c r="U1768" s="10" t="str">
        <f t="shared" si="222"/>
        <v>Aug</v>
      </c>
      <c r="V1768" s="11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>
        <f t="shared" si="217"/>
        <v>3643</v>
      </c>
      <c r="Q1769" t="str">
        <f t="shared" si="218"/>
        <v>photography</v>
      </c>
      <c r="R1769" s="6" t="str">
        <f t="shared" si="219"/>
        <v>photobooks</v>
      </c>
      <c r="S1769" s="10">
        <f t="shared" si="220"/>
        <v>41824.658379629633</v>
      </c>
      <c r="T1769" s="10">
        <f t="shared" si="221"/>
        <v>41854.658379629633</v>
      </c>
      <c r="U1769" s="10" t="str">
        <f t="shared" si="222"/>
        <v>Jul</v>
      </c>
      <c r="V1769" s="11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>
        <f t="shared" si="217"/>
        <v>2593.5</v>
      </c>
      <c r="Q1770" t="str">
        <f t="shared" si="218"/>
        <v>photography</v>
      </c>
      <c r="R1770" s="6" t="str">
        <f t="shared" si="219"/>
        <v>photobooks</v>
      </c>
      <c r="S1770" s="10">
        <f t="shared" si="220"/>
        <v>41849.560694444444</v>
      </c>
      <c r="T1770" s="10">
        <f t="shared" si="221"/>
        <v>41909.560694444444</v>
      </c>
      <c r="U1770" s="10" t="str">
        <f t="shared" si="222"/>
        <v>Jul</v>
      </c>
      <c r="V1770" s="11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>
        <f t="shared" si="217"/>
        <v>20540.5</v>
      </c>
      <c r="Q1771" t="str">
        <f t="shared" si="218"/>
        <v>photography</v>
      </c>
      <c r="R1771" s="6" t="str">
        <f t="shared" si="219"/>
        <v>photobooks</v>
      </c>
      <c r="S1771" s="10">
        <f t="shared" si="220"/>
        <v>41987.818969907406</v>
      </c>
      <c r="T1771" s="10">
        <f t="shared" si="221"/>
        <v>42017.818969907406</v>
      </c>
      <c r="U1771" s="10" t="str">
        <f t="shared" si="222"/>
        <v>Dec</v>
      </c>
      <c r="V1771" s="11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>
        <f t="shared" si="217"/>
        <v>19173</v>
      </c>
      <c r="Q1772" t="str">
        <f t="shared" si="218"/>
        <v>photography</v>
      </c>
      <c r="R1772" s="6" t="str">
        <f t="shared" si="219"/>
        <v>photobooks</v>
      </c>
      <c r="S1772" s="10">
        <f t="shared" si="220"/>
        <v>41891.780023148152</v>
      </c>
      <c r="T1772" s="10">
        <f t="shared" si="221"/>
        <v>41926.780023148152</v>
      </c>
      <c r="U1772" s="10" t="str">
        <f t="shared" si="222"/>
        <v>Sep</v>
      </c>
      <c r="V1772" s="11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>
        <f t="shared" si="217"/>
        <v>2547.5</v>
      </c>
      <c r="Q1773" t="str">
        <f t="shared" si="218"/>
        <v>photography</v>
      </c>
      <c r="R1773" s="6" t="str">
        <f t="shared" si="219"/>
        <v>photobooks</v>
      </c>
      <c r="S1773" s="10">
        <f t="shared" si="220"/>
        <v>41905.979629629634</v>
      </c>
      <c r="T1773" s="10">
        <f t="shared" si="221"/>
        <v>41935.979629629634</v>
      </c>
      <c r="U1773" s="10" t="str">
        <f t="shared" si="222"/>
        <v>Sep</v>
      </c>
      <c r="V1773" s="11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>
        <f t="shared" si="217"/>
        <v>3179</v>
      </c>
      <c r="Q1774" t="str">
        <f t="shared" si="218"/>
        <v>photography</v>
      </c>
      <c r="R1774" s="6" t="str">
        <f t="shared" si="219"/>
        <v>photobooks</v>
      </c>
      <c r="S1774" s="10">
        <f t="shared" si="220"/>
        <v>41766.718009259261</v>
      </c>
      <c r="T1774" s="10">
        <f t="shared" si="221"/>
        <v>41826.718009259261</v>
      </c>
      <c r="U1774" s="10" t="str">
        <f t="shared" si="222"/>
        <v>May</v>
      </c>
      <c r="V1774" s="11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>
        <f t="shared" si="217"/>
        <v>15938.5</v>
      </c>
      <c r="Q1775" t="str">
        <f t="shared" si="218"/>
        <v>photography</v>
      </c>
      <c r="R1775" s="6" t="str">
        <f t="shared" si="219"/>
        <v>photobooks</v>
      </c>
      <c r="S1775" s="10">
        <f t="shared" si="220"/>
        <v>41978.760393518518</v>
      </c>
      <c r="T1775" s="10">
        <f t="shared" si="221"/>
        <v>42023.760393518518</v>
      </c>
      <c r="U1775" s="10" t="str">
        <f t="shared" si="222"/>
        <v>Dec</v>
      </c>
      <c r="V1775" s="11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>
        <f t="shared" si="217"/>
        <v>1824</v>
      </c>
      <c r="Q1776" t="str">
        <f t="shared" si="218"/>
        <v>photography</v>
      </c>
      <c r="R1776" s="6" t="str">
        <f t="shared" si="219"/>
        <v>photobooks</v>
      </c>
      <c r="S1776" s="10">
        <f t="shared" si="220"/>
        <v>41930.218657407408</v>
      </c>
      <c r="T1776" s="10">
        <f t="shared" si="221"/>
        <v>41972.624305555553</v>
      </c>
      <c r="U1776" s="10" t="str">
        <f t="shared" si="222"/>
        <v>Oct</v>
      </c>
      <c r="V1776" s="11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>
        <f t="shared" si="217"/>
        <v>26829</v>
      </c>
      <c r="Q1777" t="str">
        <f t="shared" si="218"/>
        <v>photography</v>
      </c>
      <c r="R1777" s="6" t="str">
        <f t="shared" si="219"/>
        <v>photobooks</v>
      </c>
      <c r="S1777" s="10">
        <f t="shared" si="220"/>
        <v>41891.976388888892</v>
      </c>
      <c r="T1777" s="10">
        <f t="shared" si="221"/>
        <v>41936.976388888892</v>
      </c>
      <c r="U1777" s="10" t="str">
        <f t="shared" si="222"/>
        <v>Sep</v>
      </c>
      <c r="V1777" s="11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>
        <f t="shared" si="217"/>
        <v>2667.5</v>
      </c>
      <c r="Q1778" t="str">
        <f t="shared" si="218"/>
        <v>photography</v>
      </c>
      <c r="R1778" s="6" t="str">
        <f t="shared" si="219"/>
        <v>photobooks</v>
      </c>
      <c r="S1778" s="10">
        <f t="shared" si="220"/>
        <v>41905.95684027778</v>
      </c>
      <c r="T1778" s="10">
        <f t="shared" si="221"/>
        <v>41941.95684027778</v>
      </c>
      <c r="U1778" s="10" t="str">
        <f t="shared" si="222"/>
        <v>Sep</v>
      </c>
      <c r="V1778" s="11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>
        <f t="shared" si="217"/>
        <v>2725.5</v>
      </c>
      <c r="Q1779" t="str">
        <f t="shared" si="218"/>
        <v>photography</v>
      </c>
      <c r="R1779" s="6" t="str">
        <f t="shared" si="219"/>
        <v>photobooks</v>
      </c>
      <c r="S1779" s="10">
        <f t="shared" si="220"/>
        <v>42025.357094907406</v>
      </c>
      <c r="T1779" s="10">
        <f t="shared" si="221"/>
        <v>42055.357094907406</v>
      </c>
      <c r="U1779" s="10" t="str">
        <f t="shared" si="222"/>
        <v>Jan</v>
      </c>
      <c r="V1779" s="11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>
        <f t="shared" si="217"/>
        <v>25497.5</v>
      </c>
      <c r="Q1780" t="str">
        <f t="shared" si="218"/>
        <v>photography</v>
      </c>
      <c r="R1780" s="6" t="str">
        <f t="shared" si="219"/>
        <v>photobooks</v>
      </c>
      <c r="S1780" s="10">
        <f t="shared" si="220"/>
        <v>42045.86336805555</v>
      </c>
      <c r="T1780" s="10">
        <f t="shared" si="221"/>
        <v>42090.821701388893</v>
      </c>
      <c r="U1780" s="10" t="str">
        <f t="shared" si="222"/>
        <v>Feb</v>
      </c>
      <c r="V1780" s="11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>
        <f t="shared" si="217"/>
        <v>7493</v>
      </c>
      <c r="Q1781" t="str">
        <f t="shared" si="218"/>
        <v>photography</v>
      </c>
      <c r="R1781" s="6" t="str">
        <f t="shared" si="219"/>
        <v>photobooks</v>
      </c>
      <c r="S1781" s="10">
        <f t="shared" si="220"/>
        <v>42585.691898148143</v>
      </c>
      <c r="T1781" s="10">
        <f t="shared" si="221"/>
        <v>42615.691898148143</v>
      </c>
      <c r="U1781" s="10" t="str">
        <f t="shared" si="222"/>
        <v>Aug</v>
      </c>
      <c r="V1781" s="11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>
        <f t="shared" si="217"/>
        <v>20961.5</v>
      </c>
      <c r="Q1782" t="str">
        <f t="shared" si="218"/>
        <v>photography</v>
      </c>
      <c r="R1782" s="6" t="str">
        <f t="shared" si="219"/>
        <v>photobooks</v>
      </c>
      <c r="S1782" s="10">
        <f t="shared" si="220"/>
        <v>42493.600810185191</v>
      </c>
      <c r="T1782" s="10">
        <f t="shared" si="221"/>
        <v>42553.600810185191</v>
      </c>
      <c r="U1782" s="10" t="str">
        <f t="shared" si="222"/>
        <v>May</v>
      </c>
      <c r="V1782" s="11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>
        <f t="shared" si="217"/>
        <v>3458.5</v>
      </c>
      <c r="Q1783" t="str">
        <f t="shared" si="218"/>
        <v>photography</v>
      </c>
      <c r="R1783" s="6" t="str">
        <f t="shared" si="219"/>
        <v>photobooks</v>
      </c>
      <c r="S1783" s="10">
        <f t="shared" si="220"/>
        <v>42597.617418981477</v>
      </c>
      <c r="T1783" s="10">
        <f t="shared" si="221"/>
        <v>42628.617418981477</v>
      </c>
      <c r="U1783" s="10" t="str">
        <f t="shared" si="222"/>
        <v>Aug</v>
      </c>
      <c r="V1783" s="11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>
        <f t="shared" si="217"/>
        <v>20211</v>
      </c>
      <c r="Q1784" t="str">
        <f t="shared" si="218"/>
        <v>photography</v>
      </c>
      <c r="R1784" s="6" t="str">
        <f t="shared" si="219"/>
        <v>photobooks</v>
      </c>
      <c r="S1784" s="10">
        <f t="shared" si="220"/>
        <v>42388.575104166666</v>
      </c>
      <c r="T1784" s="10">
        <f t="shared" si="221"/>
        <v>42421.575104166666</v>
      </c>
      <c r="U1784" s="10" t="str">
        <f t="shared" si="222"/>
        <v>Jan</v>
      </c>
      <c r="V1784" s="11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>
        <f t="shared" si="217"/>
        <v>24738.5</v>
      </c>
      <c r="Q1785" t="str">
        <f t="shared" si="218"/>
        <v>photography</v>
      </c>
      <c r="R1785" s="6" t="str">
        <f t="shared" si="219"/>
        <v>photobooks</v>
      </c>
      <c r="S1785" s="10">
        <f t="shared" si="220"/>
        <v>42115.949976851851</v>
      </c>
      <c r="T1785" s="10">
        <f t="shared" si="221"/>
        <v>42145.949976851851</v>
      </c>
      <c r="U1785" s="10" t="str">
        <f t="shared" si="222"/>
        <v>Apr</v>
      </c>
      <c r="V1785" s="11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>
        <f t="shared" si="217"/>
        <v>3494</v>
      </c>
      <c r="Q1786" t="str">
        <f t="shared" si="218"/>
        <v>photography</v>
      </c>
      <c r="R1786" s="6" t="str">
        <f t="shared" si="219"/>
        <v>photobooks</v>
      </c>
      <c r="S1786" s="10">
        <f t="shared" si="220"/>
        <v>42003.655555555553</v>
      </c>
      <c r="T1786" s="10">
        <f t="shared" si="221"/>
        <v>42035.142361111109</v>
      </c>
      <c r="U1786" s="10" t="str">
        <f t="shared" si="222"/>
        <v>Dec</v>
      </c>
      <c r="V1786" s="11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>
        <f t="shared" si="217"/>
        <v>14426.5</v>
      </c>
      <c r="Q1787" t="str">
        <f t="shared" si="218"/>
        <v>photography</v>
      </c>
      <c r="R1787" s="6" t="str">
        <f t="shared" si="219"/>
        <v>photobooks</v>
      </c>
      <c r="S1787" s="10">
        <f t="shared" si="220"/>
        <v>41897.134895833333</v>
      </c>
      <c r="T1787" s="10">
        <f t="shared" si="221"/>
        <v>41928</v>
      </c>
      <c r="U1787" s="10" t="str">
        <f t="shared" si="222"/>
        <v>Sep</v>
      </c>
      <c r="V1787" s="11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>
        <f t="shared" si="217"/>
        <v>1402.5</v>
      </c>
      <c r="Q1788" t="str">
        <f t="shared" si="218"/>
        <v>photography</v>
      </c>
      <c r="R1788" s="6" t="str">
        <f t="shared" si="219"/>
        <v>photobooks</v>
      </c>
      <c r="S1788" s="10">
        <f t="shared" si="220"/>
        <v>41958.550659722227</v>
      </c>
      <c r="T1788" s="10">
        <f t="shared" si="221"/>
        <v>41988.550659722227</v>
      </c>
      <c r="U1788" s="10" t="str">
        <f t="shared" si="222"/>
        <v>Nov</v>
      </c>
      <c r="V1788" s="11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>
        <f t="shared" si="217"/>
        <v>5766.5</v>
      </c>
      <c r="Q1789" t="str">
        <f t="shared" si="218"/>
        <v>photography</v>
      </c>
      <c r="R1789" s="6" t="str">
        <f t="shared" si="219"/>
        <v>photobooks</v>
      </c>
      <c r="S1789" s="10">
        <f t="shared" si="220"/>
        <v>42068.65552083333</v>
      </c>
      <c r="T1789" s="10">
        <f t="shared" si="221"/>
        <v>42098.613854166666</v>
      </c>
      <c r="U1789" s="10" t="str">
        <f t="shared" si="222"/>
        <v>Mar</v>
      </c>
      <c r="V1789" s="11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>
        <f t="shared" si="217"/>
        <v>2788</v>
      </c>
      <c r="Q1790" t="str">
        <f t="shared" si="218"/>
        <v>photography</v>
      </c>
      <c r="R1790" s="6" t="str">
        <f t="shared" si="219"/>
        <v>photobooks</v>
      </c>
      <c r="S1790" s="10">
        <f t="shared" si="220"/>
        <v>41913.94840277778</v>
      </c>
      <c r="T1790" s="10">
        <f t="shared" si="221"/>
        <v>41943.94840277778</v>
      </c>
      <c r="U1790" s="10" t="str">
        <f t="shared" si="222"/>
        <v>Oct</v>
      </c>
      <c r="V1790" s="11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>
        <f t="shared" si="217"/>
        <v>4020</v>
      </c>
      <c r="Q1791" t="str">
        <f t="shared" si="218"/>
        <v>photography</v>
      </c>
      <c r="R1791" s="6" t="str">
        <f t="shared" si="219"/>
        <v>photobooks</v>
      </c>
      <c r="S1791" s="10">
        <f t="shared" si="220"/>
        <v>41956.250034722223</v>
      </c>
      <c r="T1791" s="10">
        <f t="shared" si="221"/>
        <v>42016.250034722223</v>
      </c>
      <c r="U1791" s="10" t="str">
        <f t="shared" si="222"/>
        <v>Nov</v>
      </c>
      <c r="V1791" s="11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>
        <f t="shared" si="217"/>
        <v>17318</v>
      </c>
      <c r="Q1792" t="str">
        <f t="shared" si="218"/>
        <v>photography</v>
      </c>
      <c r="R1792" s="6" t="str">
        <f t="shared" si="219"/>
        <v>photobooks</v>
      </c>
      <c r="S1792" s="10">
        <f t="shared" si="220"/>
        <v>42010.674513888895</v>
      </c>
      <c r="T1792" s="10">
        <f t="shared" si="221"/>
        <v>42040.674513888895</v>
      </c>
      <c r="U1792" s="10" t="str">
        <f t="shared" si="222"/>
        <v>Jan</v>
      </c>
      <c r="V1792" s="11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>
        <f t="shared" si="217"/>
        <v>1553.5</v>
      </c>
      <c r="Q1793" t="str">
        <f t="shared" si="218"/>
        <v>photography</v>
      </c>
      <c r="R1793" s="6" t="str">
        <f t="shared" si="219"/>
        <v>photobooks</v>
      </c>
      <c r="S1793" s="10">
        <f t="shared" si="220"/>
        <v>41973.740335648152</v>
      </c>
      <c r="T1793" s="10">
        <f t="shared" si="221"/>
        <v>42033.740335648152</v>
      </c>
      <c r="U1793" s="10" t="str">
        <f t="shared" si="222"/>
        <v>Nov</v>
      </c>
      <c r="V1793" s="11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>
        <f t="shared" si="217"/>
        <v>20140.5</v>
      </c>
      <c r="Q1794" t="str">
        <f t="shared" si="218"/>
        <v>photography</v>
      </c>
      <c r="R1794" s="6" t="str">
        <f t="shared" si="219"/>
        <v>photobooks</v>
      </c>
      <c r="S1794" s="10">
        <f t="shared" si="220"/>
        <v>42189.031041666662</v>
      </c>
      <c r="T1794" s="10">
        <f t="shared" si="221"/>
        <v>42226.290972222225</v>
      </c>
      <c r="U1794" s="10" t="str">
        <f t="shared" si="222"/>
        <v>Jul</v>
      </c>
      <c r="V1794" s="11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>
        <f t="shared" ref="P1795:P1858" si="225">AVERAGE(D1795,E1795)</f>
        <v>1520</v>
      </c>
      <c r="Q1795" t="str">
        <f t="shared" ref="Q1795:Q1858" si="226">LEFT(N1795, SEARCH("/",N1795,1)-1)</f>
        <v>photography</v>
      </c>
      <c r="R1795" s="6" t="str">
        <f t="shared" ref="R1795:R1858" si="227">RIGHT(N1795,LEN(N1795) - SEARCH("/", N1795, + 1))</f>
        <v>photobooks</v>
      </c>
      <c r="S1795" s="10">
        <f t="shared" ref="S1795:S1858" si="228">(((J1795/60)/60)/24)+DATE(1970,1,1)</f>
        <v>41940.89166666667</v>
      </c>
      <c r="T1795" s="10">
        <f t="shared" ref="T1795:T1858" si="229">(((I1795/60)/60)/24)+DATE(1970,1,1)</f>
        <v>41970.933333333334</v>
      </c>
      <c r="U1795" s="10" t="str">
        <f t="shared" ref="U1795:U1858" si="230">TEXT(S1795, "mmm")</f>
        <v>Oct</v>
      </c>
      <c r="V1795" s="11">
        <f t="shared" ref="V1795:V1858" si="231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>
        <f t="shared" si="225"/>
        <v>4998.5</v>
      </c>
      <c r="Q1796" t="str">
        <f t="shared" si="226"/>
        <v>photography</v>
      </c>
      <c r="R1796" s="6" t="str">
        <f t="shared" si="227"/>
        <v>photobooks</v>
      </c>
      <c r="S1796" s="10">
        <f t="shared" si="228"/>
        <v>42011.551180555558</v>
      </c>
      <c r="T1796" s="10">
        <f t="shared" si="229"/>
        <v>42046.551180555558</v>
      </c>
      <c r="U1796" s="10" t="str">
        <f t="shared" si="230"/>
        <v>Jan</v>
      </c>
      <c r="V1796" s="11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>
        <f t="shared" si="225"/>
        <v>19423</v>
      </c>
      <c r="Q1797" t="str">
        <f t="shared" si="226"/>
        <v>photography</v>
      </c>
      <c r="R1797" s="6" t="str">
        <f t="shared" si="227"/>
        <v>photobooks</v>
      </c>
      <c r="S1797" s="10">
        <f t="shared" si="228"/>
        <v>42628.288668981477</v>
      </c>
      <c r="T1797" s="10">
        <f t="shared" si="229"/>
        <v>42657.666666666672</v>
      </c>
      <c r="U1797" s="10" t="str">
        <f t="shared" si="230"/>
        <v>Sep</v>
      </c>
      <c r="V1797" s="11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>
        <f t="shared" si="225"/>
        <v>11595</v>
      </c>
      <c r="Q1798" t="str">
        <f t="shared" si="226"/>
        <v>photography</v>
      </c>
      <c r="R1798" s="6" t="str">
        <f t="shared" si="227"/>
        <v>photobooks</v>
      </c>
      <c r="S1798" s="10">
        <f t="shared" si="228"/>
        <v>42515.439421296294</v>
      </c>
      <c r="T1798" s="10">
        <f t="shared" si="229"/>
        <v>42575.439421296294</v>
      </c>
      <c r="U1798" s="10" t="str">
        <f t="shared" si="230"/>
        <v>May</v>
      </c>
      <c r="V1798" s="11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>
        <f t="shared" si="225"/>
        <v>8377.5</v>
      </c>
      <c r="Q1799" t="str">
        <f t="shared" si="226"/>
        <v>photography</v>
      </c>
      <c r="R1799" s="6" t="str">
        <f t="shared" si="227"/>
        <v>photobooks</v>
      </c>
      <c r="S1799" s="10">
        <f t="shared" si="228"/>
        <v>42689.56931712963</v>
      </c>
      <c r="T1799" s="10">
        <f t="shared" si="229"/>
        <v>42719.56931712963</v>
      </c>
      <c r="U1799" s="10" t="str">
        <f t="shared" si="230"/>
        <v>Nov</v>
      </c>
      <c r="V1799" s="11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>
        <f t="shared" si="225"/>
        <v>9091</v>
      </c>
      <c r="Q1800" t="str">
        <f t="shared" si="226"/>
        <v>photography</v>
      </c>
      <c r="R1800" s="6" t="str">
        <f t="shared" si="227"/>
        <v>photobooks</v>
      </c>
      <c r="S1800" s="10">
        <f t="shared" si="228"/>
        <v>42344.32677083333</v>
      </c>
      <c r="T1800" s="10">
        <f t="shared" si="229"/>
        <v>42404.32677083333</v>
      </c>
      <c r="U1800" s="10" t="str">
        <f t="shared" si="230"/>
        <v>Dec</v>
      </c>
      <c r="V1800" s="11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>
        <f t="shared" si="225"/>
        <v>2034.915</v>
      </c>
      <c r="Q1801" t="str">
        <f t="shared" si="226"/>
        <v>photography</v>
      </c>
      <c r="R1801" s="6" t="str">
        <f t="shared" si="227"/>
        <v>photobooks</v>
      </c>
      <c r="S1801" s="10">
        <f t="shared" si="228"/>
        <v>41934.842685185184</v>
      </c>
      <c r="T1801" s="10">
        <f t="shared" si="229"/>
        <v>41954.884351851855</v>
      </c>
      <c r="U1801" s="10" t="str">
        <f t="shared" si="230"/>
        <v>Oct</v>
      </c>
      <c r="V1801" s="11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>
        <f t="shared" si="225"/>
        <v>27860</v>
      </c>
      <c r="Q1802" t="str">
        <f t="shared" si="226"/>
        <v>photography</v>
      </c>
      <c r="R1802" s="6" t="str">
        <f t="shared" si="227"/>
        <v>photobooks</v>
      </c>
      <c r="S1802" s="10">
        <f t="shared" si="228"/>
        <v>42623.606134259258</v>
      </c>
      <c r="T1802" s="10">
        <f t="shared" si="229"/>
        <v>42653.606134259258</v>
      </c>
      <c r="U1802" s="10" t="str">
        <f t="shared" si="230"/>
        <v>Sep</v>
      </c>
      <c r="V1802" s="11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>
        <f t="shared" si="225"/>
        <v>9677.5</v>
      </c>
      <c r="Q1803" t="str">
        <f t="shared" si="226"/>
        <v>photography</v>
      </c>
      <c r="R1803" s="6" t="str">
        <f t="shared" si="227"/>
        <v>photobooks</v>
      </c>
      <c r="S1803" s="10">
        <f t="shared" si="228"/>
        <v>42321.660509259258</v>
      </c>
      <c r="T1803" s="10">
        <f t="shared" si="229"/>
        <v>42353.506944444445</v>
      </c>
      <c r="U1803" s="10" t="str">
        <f t="shared" si="230"/>
        <v>Nov</v>
      </c>
      <c r="V1803" s="11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>
        <f t="shared" si="225"/>
        <v>2598.5</v>
      </c>
      <c r="Q1804" t="str">
        <f t="shared" si="226"/>
        <v>photography</v>
      </c>
      <c r="R1804" s="6" t="str">
        <f t="shared" si="227"/>
        <v>photobooks</v>
      </c>
      <c r="S1804" s="10">
        <f t="shared" si="228"/>
        <v>42159.47256944445</v>
      </c>
      <c r="T1804" s="10">
        <f t="shared" si="229"/>
        <v>42182.915972222225</v>
      </c>
      <c r="U1804" s="10" t="str">
        <f t="shared" si="230"/>
        <v>Jun</v>
      </c>
      <c r="V1804" s="11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>
        <f t="shared" si="225"/>
        <v>11445</v>
      </c>
      <c r="Q1805" t="str">
        <f t="shared" si="226"/>
        <v>photography</v>
      </c>
      <c r="R1805" s="6" t="str">
        <f t="shared" si="227"/>
        <v>photobooks</v>
      </c>
      <c r="S1805" s="10">
        <f t="shared" si="228"/>
        <v>42018.071550925932</v>
      </c>
      <c r="T1805" s="10">
        <f t="shared" si="229"/>
        <v>42049.071550925932</v>
      </c>
      <c r="U1805" s="10" t="str">
        <f t="shared" si="230"/>
        <v>Jan</v>
      </c>
      <c r="V1805" s="11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>
        <f t="shared" si="225"/>
        <v>10476</v>
      </c>
      <c r="Q1806" t="str">
        <f t="shared" si="226"/>
        <v>photography</v>
      </c>
      <c r="R1806" s="6" t="str">
        <f t="shared" si="227"/>
        <v>photobooks</v>
      </c>
      <c r="S1806" s="10">
        <f t="shared" si="228"/>
        <v>42282.678287037037</v>
      </c>
      <c r="T1806" s="10">
        <f t="shared" si="229"/>
        <v>42322.719953703709</v>
      </c>
      <c r="U1806" s="10" t="str">
        <f t="shared" si="230"/>
        <v>Oct</v>
      </c>
      <c r="V1806" s="11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>
        <f t="shared" si="225"/>
        <v>15345.5</v>
      </c>
      <c r="Q1807" t="str">
        <f t="shared" si="226"/>
        <v>photography</v>
      </c>
      <c r="R1807" s="6" t="str">
        <f t="shared" si="227"/>
        <v>photobooks</v>
      </c>
      <c r="S1807" s="10">
        <f t="shared" si="228"/>
        <v>42247.803912037038</v>
      </c>
      <c r="T1807" s="10">
        <f t="shared" si="229"/>
        <v>42279.75</v>
      </c>
      <c r="U1807" s="10" t="str">
        <f t="shared" si="230"/>
        <v>Aug</v>
      </c>
      <c r="V1807" s="11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>
        <f t="shared" si="225"/>
        <v>10295.5</v>
      </c>
      <c r="Q1808" t="str">
        <f t="shared" si="226"/>
        <v>photography</v>
      </c>
      <c r="R1808" s="6" t="str">
        <f t="shared" si="227"/>
        <v>photobooks</v>
      </c>
      <c r="S1808" s="10">
        <f t="shared" si="228"/>
        <v>41877.638298611113</v>
      </c>
      <c r="T1808" s="10">
        <f t="shared" si="229"/>
        <v>41912.638298611113</v>
      </c>
      <c r="U1808" s="10" t="str">
        <f t="shared" si="230"/>
        <v>Aug</v>
      </c>
      <c r="V1808" s="11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>
        <f t="shared" si="225"/>
        <v>2776.5</v>
      </c>
      <c r="Q1809" t="str">
        <f t="shared" si="226"/>
        <v>photography</v>
      </c>
      <c r="R1809" s="6" t="str">
        <f t="shared" si="227"/>
        <v>photobooks</v>
      </c>
      <c r="S1809" s="10">
        <f t="shared" si="228"/>
        <v>41880.068437499998</v>
      </c>
      <c r="T1809" s="10">
        <f t="shared" si="229"/>
        <v>41910.068437499998</v>
      </c>
      <c r="U1809" s="10" t="str">
        <f t="shared" si="230"/>
        <v>Aug</v>
      </c>
      <c r="V1809" s="11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>
        <f t="shared" si="225"/>
        <v>19797</v>
      </c>
      <c r="Q1810" t="str">
        <f t="shared" si="226"/>
        <v>photography</v>
      </c>
      <c r="R1810" s="6" t="str">
        <f t="shared" si="227"/>
        <v>photobooks</v>
      </c>
      <c r="S1810" s="10">
        <f t="shared" si="228"/>
        <v>42742.680902777778</v>
      </c>
      <c r="T1810" s="10">
        <f t="shared" si="229"/>
        <v>42777.680902777778</v>
      </c>
      <c r="U1810" s="10" t="str">
        <f t="shared" si="230"/>
        <v>Jan</v>
      </c>
      <c r="V1810" s="11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>
        <f t="shared" si="225"/>
        <v>1940</v>
      </c>
      <c r="Q1811" t="str">
        <f t="shared" si="226"/>
        <v>photography</v>
      </c>
      <c r="R1811" s="6" t="str">
        <f t="shared" si="227"/>
        <v>photobooks</v>
      </c>
      <c r="S1811" s="10">
        <f t="shared" si="228"/>
        <v>42029.907858796301</v>
      </c>
      <c r="T1811" s="10">
        <f t="shared" si="229"/>
        <v>42064.907858796301</v>
      </c>
      <c r="U1811" s="10" t="str">
        <f t="shared" si="230"/>
        <v>Jan</v>
      </c>
      <c r="V1811" s="11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>
        <f t="shared" si="225"/>
        <v>232.5</v>
      </c>
      <c r="Q1812" t="str">
        <f t="shared" si="226"/>
        <v>photography</v>
      </c>
      <c r="R1812" s="6" t="str">
        <f t="shared" si="227"/>
        <v>photobooks</v>
      </c>
      <c r="S1812" s="10">
        <f t="shared" si="228"/>
        <v>41860.91002314815</v>
      </c>
      <c r="T1812" s="10">
        <f t="shared" si="229"/>
        <v>41872.91002314815</v>
      </c>
      <c r="U1812" s="10" t="str">
        <f t="shared" si="230"/>
        <v>Aug</v>
      </c>
      <c r="V1812" s="11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>
        <f t="shared" si="225"/>
        <v>27020</v>
      </c>
      <c r="Q1813" t="str">
        <f t="shared" si="226"/>
        <v>photography</v>
      </c>
      <c r="R1813" s="6" t="str">
        <f t="shared" si="227"/>
        <v>photobooks</v>
      </c>
      <c r="S1813" s="10">
        <f t="shared" si="228"/>
        <v>41876.433680555558</v>
      </c>
      <c r="T1813" s="10">
        <f t="shared" si="229"/>
        <v>41936.166666666664</v>
      </c>
      <c r="U1813" s="10" t="str">
        <f t="shared" si="230"/>
        <v>Aug</v>
      </c>
      <c r="V1813" s="11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>
        <f t="shared" si="225"/>
        <v>3682.5</v>
      </c>
      <c r="Q1814" t="str">
        <f t="shared" si="226"/>
        <v>photography</v>
      </c>
      <c r="R1814" s="6" t="str">
        <f t="shared" si="227"/>
        <v>photobooks</v>
      </c>
      <c r="S1814" s="10">
        <f t="shared" si="228"/>
        <v>42524.318703703699</v>
      </c>
      <c r="T1814" s="10">
        <f t="shared" si="229"/>
        <v>42554.318703703699</v>
      </c>
      <c r="U1814" s="10" t="str">
        <f t="shared" si="230"/>
        <v>Jun</v>
      </c>
      <c r="V1814" s="11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>
        <f t="shared" si="225"/>
        <v>4375</v>
      </c>
      <c r="Q1815" t="str">
        <f t="shared" si="226"/>
        <v>photography</v>
      </c>
      <c r="R1815" s="6" t="str">
        <f t="shared" si="227"/>
        <v>photobooks</v>
      </c>
      <c r="S1815" s="10">
        <f t="shared" si="228"/>
        <v>41829.889027777775</v>
      </c>
      <c r="T1815" s="10">
        <f t="shared" si="229"/>
        <v>41859.889027777775</v>
      </c>
      <c r="U1815" s="10" t="str">
        <f t="shared" si="230"/>
        <v>Jul</v>
      </c>
      <c r="V1815" s="11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>
        <f t="shared" si="225"/>
        <v>8951</v>
      </c>
      <c r="Q1816" t="str">
        <f t="shared" si="226"/>
        <v>photography</v>
      </c>
      <c r="R1816" s="6" t="str">
        <f t="shared" si="227"/>
        <v>photobooks</v>
      </c>
      <c r="S1816" s="10">
        <f t="shared" si="228"/>
        <v>42033.314074074078</v>
      </c>
      <c r="T1816" s="10">
        <f t="shared" si="229"/>
        <v>42063.314074074078</v>
      </c>
      <c r="U1816" s="10" t="str">
        <f t="shared" si="230"/>
        <v>Jan</v>
      </c>
      <c r="V1816" s="11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>
        <f t="shared" si="225"/>
        <v>1500</v>
      </c>
      <c r="Q1817" t="str">
        <f t="shared" si="226"/>
        <v>photography</v>
      </c>
      <c r="R1817" s="6" t="str">
        <f t="shared" si="227"/>
        <v>photobooks</v>
      </c>
      <c r="S1817" s="10">
        <f t="shared" si="228"/>
        <v>42172.906678240746</v>
      </c>
      <c r="T1817" s="10">
        <f t="shared" si="229"/>
        <v>42186.906678240746</v>
      </c>
      <c r="U1817" s="10" t="str">
        <f t="shared" si="230"/>
        <v>Jun</v>
      </c>
      <c r="V1817" s="11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>
        <f t="shared" si="225"/>
        <v>12754.5</v>
      </c>
      <c r="Q1818" t="str">
        <f t="shared" si="226"/>
        <v>photography</v>
      </c>
      <c r="R1818" s="6" t="str">
        <f t="shared" si="227"/>
        <v>photobooks</v>
      </c>
      <c r="S1818" s="10">
        <f t="shared" si="228"/>
        <v>42548.876192129625</v>
      </c>
      <c r="T1818" s="10">
        <f t="shared" si="229"/>
        <v>42576.791666666672</v>
      </c>
      <c r="U1818" s="10" t="str">
        <f t="shared" si="230"/>
        <v>Jun</v>
      </c>
      <c r="V1818" s="11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>
        <f t="shared" si="225"/>
        <v>13709.5</v>
      </c>
      <c r="Q1819" t="str">
        <f t="shared" si="226"/>
        <v>photography</v>
      </c>
      <c r="R1819" s="6" t="str">
        <f t="shared" si="227"/>
        <v>photobooks</v>
      </c>
      <c r="S1819" s="10">
        <f t="shared" si="228"/>
        <v>42705.662118055552</v>
      </c>
      <c r="T1819" s="10">
        <f t="shared" si="229"/>
        <v>42765.290972222225</v>
      </c>
      <c r="U1819" s="10" t="str">
        <f t="shared" si="230"/>
        <v>Dec</v>
      </c>
      <c r="V1819" s="11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>
        <f t="shared" si="225"/>
        <v>7500</v>
      </c>
      <c r="Q1820" t="str">
        <f t="shared" si="226"/>
        <v>photography</v>
      </c>
      <c r="R1820" s="6" t="str">
        <f t="shared" si="227"/>
        <v>photobooks</v>
      </c>
      <c r="S1820" s="10">
        <f t="shared" si="228"/>
        <v>42067.234375</v>
      </c>
      <c r="T1820" s="10">
        <f t="shared" si="229"/>
        <v>42097.192708333328</v>
      </c>
      <c r="U1820" s="10" t="str">
        <f t="shared" si="230"/>
        <v>Mar</v>
      </c>
      <c r="V1820" s="11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>
        <f t="shared" si="225"/>
        <v>612.5</v>
      </c>
      <c r="Q1821" t="str">
        <f t="shared" si="226"/>
        <v>photography</v>
      </c>
      <c r="R1821" s="6" t="str">
        <f t="shared" si="227"/>
        <v>photobooks</v>
      </c>
      <c r="S1821" s="10">
        <f t="shared" si="228"/>
        <v>41820.752268518518</v>
      </c>
      <c r="T1821" s="10">
        <f t="shared" si="229"/>
        <v>41850.752268518518</v>
      </c>
      <c r="U1821" s="10" t="str">
        <f t="shared" si="230"/>
        <v>Jun</v>
      </c>
      <c r="V1821" s="11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>
        <f t="shared" si="225"/>
        <v>13853.5</v>
      </c>
      <c r="Q1822" t="str">
        <f t="shared" si="226"/>
        <v>photography</v>
      </c>
      <c r="R1822" s="6" t="str">
        <f t="shared" si="227"/>
        <v>photobooks</v>
      </c>
      <c r="S1822" s="10">
        <f t="shared" si="228"/>
        <v>42065.084375000006</v>
      </c>
      <c r="T1822" s="10">
        <f t="shared" si="229"/>
        <v>42095.042708333334</v>
      </c>
      <c r="U1822" s="10" t="str">
        <f t="shared" si="230"/>
        <v>Mar</v>
      </c>
      <c r="V1822" s="11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>
        <f t="shared" si="225"/>
        <v>2936.125</v>
      </c>
      <c r="Q1823" t="str">
        <f t="shared" si="226"/>
        <v>music</v>
      </c>
      <c r="R1823" s="6" t="str">
        <f t="shared" si="227"/>
        <v>rock</v>
      </c>
      <c r="S1823" s="10">
        <f t="shared" si="228"/>
        <v>40926.319062499999</v>
      </c>
      <c r="T1823" s="10">
        <f t="shared" si="229"/>
        <v>40971.319062499999</v>
      </c>
      <c r="U1823" s="10" t="str">
        <f t="shared" si="230"/>
        <v>Jan</v>
      </c>
      <c r="V1823" s="11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>
        <f t="shared" si="225"/>
        <v>300</v>
      </c>
      <c r="Q1824" t="str">
        <f t="shared" si="226"/>
        <v>music</v>
      </c>
      <c r="R1824" s="6" t="str">
        <f t="shared" si="227"/>
        <v>rock</v>
      </c>
      <c r="S1824" s="10">
        <f t="shared" si="228"/>
        <v>41634.797013888885</v>
      </c>
      <c r="T1824" s="10">
        <f t="shared" si="229"/>
        <v>41670.792361111111</v>
      </c>
      <c r="U1824" s="10" t="str">
        <f t="shared" si="230"/>
        <v>Dec</v>
      </c>
      <c r="V1824" s="11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>
        <f t="shared" si="225"/>
        <v>755.5</v>
      </c>
      <c r="Q1825" t="str">
        <f t="shared" si="226"/>
        <v>music</v>
      </c>
      <c r="R1825" s="6" t="str">
        <f t="shared" si="227"/>
        <v>rock</v>
      </c>
      <c r="S1825" s="10">
        <f t="shared" si="228"/>
        <v>41176.684907407405</v>
      </c>
      <c r="T1825" s="10">
        <f t="shared" si="229"/>
        <v>41206.684907407405</v>
      </c>
      <c r="U1825" s="10" t="str">
        <f t="shared" si="230"/>
        <v>Sep</v>
      </c>
      <c r="V1825" s="11">
        <f t="shared" si="231"/>
        <v>2012</v>
      </c>
    </row>
    <row r="1826" spans="1:22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>
        <f t="shared" si="225"/>
        <v>3001</v>
      </c>
      <c r="Q1826" t="str">
        <f t="shared" si="226"/>
        <v>music</v>
      </c>
      <c r="R1826" s="6" t="str">
        <f t="shared" si="227"/>
        <v>rock</v>
      </c>
      <c r="S1826" s="10">
        <f t="shared" si="228"/>
        <v>41626.916284722225</v>
      </c>
      <c r="T1826" s="10">
        <f t="shared" si="229"/>
        <v>41647.088888888888</v>
      </c>
      <c r="U1826" s="10" t="str">
        <f t="shared" si="230"/>
        <v>Dec</v>
      </c>
      <c r="V1826" s="11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>
        <f t="shared" si="225"/>
        <v>2050.5</v>
      </c>
      <c r="Q1827" t="str">
        <f t="shared" si="226"/>
        <v>music</v>
      </c>
      <c r="R1827" s="6" t="str">
        <f t="shared" si="227"/>
        <v>rock</v>
      </c>
      <c r="S1827" s="10">
        <f t="shared" si="228"/>
        <v>41443.83452546296</v>
      </c>
      <c r="T1827" s="10">
        <f t="shared" si="229"/>
        <v>41466.83452546296</v>
      </c>
      <c r="U1827" s="10" t="str">
        <f t="shared" si="230"/>
        <v>Jun</v>
      </c>
      <c r="V1827" s="11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>
        <f t="shared" si="225"/>
        <v>2010</v>
      </c>
      <c r="Q1828" t="str">
        <f t="shared" si="226"/>
        <v>music</v>
      </c>
      <c r="R1828" s="6" t="str">
        <f t="shared" si="227"/>
        <v>rock</v>
      </c>
      <c r="S1828" s="10">
        <f t="shared" si="228"/>
        <v>41657.923807870371</v>
      </c>
      <c r="T1828" s="10">
        <f t="shared" si="229"/>
        <v>41687.923807870371</v>
      </c>
      <c r="U1828" s="10" t="str">
        <f t="shared" si="230"/>
        <v>Jan</v>
      </c>
      <c r="V1828" s="11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>
        <f t="shared" si="225"/>
        <v>8026.5</v>
      </c>
      <c r="Q1829" t="str">
        <f t="shared" si="226"/>
        <v>music</v>
      </c>
      <c r="R1829" s="6" t="str">
        <f t="shared" si="227"/>
        <v>rock</v>
      </c>
      <c r="S1829" s="10">
        <f t="shared" si="228"/>
        <v>40555.325937499998</v>
      </c>
      <c r="T1829" s="10">
        <f t="shared" si="229"/>
        <v>40605.325937499998</v>
      </c>
      <c r="U1829" s="10" t="str">
        <f t="shared" si="230"/>
        <v>Jan</v>
      </c>
      <c r="V1829" s="11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>
        <f t="shared" si="225"/>
        <v>20016</v>
      </c>
      <c r="Q1830" t="str">
        <f t="shared" si="226"/>
        <v>music</v>
      </c>
      <c r="R1830" s="6" t="str">
        <f t="shared" si="227"/>
        <v>rock</v>
      </c>
      <c r="S1830" s="10">
        <f t="shared" si="228"/>
        <v>41736.899652777778</v>
      </c>
      <c r="T1830" s="10">
        <f t="shared" si="229"/>
        <v>41768.916666666664</v>
      </c>
      <c r="U1830" s="10" t="str">
        <f t="shared" si="230"/>
        <v>Apr</v>
      </c>
      <c r="V1830" s="11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>
        <f t="shared" si="225"/>
        <v>2000.125</v>
      </c>
      <c r="Q1831" t="str">
        <f t="shared" si="226"/>
        <v>music</v>
      </c>
      <c r="R1831" s="6" t="str">
        <f t="shared" si="227"/>
        <v>rock</v>
      </c>
      <c r="S1831" s="10">
        <f t="shared" si="228"/>
        <v>40516.087627314817</v>
      </c>
      <c r="T1831" s="10">
        <f t="shared" si="229"/>
        <v>40564.916666666664</v>
      </c>
      <c r="U1831" s="10" t="str">
        <f t="shared" si="230"/>
        <v>Dec</v>
      </c>
      <c r="V1831" s="11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>
        <f t="shared" si="225"/>
        <v>15115</v>
      </c>
      <c r="Q1832" t="str">
        <f t="shared" si="226"/>
        <v>music</v>
      </c>
      <c r="R1832" s="6" t="str">
        <f t="shared" si="227"/>
        <v>rock</v>
      </c>
      <c r="S1832" s="10">
        <f t="shared" si="228"/>
        <v>41664.684108796297</v>
      </c>
      <c r="T1832" s="10">
        <f t="shared" si="229"/>
        <v>41694.684108796297</v>
      </c>
      <c r="U1832" s="10" t="str">
        <f t="shared" si="230"/>
        <v>Jan</v>
      </c>
      <c r="V1832" s="11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>
        <f t="shared" si="225"/>
        <v>1015</v>
      </c>
      <c r="Q1833" t="str">
        <f t="shared" si="226"/>
        <v>music</v>
      </c>
      <c r="R1833" s="6" t="str">
        <f t="shared" si="227"/>
        <v>rock</v>
      </c>
      <c r="S1833" s="10">
        <f t="shared" si="228"/>
        <v>41026.996099537035</v>
      </c>
      <c r="T1833" s="10">
        <f t="shared" si="229"/>
        <v>41041.996099537035</v>
      </c>
      <c r="U1833" s="10" t="str">
        <f t="shared" si="230"/>
        <v>Apr</v>
      </c>
      <c r="V1833" s="11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>
        <f t="shared" si="225"/>
        <v>425</v>
      </c>
      <c r="Q1834" t="str">
        <f t="shared" si="226"/>
        <v>music</v>
      </c>
      <c r="R1834" s="6" t="str">
        <f t="shared" si="227"/>
        <v>rock</v>
      </c>
      <c r="S1834" s="10">
        <f t="shared" si="228"/>
        <v>40576.539664351854</v>
      </c>
      <c r="T1834" s="10">
        <f t="shared" si="229"/>
        <v>40606.539664351854</v>
      </c>
      <c r="U1834" s="10" t="str">
        <f t="shared" si="230"/>
        <v>Feb</v>
      </c>
      <c r="V1834" s="11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>
        <f t="shared" si="225"/>
        <v>725</v>
      </c>
      <c r="Q1835" t="str">
        <f t="shared" si="226"/>
        <v>music</v>
      </c>
      <c r="R1835" s="6" t="str">
        <f t="shared" si="227"/>
        <v>rock</v>
      </c>
      <c r="S1835" s="10">
        <f t="shared" si="228"/>
        <v>41303.044016203705</v>
      </c>
      <c r="T1835" s="10">
        <f t="shared" si="229"/>
        <v>41335.332638888889</v>
      </c>
      <c r="U1835" s="10" t="str">
        <f t="shared" si="230"/>
        <v>Jan</v>
      </c>
      <c r="V1835" s="11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>
        <f t="shared" si="225"/>
        <v>10902.5</v>
      </c>
      <c r="Q1836" t="str">
        <f t="shared" si="226"/>
        <v>music</v>
      </c>
      <c r="R1836" s="6" t="str">
        <f t="shared" si="227"/>
        <v>rock</v>
      </c>
      <c r="S1836" s="10">
        <f t="shared" si="228"/>
        <v>41988.964062500003</v>
      </c>
      <c r="T1836" s="10">
        <f t="shared" si="229"/>
        <v>42028.964062500003</v>
      </c>
      <c r="U1836" s="10" t="str">
        <f t="shared" si="230"/>
        <v>Dec</v>
      </c>
      <c r="V1836" s="11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>
        <f t="shared" si="225"/>
        <v>510</v>
      </c>
      <c r="Q1837" t="str">
        <f t="shared" si="226"/>
        <v>music</v>
      </c>
      <c r="R1837" s="6" t="str">
        <f t="shared" si="227"/>
        <v>rock</v>
      </c>
      <c r="S1837" s="10">
        <f t="shared" si="228"/>
        <v>42430.702210648145</v>
      </c>
      <c r="T1837" s="10">
        <f t="shared" si="229"/>
        <v>42460.660543981481</v>
      </c>
      <c r="U1837" s="10" t="str">
        <f t="shared" si="230"/>
        <v>Mar</v>
      </c>
      <c r="V1837" s="11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>
        <f t="shared" si="225"/>
        <v>7508.5</v>
      </c>
      <c r="Q1838" t="str">
        <f t="shared" si="226"/>
        <v>music</v>
      </c>
      <c r="R1838" s="6" t="str">
        <f t="shared" si="227"/>
        <v>rock</v>
      </c>
      <c r="S1838" s="10">
        <f t="shared" si="228"/>
        <v>41305.809363425928</v>
      </c>
      <c r="T1838" s="10">
        <f t="shared" si="229"/>
        <v>41322.809363425928</v>
      </c>
      <c r="U1838" s="10" t="str">
        <f t="shared" si="230"/>
        <v>Jan</v>
      </c>
      <c r="V1838" s="11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>
        <f t="shared" si="225"/>
        <v>1220.5</v>
      </c>
      <c r="Q1839" t="str">
        <f t="shared" si="226"/>
        <v>music</v>
      </c>
      <c r="R1839" s="6" t="str">
        <f t="shared" si="227"/>
        <v>rock</v>
      </c>
      <c r="S1839" s="10">
        <f t="shared" si="228"/>
        <v>40926.047858796301</v>
      </c>
      <c r="T1839" s="10">
        <f t="shared" si="229"/>
        <v>40986.006192129629</v>
      </c>
      <c r="U1839" s="10" t="str">
        <f t="shared" si="230"/>
        <v>Jan</v>
      </c>
      <c r="V1839" s="11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>
        <f t="shared" si="225"/>
        <v>1000.745</v>
      </c>
      <c r="Q1840" t="str">
        <f t="shared" si="226"/>
        <v>music</v>
      </c>
      <c r="R1840" s="6" t="str">
        <f t="shared" si="227"/>
        <v>rock</v>
      </c>
      <c r="S1840" s="10">
        <f t="shared" si="228"/>
        <v>40788.786539351851</v>
      </c>
      <c r="T1840" s="10">
        <f t="shared" si="229"/>
        <v>40817.125</v>
      </c>
      <c r="U1840" s="10" t="str">
        <f t="shared" si="230"/>
        <v>Sep</v>
      </c>
      <c r="V1840" s="11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>
        <f t="shared" si="225"/>
        <v>1526.5</v>
      </c>
      <c r="Q1841" t="str">
        <f t="shared" si="226"/>
        <v>music</v>
      </c>
      <c r="R1841" s="6" t="str">
        <f t="shared" si="227"/>
        <v>rock</v>
      </c>
      <c r="S1841" s="10">
        <f t="shared" si="228"/>
        <v>42614.722013888888</v>
      </c>
      <c r="T1841" s="10">
        <f t="shared" si="229"/>
        <v>42644.722013888888</v>
      </c>
      <c r="U1841" s="10" t="str">
        <f t="shared" si="230"/>
        <v>Sep</v>
      </c>
      <c r="V1841" s="11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>
        <f t="shared" si="225"/>
        <v>940</v>
      </c>
      <c r="Q1842" t="str">
        <f t="shared" si="226"/>
        <v>music</v>
      </c>
      <c r="R1842" s="6" t="str">
        <f t="shared" si="227"/>
        <v>rock</v>
      </c>
      <c r="S1842" s="10">
        <f t="shared" si="228"/>
        <v>41382.096180555556</v>
      </c>
      <c r="T1842" s="10">
        <f t="shared" si="229"/>
        <v>41401.207638888889</v>
      </c>
      <c r="U1842" s="10" t="str">
        <f t="shared" si="230"/>
        <v>Apr</v>
      </c>
      <c r="V1842" s="11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>
        <f t="shared" si="225"/>
        <v>2017.5</v>
      </c>
      <c r="Q1843" t="str">
        <f t="shared" si="226"/>
        <v>music</v>
      </c>
      <c r="R1843" s="6" t="str">
        <f t="shared" si="227"/>
        <v>rock</v>
      </c>
      <c r="S1843" s="10">
        <f t="shared" si="228"/>
        <v>41745.84542824074</v>
      </c>
      <c r="T1843" s="10">
        <f t="shared" si="229"/>
        <v>41779.207638888889</v>
      </c>
      <c r="U1843" s="10" t="str">
        <f t="shared" si="230"/>
        <v>Apr</v>
      </c>
      <c r="V1843" s="11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>
        <f t="shared" si="225"/>
        <v>2252.5</v>
      </c>
      <c r="Q1844" t="str">
        <f t="shared" si="226"/>
        <v>music</v>
      </c>
      <c r="R1844" s="6" t="str">
        <f t="shared" si="227"/>
        <v>rock</v>
      </c>
      <c r="S1844" s="10">
        <f t="shared" si="228"/>
        <v>42031.631724537037</v>
      </c>
      <c r="T1844" s="10">
        <f t="shared" si="229"/>
        <v>42065.249305555553</v>
      </c>
      <c r="U1844" s="10" t="str">
        <f t="shared" si="230"/>
        <v>Jan</v>
      </c>
      <c r="V1844" s="11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>
        <f t="shared" si="225"/>
        <v>11200.305</v>
      </c>
      <c r="Q1845" t="str">
        <f t="shared" si="226"/>
        <v>music</v>
      </c>
      <c r="R1845" s="6" t="str">
        <f t="shared" si="227"/>
        <v>rock</v>
      </c>
      <c r="S1845" s="10">
        <f t="shared" si="228"/>
        <v>40564.994837962964</v>
      </c>
      <c r="T1845" s="10">
        <f t="shared" si="229"/>
        <v>40594.994837962964</v>
      </c>
      <c r="U1845" s="10" t="str">
        <f t="shared" si="230"/>
        <v>Jan</v>
      </c>
      <c r="V1845" s="11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>
        <f t="shared" si="225"/>
        <v>1510.5</v>
      </c>
      <c r="Q1846" t="str">
        <f t="shared" si="226"/>
        <v>music</v>
      </c>
      <c r="R1846" s="6" t="str">
        <f t="shared" si="227"/>
        <v>rock</v>
      </c>
      <c r="S1846" s="10">
        <f t="shared" si="228"/>
        <v>40666.973541666666</v>
      </c>
      <c r="T1846" s="10">
        <f t="shared" si="229"/>
        <v>40705.125</v>
      </c>
      <c r="U1846" s="10" t="str">
        <f t="shared" si="230"/>
        <v>May</v>
      </c>
      <c r="V1846" s="11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>
        <f t="shared" si="225"/>
        <v>1000</v>
      </c>
      <c r="Q1847" t="str">
        <f t="shared" si="226"/>
        <v>music</v>
      </c>
      <c r="R1847" s="6" t="str">
        <f t="shared" si="227"/>
        <v>rock</v>
      </c>
      <c r="S1847" s="10">
        <f t="shared" si="228"/>
        <v>42523.333310185189</v>
      </c>
      <c r="T1847" s="10">
        <f t="shared" si="229"/>
        <v>42538.204861111109</v>
      </c>
      <c r="U1847" s="10" t="str">
        <f t="shared" si="230"/>
        <v>Jun</v>
      </c>
      <c r="V1847" s="11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>
        <f t="shared" si="225"/>
        <v>17844.5</v>
      </c>
      <c r="Q1848" t="str">
        <f t="shared" si="226"/>
        <v>music</v>
      </c>
      <c r="R1848" s="6" t="str">
        <f t="shared" si="227"/>
        <v>rock</v>
      </c>
      <c r="S1848" s="10">
        <f t="shared" si="228"/>
        <v>41228.650196759263</v>
      </c>
      <c r="T1848" s="10">
        <f t="shared" si="229"/>
        <v>41258.650196759263</v>
      </c>
      <c r="U1848" s="10" t="str">
        <f t="shared" si="230"/>
        <v>Nov</v>
      </c>
      <c r="V1848" s="11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>
        <f t="shared" si="225"/>
        <v>2761</v>
      </c>
      <c r="Q1849" t="str">
        <f t="shared" si="226"/>
        <v>music</v>
      </c>
      <c r="R1849" s="6" t="str">
        <f t="shared" si="227"/>
        <v>rock</v>
      </c>
      <c r="S1849" s="10">
        <f t="shared" si="228"/>
        <v>42094.236481481479</v>
      </c>
      <c r="T1849" s="10">
        <f t="shared" si="229"/>
        <v>42115.236481481479</v>
      </c>
      <c r="U1849" s="10" t="str">
        <f t="shared" si="230"/>
        <v>Mar</v>
      </c>
      <c r="V1849" s="11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>
        <f t="shared" si="225"/>
        <v>3110.5</v>
      </c>
      <c r="Q1850" t="str">
        <f t="shared" si="226"/>
        <v>music</v>
      </c>
      <c r="R1850" s="6" t="str">
        <f t="shared" si="227"/>
        <v>rock</v>
      </c>
      <c r="S1850" s="10">
        <f t="shared" si="228"/>
        <v>40691.788055555553</v>
      </c>
      <c r="T1850" s="10">
        <f t="shared" si="229"/>
        <v>40755.290972222225</v>
      </c>
      <c r="U1850" s="10" t="str">
        <f t="shared" si="230"/>
        <v>May</v>
      </c>
      <c r="V1850" s="11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>
        <f t="shared" si="225"/>
        <v>300.5</v>
      </c>
      <c r="Q1851" t="str">
        <f t="shared" si="226"/>
        <v>music</v>
      </c>
      <c r="R1851" s="6" t="str">
        <f t="shared" si="227"/>
        <v>rock</v>
      </c>
      <c r="S1851" s="10">
        <f t="shared" si="228"/>
        <v>41169.845590277779</v>
      </c>
      <c r="T1851" s="10">
        <f t="shared" si="229"/>
        <v>41199.845590277779</v>
      </c>
      <c r="U1851" s="10" t="str">
        <f t="shared" si="230"/>
        <v>Sep</v>
      </c>
      <c r="V1851" s="11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>
        <f t="shared" si="225"/>
        <v>9068.5</v>
      </c>
      <c r="Q1852" t="str">
        <f t="shared" si="226"/>
        <v>music</v>
      </c>
      <c r="R1852" s="6" t="str">
        <f t="shared" si="227"/>
        <v>rock</v>
      </c>
      <c r="S1852" s="10">
        <f t="shared" si="228"/>
        <v>41800.959490740745</v>
      </c>
      <c r="T1852" s="10">
        <f t="shared" si="229"/>
        <v>41830.959490740745</v>
      </c>
      <c r="U1852" s="10" t="str">
        <f t="shared" si="230"/>
        <v>Jun</v>
      </c>
      <c r="V1852" s="11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>
        <f t="shared" si="225"/>
        <v>1300.5</v>
      </c>
      <c r="Q1853" t="str">
        <f t="shared" si="226"/>
        <v>music</v>
      </c>
      <c r="R1853" s="6" t="str">
        <f t="shared" si="227"/>
        <v>rock</v>
      </c>
      <c r="S1853" s="10">
        <f t="shared" si="228"/>
        <v>41827.906689814816</v>
      </c>
      <c r="T1853" s="10">
        <f t="shared" si="229"/>
        <v>41848.041666666664</v>
      </c>
      <c r="U1853" s="10" t="str">
        <f t="shared" si="230"/>
        <v>Jul</v>
      </c>
      <c r="V1853" s="11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>
        <f t="shared" si="225"/>
        <v>16272.5</v>
      </c>
      <c r="Q1854" t="str">
        <f t="shared" si="226"/>
        <v>music</v>
      </c>
      <c r="R1854" s="6" t="str">
        <f t="shared" si="227"/>
        <v>rock</v>
      </c>
      <c r="S1854" s="10">
        <f t="shared" si="228"/>
        <v>42081.77143518519</v>
      </c>
      <c r="T1854" s="10">
        <f t="shared" si="229"/>
        <v>42119</v>
      </c>
      <c r="U1854" s="10" t="str">
        <f t="shared" si="230"/>
        <v>Mar</v>
      </c>
      <c r="V1854" s="11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>
        <f t="shared" si="225"/>
        <v>807.5</v>
      </c>
      <c r="Q1855" t="str">
        <f t="shared" si="226"/>
        <v>music</v>
      </c>
      <c r="R1855" s="6" t="str">
        <f t="shared" si="227"/>
        <v>rock</v>
      </c>
      <c r="S1855" s="10">
        <f t="shared" si="228"/>
        <v>41177.060381944444</v>
      </c>
      <c r="T1855" s="10">
        <f t="shared" si="229"/>
        <v>41227.102048611108</v>
      </c>
      <c r="U1855" s="10" t="str">
        <f t="shared" si="230"/>
        <v>Sep</v>
      </c>
      <c r="V1855" s="11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>
        <f t="shared" si="225"/>
        <v>15159.275</v>
      </c>
      <c r="Q1856" t="str">
        <f t="shared" si="226"/>
        <v>music</v>
      </c>
      <c r="R1856" s="6" t="str">
        <f t="shared" si="227"/>
        <v>rock</v>
      </c>
      <c r="S1856" s="10">
        <f t="shared" si="228"/>
        <v>41388.021261574075</v>
      </c>
      <c r="T1856" s="10">
        <f t="shared" si="229"/>
        <v>41418.021261574075</v>
      </c>
      <c r="U1856" s="10" t="str">
        <f t="shared" si="230"/>
        <v>Apr</v>
      </c>
      <c r="V1856" s="11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>
        <f t="shared" si="225"/>
        <v>11115.08</v>
      </c>
      <c r="Q1857" t="str">
        <f t="shared" si="226"/>
        <v>music</v>
      </c>
      <c r="R1857" s="6" t="str">
        <f t="shared" si="227"/>
        <v>rock</v>
      </c>
      <c r="S1857" s="10">
        <f t="shared" si="228"/>
        <v>41600.538657407407</v>
      </c>
      <c r="T1857" s="10">
        <f t="shared" si="229"/>
        <v>41645.538657407407</v>
      </c>
      <c r="U1857" s="10" t="str">
        <f t="shared" si="230"/>
        <v>Nov</v>
      </c>
      <c r="V1857" s="11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>
        <f t="shared" si="225"/>
        <v>2012.5</v>
      </c>
      <c r="Q1858" t="str">
        <f t="shared" si="226"/>
        <v>music</v>
      </c>
      <c r="R1858" s="6" t="str">
        <f t="shared" si="227"/>
        <v>rock</v>
      </c>
      <c r="S1858" s="10">
        <f t="shared" si="228"/>
        <v>41817.854999999996</v>
      </c>
      <c r="T1858" s="10">
        <f t="shared" si="229"/>
        <v>41838.854999999996</v>
      </c>
      <c r="U1858" s="10" t="str">
        <f t="shared" si="230"/>
        <v>Jun</v>
      </c>
      <c r="V1858" s="11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>
        <f t="shared" ref="P1859:P1922" si="233">AVERAGE(D1859,E1859)</f>
        <v>3000</v>
      </c>
      <c r="Q1859" t="str">
        <f t="shared" ref="Q1859:Q1922" si="234">LEFT(N1859, SEARCH("/",N1859,1)-1)</f>
        <v>music</v>
      </c>
      <c r="R1859" s="6" t="str">
        <f t="shared" ref="R1859:R1922" si="235">RIGHT(N1859,LEN(N1859) - SEARCH("/", N1859, + 1))</f>
        <v>rock</v>
      </c>
      <c r="S1859" s="10">
        <f t="shared" ref="S1859:S1922" si="236">(((J1859/60)/60)/24)+DATE(1970,1,1)</f>
        <v>41864.76866898148</v>
      </c>
      <c r="T1859" s="10">
        <f t="shared" ref="T1859:T1922" si="237">(((I1859/60)/60)/24)+DATE(1970,1,1)</f>
        <v>41894.76866898148</v>
      </c>
      <c r="U1859" s="10" t="str">
        <f t="shared" ref="U1859:U1922" si="238">TEXT(S1859, "mmm")</f>
        <v>Aug</v>
      </c>
      <c r="V1859" s="11">
        <f t="shared" ref="V1859:V1922" si="239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>
        <f t="shared" si="233"/>
        <v>5798.55</v>
      </c>
      <c r="Q1860" t="str">
        <f t="shared" si="234"/>
        <v>music</v>
      </c>
      <c r="R1860" s="6" t="str">
        <f t="shared" si="235"/>
        <v>rock</v>
      </c>
      <c r="S1860" s="10">
        <f t="shared" si="236"/>
        <v>40833.200474537036</v>
      </c>
      <c r="T1860" s="10">
        <f t="shared" si="237"/>
        <v>40893.242141203707</v>
      </c>
      <c r="U1860" s="10" t="str">
        <f t="shared" si="238"/>
        <v>Oct</v>
      </c>
      <c r="V1860" s="11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>
        <f t="shared" si="233"/>
        <v>3477.5</v>
      </c>
      <c r="Q1861" t="str">
        <f t="shared" si="234"/>
        <v>music</v>
      </c>
      <c r="R1861" s="6" t="str">
        <f t="shared" si="235"/>
        <v>rock</v>
      </c>
      <c r="S1861" s="10">
        <f t="shared" si="236"/>
        <v>40778.770011574074</v>
      </c>
      <c r="T1861" s="10">
        <f t="shared" si="237"/>
        <v>40808.770011574074</v>
      </c>
      <c r="U1861" s="10" t="str">
        <f t="shared" si="238"/>
        <v>Aug</v>
      </c>
      <c r="V1861" s="11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>
        <f t="shared" si="233"/>
        <v>875.5</v>
      </c>
      <c r="Q1862" t="str">
        <f t="shared" si="234"/>
        <v>music</v>
      </c>
      <c r="R1862" s="6" t="str">
        <f t="shared" si="235"/>
        <v>rock</v>
      </c>
      <c r="S1862" s="10">
        <f t="shared" si="236"/>
        <v>41655.709305555552</v>
      </c>
      <c r="T1862" s="10">
        <f t="shared" si="237"/>
        <v>41676.709305555552</v>
      </c>
      <c r="U1862" s="10" t="str">
        <f t="shared" si="238"/>
        <v>Jan</v>
      </c>
      <c r="V1862" s="11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>
        <f t="shared" si="233"/>
        <v>125000</v>
      </c>
      <c r="Q1863" t="str">
        <f t="shared" si="234"/>
        <v>games</v>
      </c>
      <c r="R1863" s="6" t="str">
        <f t="shared" si="235"/>
        <v>mobile games</v>
      </c>
      <c r="S1863" s="10">
        <f t="shared" si="236"/>
        <v>42000.300243055557</v>
      </c>
      <c r="T1863" s="10">
        <f t="shared" si="237"/>
        <v>42030.300243055557</v>
      </c>
      <c r="U1863" s="10" t="str">
        <f t="shared" si="238"/>
        <v>Dec</v>
      </c>
      <c r="V1863" s="11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>
        <f t="shared" si="233"/>
        <v>9727.5</v>
      </c>
      <c r="Q1864" t="str">
        <f t="shared" si="234"/>
        <v>games</v>
      </c>
      <c r="R1864" s="6" t="str">
        <f t="shared" si="235"/>
        <v>mobile games</v>
      </c>
      <c r="S1864" s="10">
        <f t="shared" si="236"/>
        <v>42755.492754629624</v>
      </c>
      <c r="T1864" s="10">
        <f t="shared" si="237"/>
        <v>42802.3125</v>
      </c>
      <c r="U1864" s="10" t="str">
        <f t="shared" si="238"/>
        <v>Jan</v>
      </c>
      <c r="V1864" s="11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>
        <f t="shared" si="233"/>
        <v>1255</v>
      </c>
      <c r="Q1865" t="str">
        <f t="shared" si="234"/>
        <v>games</v>
      </c>
      <c r="R1865" s="6" t="str">
        <f t="shared" si="235"/>
        <v>mobile games</v>
      </c>
      <c r="S1865" s="10">
        <f t="shared" si="236"/>
        <v>41772.797280092593</v>
      </c>
      <c r="T1865" s="10">
        <f t="shared" si="237"/>
        <v>41802.797280092593</v>
      </c>
      <c r="U1865" s="10" t="str">
        <f t="shared" si="238"/>
        <v>May</v>
      </c>
      <c r="V1865" s="11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>
        <f t="shared" si="233"/>
        <v>4644</v>
      </c>
      <c r="Q1866" t="str">
        <f t="shared" si="234"/>
        <v>games</v>
      </c>
      <c r="R1866" s="6" t="str">
        <f t="shared" si="235"/>
        <v>mobile games</v>
      </c>
      <c r="S1866" s="10">
        <f t="shared" si="236"/>
        <v>41733.716435185182</v>
      </c>
      <c r="T1866" s="10">
        <f t="shared" si="237"/>
        <v>41763.716435185182</v>
      </c>
      <c r="U1866" s="10" t="str">
        <f t="shared" si="238"/>
        <v>Apr</v>
      </c>
      <c r="V1866" s="11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>
        <f t="shared" si="233"/>
        <v>55002</v>
      </c>
      <c r="Q1867" t="str">
        <f t="shared" si="234"/>
        <v>games</v>
      </c>
      <c r="R1867" s="6" t="str">
        <f t="shared" si="235"/>
        <v>mobile games</v>
      </c>
      <c r="S1867" s="10">
        <f t="shared" si="236"/>
        <v>42645.367442129631</v>
      </c>
      <c r="T1867" s="10">
        <f t="shared" si="237"/>
        <v>42680.409108796302</v>
      </c>
      <c r="U1867" s="10" t="str">
        <f t="shared" si="238"/>
        <v>Oct</v>
      </c>
      <c r="V1867" s="11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>
        <f t="shared" si="233"/>
        <v>12562.5</v>
      </c>
      <c r="Q1868" t="str">
        <f t="shared" si="234"/>
        <v>games</v>
      </c>
      <c r="R1868" s="6" t="str">
        <f t="shared" si="235"/>
        <v>mobile games</v>
      </c>
      <c r="S1868" s="10">
        <f t="shared" si="236"/>
        <v>42742.246493055558</v>
      </c>
      <c r="T1868" s="10">
        <f t="shared" si="237"/>
        <v>42795.166666666672</v>
      </c>
      <c r="U1868" s="10" t="str">
        <f t="shared" si="238"/>
        <v>Jan</v>
      </c>
      <c r="V1868" s="11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>
        <f t="shared" si="233"/>
        <v>10005</v>
      </c>
      <c r="Q1869" t="str">
        <f t="shared" si="234"/>
        <v>games</v>
      </c>
      <c r="R1869" s="6" t="str">
        <f t="shared" si="235"/>
        <v>mobile games</v>
      </c>
      <c r="S1869" s="10">
        <f t="shared" si="236"/>
        <v>42649.924907407403</v>
      </c>
      <c r="T1869" s="10">
        <f t="shared" si="237"/>
        <v>42679.924907407403</v>
      </c>
      <c r="U1869" s="10" t="str">
        <f t="shared" si="238"/>
        <v>Oct</v>
      </c>
      <c r="V1869" s="11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>
        <f t="shared" si="233"/>
        <v>13108.5</v>
      </c>
      <c r="Q1870" t="str">
        <f t="shared" si="234"/>
        <v>games</v>
      </c>
      <c r="R1870" s="6" t="str">
        <f t="shared" si="235"/>
        <v>mobile games</v>
      </c>
      <c r="S1870" s="10">
        <f t="shared" si="236"/>
        <v>42328.779224537036</v>
      </c>
      <c r="T1870" s="10">
        <f t="shared" si="237"/>
        <v>42353.332638888889</v>
      </c>
      <c r="U1870" s="10" t="str">
        <f t="shared" si="238"/>
        <v>Nov</v>
      </c>
      <c r="V1870" s="11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>
        <f t="shared" si="233"/>
        <v>5000</v>
      </c>
      <c r="Q1871" t="str">
        <f t="shared" si="234"/>
        <v>games</v>
      </c>
      <c r="R1871" s="6" t="str">
        <f t="shared" si="235"/>
        <v>mobile games</v>
      </c>
      <c r="S1871" s="10">
        <f t="shared" si="236"/>
        <v>42709.002881944441</v>
      </c>
      <c r="T1871" s="10">
        <f t="shared" si="237"/>
        <v>42739.002881944441</v>
      </c>
      <c r="U1871" s="10" t="str">
        <f t="shared" si="238"/>
        <v>Dec</v>
      </c>
      <c r="V1871" s="11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>
        <f t="shared" si="233"/>
        <v>1930.5</v>
      </c>
      <c r="Q1872" t="str">
        <f t="shared" si="234"/>
        <v>games</v>
      </c>
      <c r="R1872" s="6" t="str">
        <f t="shared" si="235"/>
        <v>mobile games</v>
      </c>
      <c r="S1872" s="10">
        <f t="shared" si="236"/>
        <v>42371.355729166666</v>
      </c>
      <c r="T1872" s="10">
        <f t="shared" si="237"/>
        <v>42400.178472222222</v>
      </c>
      <c r="U1872" s="10" t="str">
        <f t="shared" si="238"/>
        <v>Jan</v>
      </c>
      <c r="V1872" s="11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>
        <f t="shared" si="233"/>
        <v>5583</v>
      </c>
      <c r="Q1873" t="str">
        <f t="shared" si="234"/>
        <v>games</v>
      </c>
      <c r="R1873" s="6" t="str">
        <f t="shared" si="235"/>
        <v>mobile games</v>
      </c>
      <c r="S1873" s="10">
        <f t="shared" si="236"/>
        <v>41923.783576388887</v>
      </c>
      <c r="T1873" s="10">
        <f t="shared" si="237"/>
        <v>41963.825243055559</v>
      </c>
      <c r="U1873" s="10" t="str">
        <f t="shared" si="238"/>
        <v>Oct</v>
      </c>
      <c r="V1873" s="11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>
        <f t="shared" si="233"/>
        <v>10106</v>
      </c>
      <c r="Q1874" t="str">
        <f t="shared" si="234"/>
        <v>games</v>
      </c>
      <c r="R1874" s="6" t="str">
        <f t="shared" si="235"/>
        <v>mobile games</v>
      </c>
      <c r="S1874" s="10">
        <f t="shared" si="236"/>
        <v>42155.129652777774</v>
      </c>
      <c r="T1874" s="10">
        <f t="shared" si="237"/>
        <v>42185.129652777774</v>
      </c>
      <c r="U1874" s="10" t="str">
        <f t="shared" si="238"/>
        <v>May</v>
      </c>
      <c r="V1874" s="11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>
        <f t="shared" si="233"/>
        <v>4018</v>
      </c>
      <c r="Q1875" t="str">
        <f t="shared" si="234"/>
        <v>games</v>
      </c>
      <c r="R1875" s="6" t="str">
        <f t="shared" si="235"/>
        <v>mobile games</v>
      </c>
      <c r="S1875" s="10">
        <f t="shared" si="236"/>
        <v>42164.615856481483</v>
      </c>
      <c r="T1875" s="10">
        <f t="shared" si="237"/>
        <v>42193.697916666672</v>
      </c>
      <c r="U1875" s="10" t="str">
        <f t="shared" si="238"/>
        <v>Jun</v>
      </c>
      <c r="V1875" s="11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>
        <f t="shared" si="233"/>
        <v>80013</v>
      </c>
      <c r="Q1876" t="str">
        <f t="shared" si="234"/>
        <v>games</v>
      </c>
      <c r="R1876" s="6" t="str">
        <f t="shared" si="235"/>
        <v>mobile games</v>
      </c>
      <c r="S1876" s="10">
        <f t="shared" si="236"/>
        <v>42529.969131944439</v>
      </c>
      <c r="T1876" s="10">
        <f t="shared" si="237"/>
        <v>42549.969131944439</v>
      </c>
      <c r="U1876" s="10" t="str">
        <f t="shared" si="238"/>
        <v>Jun</v>
      </c>
      <c r="V1876" s="11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>
        <f t="shared" si="233"/>
        <v>5025.5</v>
      </c>
      <c r="Q1877" t="str">
        <f t="shared" si="234"/>
        <v>games</v>
      </c>
      <c r="R1877" s="6" t="str">
        <f t="shared" si="235"/>
        <v>mobile games</v>
      </c>
      <c r="S1877" s="10">
        <f t="shared" si="236"/>
        <v>42528.899398148147</v>
      </c>
      <c r="T1877" s="10">
        <f t="shared" si="237"/>
        <v>42588.899398148147</v>
      </c>
      <c r="U1877" s="10" t="str">
        <f t="shared" si="238"/>
        <v>Jun</v>
      </c>
      <c r="V1877" s="11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>
        <f t="shared" si="233"/>
        <v>140</v>
      </c>
      <c r="Q1878" t="str">
        <f t="shared" si="234"/>
        <v>games</v>
      </c>
      <c r="R1878" s="6" t="str">
        <f t="shared" si="235"/>
        <v>mobile games</v>
      </c>
      <c r="S1878" s="10">
        <f t="shared" si="236"/>
        <v>41776.284780092588</v>
      </c>
      <c r="T1878" s="10">
        <f t="shared" si="237"/>
        <v>41806.284780092588</v>
      </c>
      <c r="U1878" s="10" t="str">
        <f t="shared" si="238"/>
        <v>May</v>
      </c>
      <c r="V1878" s="11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>
        <f t="shared" si="233"/>
        <v>30</v>
      </c>
      <c r="Q1879" t="str">
        <f t="shared" si="234"/>
        <v>games</v>
      </c>
      <c r="R1879" s="6" t="str">
        <f t="shared" si="235"/>
        <v>mobile games</v>
      </c>
      <c r="S1879" s="10">
        <f t="shared" si="236"/>
        <v>42035.029224537036</v>
      </c>
      <c r="T1879" s="10">
        <f t="shared" si="237"/>
        <v>42064.029224537036</v>
      </c>
      <c r="U1879" s="10" t="str">
        <f t="shared" si="238"/>
        <v>Jan</v>
      </c>
      <c r="V1879" s="11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>
        <f t="shared" si="233"/>
        <v>4000</v>
      </c>
      <c r="Q1880" t="str">
        <f t="shared" si="234"/>
        <v>games</v>
      </c>
      <c r="R1880" s="6" t="str">
        <f t="shared" si="235"/>
        <v>mobile games</v>
      </c>
      <c r="S1880" s="10">
        <f t="shared" si="236"/>
        <v>41773.008738425924</v>
      </c>
      <c r="T1880" s="10">
        <f t="shared" si="237"/>
        <v>41803.008738425924</v>
      </c>
      <c r="U1880" s="10" t="str">
        <f t="shared" si="238"/>
        <v>May</v>
      </c>
      <c r="V1880" s="11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>
        <f t="shared" si="233"/>
        <v>2503</v>
      </c>
      <c r="Q1881" t="str">
        <f t="shared" si="234"/>
        <v>games</v>
      </c>
      <c r="R1881" s="6" t="str">
        <f t="shared" si="235"/>
        <v>mobile games</v>
      </c>
      <c r="S1881" s="10">
        <f t="shared" si="236"/>
        <v>42413.649641203709</v>
      </c>
      <c r="T1881" s="10">
        <f t="shared" si="237"/>
        <v>42443.607974537037</v>
      </c>
      <c r="U1881" s="10" t="str">
        <f t="shared" si="238"/>
        <v>Feb</v>
      </c>
      <c r="V1881" s="11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>
        <f t="shared" si="233"/>
        <v>3002</v>
      </c>
      <c r="Q1882" t="str">
        <f t="shared" si="234"/>
        <v>games</v>
      </c>
      <c r="R1882" s="6" t="str">
        <f t="shared" si="235"/>
        <v>mobile games</v>
      </c>
      <c r="S1882" s="10">
        <f t="shared" si="236"/>
        <v>42430.566898148143</v>
      </c>
      <c r="T1882" s="10">
        <f t="shared" si="237"/>
        <v>42459.525231481486</v>
      </c>
      <c r="U1882" s="10" t="str">
        <f t="shared" si="238"/>
        <v>Mar</v>
      </c>
      <c r="V1882" s="11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>
        <f t="shared" si="233"/>
        <v>2726.8450000000003</v>
      </c>
      <c r="Q1883" t="str">
        <f t="shared" si="234"/>
        <v>music</v>
      </c>
      <c r="R1883" s="6" t="str">
        <f t="shared" si="235"/>
        <v>indie rock</v>
      </c>
      <c r="S1883" s="10">
        <f t="shared" si="236"/>
        <v>42043.152650462958</v>
      </c>
      <c r="T1883" s="10">
        <f t="shared" si="237"/>
        <v>42073.110983796301</v>
      </c>
      <c r="U1883" s="10" t="str">
        <f t="shared" si="238"/>
        <v>Feb</v>
      </c>
      <c r="V1883" s="11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>
        <f t="shared" si="233"/>
        <v>3365</v>
      </c>
      <c r="Q1884" t="str">
        <f t="shared" si="234"/>
        <v>music</v>
      </c>
      <c r="R1884" s="6" t="str">
        <f t="shared" si="235"/>
        <v>indie rock</v>
      </c>
      <c r="S1884" s="10">
        <f t="shared" si="236"/>
        <v>41067.949212962965</v>
      </c>
      <c r="T1884" s="10">
        <f t="shared" si="237"/>
        <v>41100.991666666669</v>
      </c>
      <c r="U1884" s="10" t="str">
        <f t="shared" si="238"/>
        <v>Jun</v>
      </c>
      <c r="V1884" s="11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>
        <f t="shared" si="233"/>
        <v>1023</v>
      </c>
      <c r="Q1885" t="str">
        <f t="shared" si="234"/>
        <v>music</v>
      </c>
      <c r="R1885" s="6" t="str">
        <f t="shared" si="235"/>
        <v>indie rock</v>
      </c>
      <c r="S1885" s="10">
        <f t="shared" si="236"/>
        <v>40977.948009259257</v>
      </c>
      <c r="T1885" s="10">
        <f t="shared" si="237"/>
        <v>41007.906342592592</v>
      </c>
      <c r="U1885" s="10" t="str">
        <f t="shared" si="238"/>
        <v>Mar</v>
      </c>
      <c r="V1885" s="11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>
        <f t="shared" si="233"/>
        <v>1175.5</v>
      </c>
      <c r="Q1886" t="str">
        <f t="shared" si="234"/>
        <v>music</v>
      </c>
      <c r="R1886" s="6" t="str">
        <f t="shared" si="235"/>
        <v>indie rock</v>
      </c>
      <c r="S1886" s="10">
        <f t="shared" si="236"/>
        <v>41205.198321759257</v>
      </c>
      <c r="T1886" s="10">
        <f t="shared" si="237"/>
        <v>41240.5</v>
      </c>
      <c r="U1886" s="10" t="str">
        <f t="shared" si="238"/>
        <v>Oct</v>
      </c>
      <c r="V1886" s="11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>
        <f t="shared" si="233"/>
        <v>4948.5</v>
      </c>
      <c r="Q1887" t="str">
        <f t="shared" si="234"/>
        <v>music</v>
      </c>
      <c r="R1887" s="6" t="str">
        <f t="shared" si="235"/>
        <v>indie rock</v>
      </c>
      <c r="S1887" s="10">
        <f t="shared" si="236"/>
        <v>41099.093865740739</v>
      </c>
      <c r="T1887" s="10">
        <f t="shared" si="237"/>
        <v>41131.916666666664</v>
      </c>
      <c r="U1887" s="10" t="str">
        <f t="shared" si="238"/>
        <v>Jul</v>
      </c>
      <c r="V1887" s="11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>
        <f t="shared" si="233"/>
        <v>1212.5</v>
      </c>
      <c r="Q1888" t="str">
        <f t="shared" si="234"/>
        <v>music</v>
      </c>
      <c r="R1888" s="6" t="str">
        <f t="shared" si="235"/>
        <v>indie rock</v>
      </c>
      <c r="S1888" s="10">
        <f t="shared" si="236"/>
        <v>41925.906689814816</v>
      </c>
      <c r="T1888" s="10">
        <f t="shared" si="237"/>
        <v>41955.94835648148</v>
      </c>
      <c r="U1888" s="10" t="str">
        <f t="shared" si="238"/>
        <v>Oct</v>
      </c>
      <c r="V1888" s="11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>
        <f t="shared" si="233"/>
        <v>3167.5</v>
      </c>
      <c r="Q1889" t="str">
        <f t="shared" si="234"/>
        <v>music</v>
      </c>
      <c r="R1889" s="6" t="str">
        <f t="shared" si="235"/>
        <v>indie rock</v>
      </c>
      <c r="S1889" s="10">
        <f t="shared" si="236"/>
        <v>42323.800138888888</v>
      </c>
      <c r="T1889" s="10">
        <f t="shared" si="237"/>
        <v>42341.895833333328</v>
      </c>
      <c r="U1889" s="10" t="str">
        <f t="shared" si="238"/>
        <v>Nov</v>
      </c>
      <c r="V1889" s="11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>
        <f t="shared" si="233"/>
        <v>3326</v>
      </c>
      <c r="Q1890" t="str">
        <f t="shared" si="234"/>
        <v>music</v>
      </c>
      <c r="R1890" s="6" t="str">
        <f t="shared" si="235"/>
        <v>indie rock</v>
      </c>
      <c r="S1890" s="10">
        <f t="shared" si="236"/>
        <v>40299.239953703705</v>
      </c>
      <c r="T1890" s="10">
        <f t="shared" si="237"/>
        <v>40330.207638888889</v>
      </c>
      <c r="U1890" s="10" t="str">
        <f t="shared" si="238"/>
        <v>May</v>
      </c>
      <c r="V1890" s="11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>
        <f t="shared" si="233"/>
        <v>2066</v>
      </c>
      <c r="Q1891" t="str">
        <f t="shared" si="234"/>
        <v>music</v>
      </c>
      <c r="R1891" s="6" t="str">
        <f t="shared" si="235"/>
        <v>indie rock</v>
      </c>
      <c r="S1891" s="10">
        <f t="shared" si="236"/>
        <v>41299.793356481481</v>
      </c>
      <c r="T1891" s="10">
        <f t="shared" si="237"/>
        <v>41344.751689814817</v>
      </c>
      <c r="U1891" s="10" t="str">
        <f t="shared" si="238"/>
        <v>Jan</v>
      </c>
      <c r="V1891" s="11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>
        <f t="shared" si="233"/>
        <v>14675.065000000001</v>
      </c>
      <c r="Q1892" t="str">
        <f t="shared" si="234"/>
        <v>music</v>
      </c>
      <c r="R1892" s="6" t="str">
        <f t="shared" si="235"/>
        <v>indie rock</v>
      </c>
      <c r="S1892" s="10">
        <f t="shared" si="236"/>
        <v>41228.786203703705</v>
      </c>
      <c r="T1892" s="10">
        <f t="shared" si="237"/>
        <v>41258.786203703705</v>
      </c>
      <c r="U1892" s="10" t="str">
        <f t="shared" si="238"/>
        <v>Nov</v>
      </c>
      <c r="V1892" s="11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>
        <f t="shared" si="233"/>
        <v>10277.5</v>
      </c>
      <c r="Q1893" t="str">
        <f t="shared" si="234"/>
        <v>music</v>
      </c>
      <c r="R1893" s="6" t="str">
        <f t="shared" si="235"/>
        <v>indie rock</v>
      </c>
      <c r="S1893" s="10">
        <f t="shared" si="236"/>
        <v>40335.798078703701</v>
      </c>
      <c r="T1893" s="10">
        <f t="shared" si="237"/>
        <v>40381.25</v>
      </c>
      <c r="U1893" s="10" t="str">
        <f t="shared" si="238"/>
        <v>Jun</v>
      </c>
      <c r="V1893" s="11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>
        <f t="shared" si="233"/>
        <v>591.5</v>
      </c>
      <c r="Q1894" t="str">
        <f t="shared" si="234"/>
        <v>music</v>
      </c>
      <c r="R1894" s="6" t="str">
        <f t="shared" si="235"/>
        <v>indie rock</v>
      </c>
      <c r="S1894" s="10">
        <f t="shared" si="236"/>
        <v>40671.637511574074</v>
      </c>
      <c r="T1894" s="10">
        <f t="shared" si="237"/>
        <v>40701.637511574074</v>
      </c>
      <c r="U1894" s="10" t="str">
        <f t="shared" si="238"/>
        <v>May</v>
      </c>
      <c r="V1894" s="11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>
        <f t="shared" si="233"/>
        <v>2550</v>
      </c>
      <c r="Q1895" t="str">
        <f t="shared" si="234"/>
        <v>music</v>
      </c>
      <c r="R1895" s="6" t="str">
        <f t="shared" si="235"/>
        <v>indie rock</v>
      </c>
      <c r="S1895" s="10">
        <f t="shared" si="236"/>
        <v>40632.94195601852</v>
      </c>
      <c r="T1895" s="10">
        <f t="shared" si="237"/>
        <v>40649.165972222225</v>
      </c>
      <c r="U1895" s="10" t="str">
        <f t="shared" si="238"/>
        <v>Mar</v>
      </c>
      <c r="V1895" s="11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>
        <f t="shared" si="233"/>
        <v>1072.5</v>
      </c>
      <c r="Q1896" t="str">
        <f t="shared" si="234"/>
        <v>music</v>
      </c>
      <c r="R1896" s="6" t="str">
        <f t="shared" si="235"/>
        <v>indie rock</v>
      </c>
      <c r="S1896" s="10">
        <f t="shared" si="236"/>
        <v>40920.904895833337</v>
      </c>
      <c r="T1896" s="10">
        <f t="shared" si="237"/>
        <v>40951.904895833337</v>
      </c>
      <c r="U1896" s="10" t="str">
        <f t="shared" si="238"/>
        <v>Jan</v>
      </c>
      <c r="V1896" s="11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>
        <f t="shared" si="233"/>
        <v>9150</v>
      </c>
      <c r="Q1897" t="str">
        <f t="shared" si="234"/>
        <v>music</v>
      </c>
      <c r="R1897" s="6" t="str">
        <f t="shared" si="235"/>
        <v>indie rock</v>
      </c>
      <c r="S1897" s="10">
        <f t="shared" si="236"/>
        <v>42267.746782407412</v>
      </c>
      <c r="T1897" s="10">
        <f t="shared" si="237"/>
        <v>42297.746782407412</v>
      </c>
      <c r="U1897" s="10" t="str">
        <f t="shared" si="238"/>
        <v>Sep</v>
      </c>
      <c r="V1897" s="11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>
        <f t="shared" si="233"/>
        <v>505</v>
      </c>
      <c r="Q1898" t="str">
        <f t="shared" si="234"/>
        <v>music</v>
      </c>
      <c r="R1898" s="6" t="str">
        <f t="shared" si="235"/>
        <v>indie rock</v>
      </c>
      <c r="S1898" s="10">
        <f t="shared" si="236"/>
        <v>40981.710243055553</v>
      </c>
      <c r="T1898" s="10">
        <f t="shared" si="237"/>
        <v>41011.710243055553</v>
      </c>
      <c r="U1898" s="10" t="str">
        <f t="shared" si="238"/>
        <v>Mar</v>
      </c>
      <c r="V1898" s="11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>
        <f t="shared" si="233"/>
        <v>6428</v>
      </c>
      <c r="Q1899" t="str">
        <f t="shared" si="234"/>
        <v>music</v>
      </c>
      <c r="R1899" s="6" t="str">
        <f t="shared" si="235"/>
        <v>indie rock</v>
      </c>
      <c r="S1899" s="10">
        <f t="shared" si="236"/>
        <v>41680.583402777782</v>
      </c>
      <c r="T1899" s="10">
        <f t="shared" si="237"/>
        <v>41702.875</v>
      </c>
      <c r="U1899" s="10" t="str">
        <f t="shared" si="238"/>
        <v>Feb</v>
      </c>
      <c r="V1899" s="11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>
        <f t="shared" si="233"/>
        <v>1222.5</v>
      </c>
      <c r="Q1900" t="str">
        <f t="shared" si="234"/>
        <v>music</v>
      </c>
      <c r="R1900" s="6" t="str">
        <f t="shared" si="235"/>
        <v>indie rock</v>
      </c>
      <c r="S1900" s="10">
        <f t="shared" si="236"/>
        <v>42366.192974537036</v>
      </c>
      <c r="T1900" s="10">
        <f t="shared" si="237"/>
        <v>42401.75</v>
      </c>
      <c r="U1900" s="10" t="str">
        <f t="shared" si="238"/>
        <v>Dec</v>
      </c>
      <c r="V1900" s="11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>
        <f t="shared" si="233"/>
        <v>1050</v>
      </c>
      <c r="Q1901" t="str">
        <f t="shared" si="234"/>
        <v>music</v>
      </c>
      <c r="R1901" s="6" t="str">
        <f t="shared" si="235"/>
        <v>indie rock</v>
      </c>
      <c r="S1901" s="10">
        <f t="shared" si="236"/>
        <v>42058.941736111112</v>
      </c>
      <c r="T1901" s="10">
        <f t="shared" si="237"/>
        <v>42088.90006944444</v>
      </c>
      <c r="U1901" s="10" t="str">
        <f t="shared" si="238"/>
        <v>Feb</v>
      </c>
      <c r="V1901" s="11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>
        <f t="shared" si="233"/>
        <v>2617.0550000000003</v>
      </c>
      <c r="Q1902" t="str">
        <f t="shared" si="234"/>
        <v>music</v>
      </c>
      <c r="R1902" s="6" t="str">
        <f t="shared" si="235"/>
        <v>indie rock</v>
      </c>
      <c r="S1902" s="10">
        <f t="shared" si="236"/>
        <v>41160.871886574074</v>
      </c>
      <c r="T1902" s="10">
        <f t="shared" si="237"/>
        <v>41188.415972222225</v>
      </c>
      <c r="U1902" s="10" t="str">
        <f t="shared" si="238"/>
        <v>Sep</v>
      </c>
      <c r="V1902" s="11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>
        <f t="shared" si="233"/>
        <v>50835</v>
      </c>
      <c r="Q1903" t="str">
        <f t="shared" si="234"/>
        <v>technology</v>
      </c>
      <c r="R1903" s="6" t="str">
        <f t="shared" si="235"/>
        <v>gadgets</v>
      </c>
      <c r="S1903" s="10">
        <f t="shared" si="236"/>
        <v>42116.54315972222</v>
      </c>
      <c r="T1903" s="10">
        <f t="shared" si="237"/>
        <v>42146.541666666672</v>
      </c>
      <c r="U1903" s="10" t="str">
        <f t="shared" si="238"/>
        <v>Apr</v>
      </c>
      <c r="V1903" s="11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>
        <f t="shared" si="233"/>
        <v>506</v>
      </c>
      <c r="Q1904" t="str">
        <f t="shared" si="234"/>
        <v>technology</v>
      </c>
      <c r="R1904" s="6" t="str">
        <f t="shared" si="235"/>
        <v>gadgets</v>
      </c>
      <c r="S1904" s="10">
        <f t="shared" si="236"/>
        <v>42037.789895833332</v>
      </c>
      <c r="T1904" s="10">
        <f t="shared" si="237"/>
        <v>42067.789895833332</v>
      </c>
      <c r="U1904" s="10" t="str">
        <f t="shared" si="238"/>
        <v>Feb</v>
      </c>
      <c r="V1904" s="11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>
        <f t="shared" si="233"/>
        <v>2199</v>
      </c>
      <c r="Q1905" t="str">
        <f t="shared" si="234"/>
        <v>technology</v>
      </c>
      <c r="R1905" s="6" t="str">
        <f t="shared" si="235"/>
        <v>gadgets</v>
      </c>
      <c r="S1905" s="10">
        <f t="shared" si="236"/>
        <v>42702.770729166667</v>
      </c>
      <c r="T1905" s="10">
        <f t="shared" si="237"/>
        <v>42762.770729166667</v>
      </c>
      <c r="U1905" s="10" t="str">
        <f t="shared" si="238"/>
        <v>Nov</v>
      </c>
      <c r="V1905" s="11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>
        <f t="shared" si="233"/>
        <v>25025</v>
      </c>
      <c r="Q1906" t="str">
        <f t="shared" si="234"/>
        <v>technology</v>
      </c>
      <c r="R1906" s="6" t="str">
        <f t="shared" si="235"/>
        <v>gadgets</v>
      </c>
      <c r="S1906" s="10">
        <f t="shared" si="236"/>
        <v>42326.685428240744</v>
      </c>
      <c r="T1906" s="10">
        <f t="shared" si="237"/>
        <v>42371.685428240744</v>
      </c>
      <c r="U1906" s="10" t="str">
        <f t="shared" si="238"/>
        <v>Nov</v>
      </c>
      <c r="V1906" s="11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>
        <f t="shared" si="233"/>
        <v>12521</v>
      </c>
      <c r="Q1907" t="str">
        <f t="shared" si="234"/>
        <v>technology</v>
      </c>
      <c r="R1907" s="6" t="str">
        <f t="shared" si="235"/>
        <v>gadgets</v>
      </c>
      <c r="S1907" s="10">
        <f t="shared" si="236"/>
        <v>41859.925856481481</v>
      </c>
      <c r="T1907" s="10">
        <f t="shared" si="237"/>
        <v>41889.925856481481</v>
      </c>
      <c r="U1907" s="10" t="str">
        <f t="shared" si="238"/>
        <v>Aug</v>
      </c>
      <c r="V1907" s="11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>
        <f t="shared" si="233"/>
        <v>35690</v>
      </c>
      <c r="Q1908" t="str">
        <f t="shared" si="234"/>
        <v>technology</v>
      </c>
      <c r="R1908" s="6" t="str">
        <f t="shared" si="235"/>
        <v>gadgets</v>
      </c>
      <c r="S1908" s="10">
        <f t="shared" si="236"/>
        <v>42514.671099537038</v>
      </c>
      <c r="T1908" s="10">
        <f t="shared" si="237"/>
        <v>42544.671099537038</v>
      </c>
      <c r="U1908" s="10" t="str">
        <f t="shared" si="238"/>
        <v>May</v>
      </c>
      <c r="V1908" s="11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>
        <f t="shared" si="233"/>
        <v>15042.5</v>
      </c>
      <c r="Q1909" t="str">
        <f t="shared" si="234"/>
        <v>technology</v>
      </c>
      <c r="R1909" s="6" t="str">
        <f t="shared" si="235"/>
        <v>gadgets</v>
      </c>
      <c r="S1909" s="10">
        <f t="shared" si="236"/>
        <v>41767.587094907409</v>
      </c>
      <c r="T1909" s="10">
        <f t="shared" si="237"/>
        <v>41782.587094907409</v>
      </c>
      <c r="U1909" s="10" t="str">
        <f t="shared" si="238"/>
        <v>May</v>
      </c>
      <c r="V1909" s="11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>
        <f t="shared" si="233"/>
        <v>12716.5</v>
      </c>
      <c r="Q1910" t="str">
        <f t="shared" si="234"/>
        <v>technology</v>
      </c>
      <c r="R1910" s="6" t="str">
        <f t="shared" si="235"/>
        <v>gadgets</v>
      </c>
      <c r="S1910" s="10">
        <f t="shared" si="236"/>
        <v>42703.917824074073</v>
      </c>
      <c r="T1910" s="10">
        <f t="shared" si="237"/>
        <v>42733.917824074073</v>
      </c>
      <c r="U1910" s="10" t="str">
        <f t="shared" si="238"/>
        <v>Nov</v>
      </c>
      <c r="V1910" s="11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>
        <f t="shared" si="233"/>
        <v>19969.5</v>
      </c>
      <c r="Q1911" t="str">
        <f t="shared" si="234"/>
        <v>technology</v>
      </c>
      <c r="R1911" s="6" t="str">
        <f t="shared" si="235"/>
        <v>gadgets</v>
      </c>
      <c r="S1911" s="10">
        <f t="shared" si="236"/>
        <v>41905.429155092592</v>
      </c>
      <c r="T1911" s="10">
        <f t="shared" si="237"/>
        <v>41935.429155092592</v>
      </c>
      <c r="U1911" s="10" t="str">
        <f t="shared" si="238"/>
        <v>Sep</v>
      </c>
      <c r="V1911" s="11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>
        <f t="shared" si="233"/>
        <v>59243</v>
      </c>
      <c r="Q1912" t="str">
        <f t="shared" si="234"/>
        <v>technology</v>
      </c>
      <c r="R1912" s="6" t="str">
        <f t="shared" si="235"/>
        <v>gadgets</v>
      </c>
      <c r="S1912" s="10">
        <f t="shared" si="236"/>
        <v>42264.963159722218</v>
      </c>
      <c r="T1912" s="10">
        <f t="shared" si="237"/>
        <v>42308.947916666672</v>
      </c>
      <c r="U1912" s="10" t="str">
        <f t="shared" si="238"/>
        <v>Sep</v>
      </c>
      <c r="V1912" s="11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>
        <f t="shared" si="233"/>
        <v>21255</v>
      </c>
      <c r="Q1913" t="str">
        <f t="shared" si="234"/>
        <v>technology</v>
      </c>
      <c r="R1913" s="6" t="str">
        <f t="shared" si="235"/>
        <v>gadgets</v>
      </c>
      <c r="S1913" s="10">
        <f t="shared" si="236"/>
        <v>41830.033958333333</v>
      </c>
      <c r="T1913" s="10">
        <f t="shared" si="237"/>
        <v>41860.033958333333</v>
      </c>
      <c r="U1913" s="10" t="str">
        <f t="shared" si="238"/>
        <v>Jul</v>
      </c>
      <c r="V1913" s="11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>
        <f t="shared" si="233"/>
        <v>3982.5</v>
      </c>
      <c r="Q1914" t="str">
        <f t="shared" si="234"/>
        <v>technology</v>
      </c>
      <c r="R1914" s="6" t="str">
        <f t="shared" si="235"/>
        <v>gadgets</v>
      </c>
      <c r="S1914" s="10">
        <f t="shared" si="236"/>
        <v>42129.226388888885</v>
      </c>
      <c r="T1914" s="10">
        <f t="shared" si="237"/>
        <v>42159.226388888885</v>
      </c>
      <c r="U1914" s="10" t="str">
        <f t="shared" si="238"/>
        <v>May</v>
      </c>
      <c r="V1914" s="11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>
        <f t="shared" si="233"/>
        <v>24318.5</v>
      </c>
      <c r="Q1915" t="str">
        <f t="shared" si="234"/>
        <v>technology</v>
      </c>
      <c r="R1915" s="6" t="str">
        <f t="shared" si="235"/>
        <v>gadgets</v>
      </c>
      <c r="S1915" s="10">
        <f t="shared" si="236"/>
        <v>41890.511319444442</v>
      </c>
      <c r="T1915" s="10">
        <f t="shared" si="237"/>
        <v>41920.511319444442</v>
      </c>
      <c r="U1915" s="10" t="str">
        <f t="shared" si="238"/>
        <v>Sep</v>
      </c>
      <c r="V1915" s="11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>
        <f t="shared" si="233"/>
        <v>363</v>
      </c>
      <c r="Q1916" t="str">
        <f t="shared" si="234"/>
        <v>technology</v>
      </c>
      <c r="R1916" s="6" t="str">
        <f t="shared" si="235"/>
        <v>gadgets</v>
      </c>
      <c r="S1916" s="10">
        <f t="shared" si="236"/>
        <v>41929.174456018518</v>
      </c>
      <c r="T1916" s="10">
        <f t="shared" si="237"/>
        <v>41944.165972222225</v>
      </c>
      <c r="U1916" s="10" t="str">
        <f t="shared" si="238"/>
        <v>Oct</v>
      </c>
      <c r="V1916" s="11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>
        <f t="shared" si="233"/>
        <v>254</v>
      </c>
      <c r="Q1917" t="str">
        <f t="shared" si="234"/>
        <v>technology</v>
      </c>
      <c r="R1917" s="6" t="str">
        <f t="shared" si="235"/>
        <v>gadgets</v>
      </c>
      <c r="S1917" s="10">
        <f t="shared" si="236"/>
        <v>41864.04886574074</v>
      </c>
      <c r="T1917" s="10">
        <f t="shared" si="237"/>
        <v>41884.04886574074</v>
      </c>
      <c r="U1917" s="10" t="str">
        <f t="shared" si="238"/>
        <v>Aug</v>
      </c>
      <c r="V1917" s="11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>
        <f t="shared" si="233"/>
        <v>10051</v>
      </c>
      <c r="Q1918" t="str">
        <f t="shared" si="234"/>
        <v>technology</v>
      </c>
      <c r="R1918" s="6" t="str">
        <f t="shared" si="235"/>
        <v>gadgets</v>
      </c>
      <c r="S1918" s="10">
        <f t="shared" si="236"/>
        <v>42656.717303240745</v>
      </c>
      <c r="T1918" s="10">
        <f t="shared" si="237"/>
        <v>42681.758969907409</v>
      </c>
      <c r="U1918" s="10" t="str">
        <f t="shared" si="238"/>
        <v>Oct</v>
      </c>
      <c r="V1918" s="11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>
        <f t="shared" si="233"/>
        <v>297512.5</v>
      </c>
      <c r="Q1919" t="str">
        <f t="shared" si="234"/>
        <v>technology</v>
      </c>
      <c r="R1919" s="6" t="str">
        <f t="shared" si="235"/>
        <v>gadgets</v>
      </c>
      <c r="S1919" s="10">
        <f t="shared" si="236"/>
        <v>42746.270057870366</v>
      </c>
      <c r="T1919" s="10">
        <f t="shared" si="237"/>
        <v>42776.270057870366</v>
      </c>
      <c r="U1919" s="10" t="str">
        <f t="shared" si="238"/>
        <v>Jan</v>
      </c>
      <c r="V1919" s="11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>
        <f t="shared" si="233"/>
        <v>12630</v>
      </c>
      <c r="Q1920" t="str">
        <f t="shared" si="234"/>
        <v>technology</v>
      </c>
      <c r="R1920" s="6" t="str">
        <f t="shared" si="235"/>
        <v>gadgets</v>
      </c>
      <c r="S1920" s="10">
        <f t="shared" si="236"/>
        <v>41828.789942129632</v>
      </c>
      <c r="T1920" s="10">
        <f t="shared" si="237"/>
        <v>41863.789942129632</v>
      </c>
      <c r="U1920" s="10" t="str">
        <f t="shared" si="238"/>
        <v>Jul</v>
      </c>
      <c r="V1920" s="11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>
        <f t="shared" si="233"/>
        <v>368.5</v>
      </c>
      <c r="Q1921" t="str">
        <f t="shared" si="234"/>
        <v>technology</v>
      </c>
      <c r="R1921" s="6" t="str">
        <f t="shared" si="235"/>
        <v>gadgets</v>
      </c>
      <c r="S1921" s="10">
        <f t="shared" si="236"/>
        <v>42113.875567129624</v>
      </c>
      <c r="T1921" s="10">
        <f t="shared" si="237"/>
        <v>42143.875567129624</v>
      </c>
      <c r="U1921" s="10" t="str">
        <f t="shared" si="238"/>
        <v>Apr</v>
      </c>
      <c r="V1921" s="11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>
        <f t="shared" si="233"/>
        <v>7151.5</v>
      </c>
      <c r="Q1922" t="str">
        <f t="shared" si="234"/>
        <v>technology</v>
      </c>
      <c r="R1922" s="6" t="str">
        <f t="shared" si="235"/>
        <v>gadgets</v>
      </c>
      <c r="S1922" s="10">
        <f t="shared" si="236"/>
        <v>42270.875706018516</v>
      </c>
      <c r="T1922" s="10">
        <f t="shared" si="237"/>
        <v>42298.958333333328</v>
      </c>
      <c r="U1922" s="10" t="str">
        <f t="shared" si="238"/>
        <v>Sep</v>
      </c>
      <c r="V1922" s="11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>
        <f t="shared" ref="P1923:P1986" si="241">AVERAGE(D1923,E1923)</f>
        <v>1776</v>
      </c>
      <c r="Q1923" t="str">
        <f t="shared" ref="Q1923:Q1986" si="242">LEFT(N1923, SEARCH("/",N1923,1)-1)</f>
        <v>music</v>
      </c>
      <c r="R1923" s="6" t="str">
        <f t="shared" ref="R1923:R1986" si="243">RIGHT(N1923,LEN(N1923) - SEARCH("/", N1923, + 1))</f>
        <v>indie rock</v>
      </c>
      <c r="S1923" s="10">
        <f t="shared" ref="S1923:S1986" si="244">(((J1923/60)/60)/24)+DATE(1970,1,1)</f>
        <v>41074.221562500003</v>
      </c>
      <c r="T1923" s="10">
        <f t="shared" ref="T1923:T1986" si="245">(((I1923/60)/60)/24)+DATE(1970,1,1)</f>
        <v>41104.221562500003</v>
      </c>
      <c r="U1923" s="10" t="str">
        <f t="shared" ref="U1923:U1986" si="246">TEXT(S1923, "mmm")</f>
        <v>Jun</v>
      </c>
      <c r="V1923" s="11">
        <f t="shared" ref="V1923:V1986" si="247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>
        <f t="shared" si="241"/>
        <v>2155.5</v>
      </c>
      <c r="Q1924" t="str">
        <f t="shared" si="242"/>
        <v>music</v>
      </c>
      <c r="R1924" s="6" t="str">
        <f t="shared" si="243"/>
        <v>indie rock</v>
      </c>
      <c r="S1924" s="10">
        <f t="shared" si="244"/>
        <v>41590.255868055552</v>
      </c>
      <c r="T1924" s="10">
        <f t="shared" si="245"/>
        <v>41620.255868055552</v>
      </c>
      <c r="U1924" s="10" t="str">
        <f t="shared" si="246"/>
        <v>Nov</v>
      </c>
      <c r="V1924" s="11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>
        <f t="shared" si="241"/>
        <v>213</v>
      </c>
      <c r="Q1925" t="str">
        <f t="shared" si="242"/>
        <v>music</v>
      </c>
      <c r="R1925" s="6" t="str">
        <f t="shared" si="243"/>
        <v>indie rock</v>
      </c>
      <c r="S1925" s="10">
        <f t="shared" si="244"/>
        <v>40772.848749999997</v>
      </c>
      <c r="T1925" s="10">
        <f t="shared" si="245"/>
        <v>40813.207638888889</v>
      </c>
      <c r="U1925" s="10" t="str">
        <f t="shared" si="246"/>
        <v>Aug</v>
      </c>
      <c r="V1925" s="11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>
        <f t="shared" si="241"/>
        <v>3216</v>
      </c>
      <c r="Q1926" t="str">
        <f t="shared" si="242"/>
        <v>music</v>
      </c>
      <c r="R1926" s="6" t="str">
        <f t="shared" si="243"/>
        <v>indie rock</v>
      </c>
      <c r="S1926" s="10">
        <f t="shared" si="244"/>
        <v>41626.761053240742</v>
      </c>
      <c r="T1926" s="10">
        <f t="shared" si="245"/>
        <v>41654.814583333333</v>
      </c>
      <c r="U1926" s="10" t="str">
        <f t="shared" si="246"/>
        <v>Dec</v>
      </c>
      <c r="V1926" s="11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>
        <f t="shared" si="241"/>
        <v>1577.5</v>
      </c>
      <c r="Q1927" t="str">
        <f t="shared" si="242"/>
        <v>music</v>
      </c>
      <c r="R1927" s="6" t="str">
        <f t="shared" si="243"/>
        <v>indie rock</v>
      </c>
      <c r="S1927" s="10">
        <f t="shared" si="244"/>
        <v>41535.90148148148</v>
      </c>
      <c r="T1927" s="10">
        <f t="shared" si="245"/>
        <v>41558</v>
      </c>
      <c r="U1927" s="10" t="str">
        <f t="shared" si="246"/>
        <v>Sep</v>
      </c>
      <c r="V1927" s="11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>
        <f t="shared" si="241"/>
        <v>2215.3450000000003</v>
      </c>
      <c r="Q1928" t="str">
        <f t="shared" si="242"/>
        <v>music</v>
      </c>
      <c r="R1928" s="6" t="str">
        <f t="shared" si="243"/>
        <v>indie rock</v>
      </c>
      <c r="S1928" s="10">
        <f t="shared" si="244"/>
        <v>40456.954351851848</v>
      </c>
      <c r="T1928" s="10">
        <f t="shared" si="245"/>
        <v>40484.018055555556</v>
      </c>
      <c r="U1928" s="10" t="str">
        <f t="shared" si="246"/>
        <v>Oct</v>
      </c>
      <c r="V1928" s="11">
        <f t="shared" si="247"/>
        <v>2010</v>
      </c>
    </row>
    <row r="1929" spans="1:22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>
        <f t="shared" si="241"/>
        <v>610</v>
      </c>
      <c r="Q1929" t="str">
        <f t="shared" si="242"/>
        <v>music</v>
      </c>
      <c r="R1929" s="6" t="str">
        <f t="shared" si="243"/>
        <v>indie rock</v>
      </c>
      <c r="S1929" s="10">
        <f t="shared" si="244"/>
        <v>40960.861562500002</v>
      </c>
      <c r="T1929" s="10">
        <f t="shared" si="245"/>
        <v>40976.207638888889</v>
      </c>
      <c r="U1929" s="10" t="str">
        <f t="shared" si="246"/>
        <v>Feb</v>
      </c>
      <c r="V1929" s="11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>
        <f t="shared" si="241"/>
        <v>2590</v>
      </c>
      <c r="Q1930" t="str">
        <f t="shared" si="242"/>
        <v>music</v>
      </c>
      <c r="R1930" s="6" t="str">
        <f t="shared" si="243"/>
        <v>indie rock</v>
      </c>
      <c r="S1930" s="10">
        <f t="shared" si="244"/>
        <v>41371.648078703707</v>
      </c>
      <c r="T1930" s="10">
        <f t="shared" si="245"/>
        <v>41401.648078703707</v>
      </c>
      <c r="U1930" s="10" t="str">
        <f t="shared" si="246"/>
        <v>Apr</v>
      </c>
      <c r="V1930" s="11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>
        <f t="shared" si="241"/>
        <v>3205</v>
      </c>
      <c r="Q1931" t="str">
        <f t="shared" si="242"/>
        <v>music</v>
      </c>
      <c r="R1931" s="6" t="str">
        <f t="shared" si="243"/>
        <v>indie rock</v>
      </c>
      <c r="S1931" s="10">
        <f t="shared" si="244"/>
        <v>40687.021597222221</v>
      </c>
      <c r="T1931" s="10">
        <f t="shared" si="245"/>
        <v>40729.021597222221</v>
      </c>
      <c r="U1931" s="10" t="str">
        <f t="shared" si="246"/>
        <v>May</v>
      </c>
      <c r="V1931" s="11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>
        <f t="shared" si="241"/>
        <v>1135</v>
      </c>
      <c r="Q1932" t="str">
        <f t="shared" si="242"/>
        <v>music</v>
      </c>
      <c r="R1932" s="6" t="str">
        <f t="shared" si="243"/>
        <v>indie rock</v>
      </c>
      <c r="S1932" s="10">
        <f t="shared" si="244"/>
        <v>41402.558819444443</v>
      </c>
      <c r="T1932" s="10">
        <f t="shared" si="245"/>
        <v>41462.558819444443</v>
      </c>
      <c r="U1932" s="10" t="str">
        <f t="shared" si="246"/>
        <v>May</v>
      </c>
      <c r="V1932" s="11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>
        <f t="shared" si="241"/>
        <v>2206.0100000000002</v>
      </c>
      <c r="Q1933" t="str">
        <f t="shared" si="242"/>
        <v>music</v>
      </c>
      <c r="R1933" s="6" t="str">
        <f t="shared" si="243"/>
        <v>indie rock</v>
      </c>
      <c r="S1933" s="10">
        <f t="shared" si="244"/>
        <v>41037.892465277779</v>
      </c>
      <c r="T1933" s="10">
        <f t="shared" si="245"/>
        <v>41051.145833333336</v>
      </c>
      <c r="U1933" s="10" t="str">
        <f t="shared" si="246"/>
        <v>May</v>
      </c>
      <c r="V1933" s="11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>
        <f t="shared" si="241"/>
        <v>5433.5</v>
      </c>
      <c r="Q1934" t="str">
        <f t="shared" si="242"/>
        <v>music</v>
      </c>
      <c r="R1934" s="6" t="str">
        <f t="shared" si="243"/>
        <v>indie rock</v>
      </c>
      <c r="S1934" s="10">
        <f t="shared" si="244"/>
        <v>40911.809872685182</v>
      </c>
      <c r="T1934" s="10">
        <f t="shared" si="245"/>
        <v>40932.809872685182</v>
      </c>
      <c r="U1934" s="10" t="str">
        <f t="shared" si="246"/>
        <v>Jan</v>
      </c>
      <c r="V1934" s="11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>
        <f t="shared" si="241"/>
        <v>8173</v>
      </c>
      <c r="Q1935" t="str">
        <f t="shared" si="242"/>
        <v>music</v>
      </c>
      <c r="R1935" s="6" t="str">
        <f t="shared" si="243"/>
        <v>indie rock</v>
      </c>
      <c r="S1935" s="10">
        <f t="shared" si="244"/>
        <v>41879.130868055552</v>
      </c>
      <c r="T1935" s="10">
        <f t="shared" si="245"/>
        <v>41909.130868055552</v>
      </c>
      <c r="U1935" s="10" t="str">
        <f t="shared" si="246"/>
        <v>Aug</v>
      </c>
      <c r="V1935" s="11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>
        <f t="shared" si="241"/>
        <v>5590.5</v>
      </c>
      <c r="Q1936" t="str">
        <f t="shared" si="242"/>
        <v>music</v>
      </c>
      <c r="R1936" s="6" t="str">
        <f t="shared" si="243"/>
        <v>indie rock</v>
      </c>
      <c r="S1936" s="10">
        <f t="shared" si="244"/>
        <v>40865.867141203707</v>
      </c>
      <c r="T1936" s="10">
        <f t="shared" si="245"/>
        <v>40902.208333333336</v>
      </c>
      <c r="U1936" s="10" t="str">
        <f t="shared" si="246"/>
        <v>Nov</v>
      </c>
      <c r="V1936" s="11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>
        <f t="shared" si="241"/>
        <v>2605</v>
      </c>
      <c r="Q1937" t="str">
        <f t="shared" si="242"/>
        <v>music</v>
      </c>
      <c r="R1937" s="6" t="str">
        <f t="shared" si="243"/>
        <v>indie rock</v>
      </c>
      <c r="S1937" s="10">
        <f t="shared" si="244"/>
        <v>41773.932534722226</v>
      </c>
      <c r="T1937" s="10">
        <f t="shared" si="245"/>
        <v>41811.207638888889</v>
      </c>
      <c r="U1937" s="10" t="str">
        <f t="shared" si="246"/>
        <v>May</v>
      </c>
      <c r="V1937" s="11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>
        <f t="shared" si="241"/>
        <v>8119.5050000000001</v>
      </c>
      <c r="Q1938" t="str">
        <f t="shared" si="242"/>
        <v>music</v>
      </c>
      <c r="R1938" s="6" t="str">
        <f t="shared" si="243"/>
        <v>indie rock</v>
      </c>
      <c r="S1938" s="10">
        <f t="shared" si="244"/>
        <v>40852.889699074076</v>
      </c>
      <c r="T1938" s="10">
        <f t="shared" si="245"/>
        <v>40883.249305555553</v>
      </c>
      <c r="U1938" s="10" t="str">
        <f t="shared" si="246"/>
        <v>Nov</v>
      </c>
      <c r="V1938" s="11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>
        <f t="shared" si="241"/>
        <v>861.73500000000001</v>
      </c>
      <c r="Q1939" t="str">
        <f t="shared" si="242"/>
        <v>music</v>
      </c>
      <c r="R1939" s="6" t="str">
        <f t="shared" si="243"/>
        <v>indie rock</v>
      </c>
      <c r="S1939" s="10">
        <f t="shared" si="244"/>
        <v>41059.118993055556</v>
      </c>
      <c r="T1939" s="10">
        <f t="shared" si="245"/>
        <v>41075.165972222225</v>
      </c>
      <c r="U1939" s="10" t="str">
        <f t="shared" si="246"/>
        <v>May</v>
      </c>
      <c r="V1939" s="11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>
        <f t="shared" si="241"/>
        <v>16195</v>
      </c>
      <c r="Q1940" t="str">
        <f t="shared" si="242"/>
        <v>music</v>
      </c>
      <c r="R1940" s="6" t="str">
        <f t="shared" si="243"/>
        <v>indie rock</v>
      </c>
      <c r="S1940" s="10">
        <f t="shared" si="244"/>
        <v>41426.259618055556</v>
      </c>
      <c r="T1940" s="10">
        <f t="shared" si="245"/>
        <v>41457.208333333336</v>
      </c>
      <c r="U1940" s="10" t="str">
        <f t="shared" si="246"/>
        <v>Jun</v>
      </c>
      <c r="V1940" s="11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>
        <f t="shared" si="241"/>
        <v>10535</v>
      </c>
      <c r="Q1941" t="str">
        <f t="shared" si="242"/>
        <v>music</v>
      </c>
      <c r="R1941" s="6" t="str">
        <f t="shared" si="243"/>
        <v>indie rock</v>
      </c>
      <c r="S1941" s="10">
        <f t="shared" si="244"/>
        <v>41313.985046296293</v>
      </c>
      <c r="T1941" s="10">
        <f t="shared" si="245"/>
        <v>41343.943379629629</v>
      </c>
      <c r="U1941" s="10" t="str">
        <f t="shared" si="246"/>
        <v>Feb</v>
      </c>
      <c r="V1941" s="11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>
        <f t="shared" si="241"/>
        <v>880.5</v>
      </c>
      <c r="Q1942" t="str">
        <f t="shared" si="242"/>
        <v>music</v>
      </c>
      <c r="R1942" s="6" t="str">
        <f t="shared" si="243"/>
        <v>indie rock</v>
      </c>
      <c r="S1942" s="10">
        <f t="shared" si="244"/>
        <v>40670.507326388892</v>
      </c>
      <c r="T1942" s="10">
        <f t="shared" si="245"/>
        <v>40709.165972222225</v>
      </c>
      <c r="U1942" s="10" t="str">
        <f t="shared" si="246"/>
        <v>May</v>
      </c>
      <c r="V1942" s="11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>
        <f t="shared" si="241"/>
        <v>282647.94500000001</v>
      </c>
      <c r="Q1943" t="str">
        <f t="shared" si="242"/>
        <v>technology</v>
      </c>
      <c r="R1943" s="6" t="str">
        <f t="shared" si="243"/>
        <v>hardware</v>
      </c>
      <c r="S1943" s="10">
        <f t="shared" si="244"/>
        <v>41744.290868055556</v>
      </c>
      <c r="T1943" s="10">
        <f t="shared" si="245"/>
        <v>41774.290868055556</v>
      </c>
      <c r="U1943" s="10" t="str">
        <f t="shared" si="246"/>
        <v>Apr</v>
      </c>
      <c r="V1943" s="11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>
        <f t="shared" si="241"/>
        <v>7153.21</v>
      </c>
      <c r="Q1944" t="str">
        <f t="shared" si="242"/>
        <v>technology</v>
      </c>
      <c r="R1944" s="6" t="str">
        <f t="shared" si="243"/>
        <v>hardware</v>
      </c>
      <c r="S1944" s="10">
        <f t="shared" si="244"/>
        <v>40638.828009259261</v>
      </c>
      <c r="T1944" s="10">
        <f t="shared" si="245"/>
        <v>40728.828009259261</v>
      </c>
      <c r="U1944" s="10" t="str">
        <f t="shared" si="246"/>
        <v>Apr</v>
      </c>
      <c r="V1944" s="11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>
        <f t="shared" si="241"/>
        <v>90262.5</v>
      </c>
      <c r="Q1945" t="str">
        <f t="shared" si="242"/>
        <v>technology</v>
      </c>
      <c r="R1945" s="6" t="str">
        <f t="shared" si="243"/>
        <v>hardware</v>
      </c>
      <c r="S1945" s="10">
        <f t="shared" si="244"/>
        <v>42548.269861111112</v>
      </c>
      <c r="T1945" s="10">
        <f t="shared" si="245"/>
        <v>42593.269861111112</v>
      </c>
      <c r="U1945" s="10" t="str">
        <f t="shared" si="246"/>
        <v>Jun</v>
      </c>
      <c r="V1945" s="11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>
        <f t="shared" si="241"/>
        <v>177611.1</v>
      </c>
      <c r="Q1946" t="str">
        <f t="shared" si="242"/>
        <v>technology</v>
      </c>
      <c r="R1946" s="6" t="str">
        <f t="shared" si="243"/>
        <v>hardware</v>
      </c>
      <c r="S1946" s="10">
        <f t="shared" si="244"/>
        <v>41730.584374999999</v>
      </c>
      <c r="T1946" s="10">
        <f t="shared" si="245"/>
        <v>41760.584374999999</v>
      </c>
      <c r="U1946" s="10" t="str">
        <f t="shared" si="246"/>
        <v>Apr</v>
      </c>
      <c r="V1946" s="11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>
        <f t="shared" si="241"/>
        <v>224009</v>
      </c>
      <c r="Q1947" t="str">
        <f t="shared" si="242"/>
        <v>technology</v>
      </c>
      <c r="R1947" s="6" t="str">
        <f t="shared" si="243"/>
        <v>hardware</v>
      </c>
      <c r="S1947" s="10">
        <f t="shared" si="244"/>
        <v>42157.251828703709</v>
      </c>
      <c r="T1947" s="10">
        <f t="shared" si="245"/>
        <v>42197.251828703709</v>
      </c>
      <c r="U1947" s="10" t="str">
        <f t="shared" si="246"/>
        <v>Jun</v>
      </c>
      <c r="V1947" s="11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>
        <f t="shared" si="241"/>
        <v>9365.5</v>
      </c>
      <c r="Q1948" t="str">
        <f t="shared" si="242"/>
        <v>technology</v>
      </c>
      <c r="R1948" s="6" t="str">
        <f t="shared" si="243"/>
        <v>hardware</v>
      </c>
      <c r="S1948" s="10">
        <f t="shared" si="244"/>
        <v>41689.150011574071</v>
      </c>
      <c r="T1948" s="10">
        <f t="shared" si="245"/>
        <v>41749.108344907407</v>
      </c>
      <c r="U1948" s="10" t="str">
        <f t="shared" si="246"/>
        <v>Feb</v>
      </c>
      <c r="V1948" s="11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>
        <f t="shared" si="241"/>
        <v>802.53500000000008</v>
      </c>
      <c r="Q1949" t="str">
        <f t="shared" si="242"/>
        <v>technology</v>
      </c>
      <c r="R1949" s="6" t="str">
        <f t="shared" si="243"/>
        <v>hardware</v>
      </c>
      <c r="S1949" s="10">
        <f t="shared" si="244"/>
        <v>40102.918055555558</v>
      </c>
      <c r="T1949" s="10">
        <f t="shared" si="245"/>
        <v>40140.249305555553</v>
      </c>
      <c r="U1949" s="10" t="str">
        <f t="shared" si="246"/>
        <v>Oct</v>
      </c>
      <c r="V1949" s="11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>
        <f t="shared" si="241"/>
        <v>450105.5</v>
      </c>
      <c r="Q1950" t="str">
        <f t="shared" si="242"/>
        <v>technology</v>
      </c>
      <c r="R1950" s="6" t="str">
        <f t="shared" si="243"/>
        <v>hardware</v>
      </c>
      <c r="S1950" s="10">
        <f t="shared" si="244"/>
        <v>42473.604270833333</v>
      </c>
      <c r="T1950" s="10">
        <f t="shared" si="245"/>
        <v>42527.709722222222</v>
      </c>
      <c r="U1950" s="10" t="str">
        <f t="shared" si="246"/>
        <v>Apr</v>
      </c>
      <c r="V1950" s="11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>
        <f t="shared" si="241"/>
        <v>51500.65</v>
      </c>
      <c r="Q1951" t="str">
        <f t="shared" si="242"/>
        <v>technology</v>
      </c>
      <c r="R1951" s="6" t="str">
        <f t="shared" si="243"/>
        <v>hardware</v>
      </c>
      <c r="S1951" s="10">
        <f t="shared" si="244"/>
        <v>41800.423043981478</v>
      </c>
      <c r="T1951" s="10">
        <f t="shared" si="245"/>
        <v>41830.423043981478</v>
      </c>
      <c r="U1951" s="10" t="str">
        <f t="shared" si="246"/>
        <v>Jun</v>
      </c>
      <c r="V1951" s="11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>
        <f t="shared" si="241"/>
        <v>72124.48000000001</v>
      </c>
      <c r="Q1952" t="str">
        <f t="shared" si="242"/>
        <v>technology</v>
      </c>
      <c r="R1952" s="6" t="str">
        <f t="shared" si="243"/>
        <v>hardware</v>
      </c>
      <c r="S1952" s="10">
        <f t="shared" si="244"/>
        <v>40624.181400462963</v>
      </c>
      <c r="T1952" s="10">
        <f t="shared" si="245"/>
        <v>40655.181400462963</v>
      </c>
      <c r="U1952" s="10" t="str">
        <f t="shared" si="246"/>
        <v>Mar</v>
      </c>
      <c r="V1952" s="11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>
        <f t="shared" si="241"/>
        <v>78111</v>
      </c>
      <c r="Q1953" t="str">
        <f t="shared" si="242"/>
        <v>technology</v>
      </c>
      <c r="R1953" s="6" t="str">
        <f t="shared" si="243"/>
        <v>hardware</v>
      </c>
      <c r="S1953" s="10">
        <f t="shared" si="244"/>
        <v>42651.420567129629</v>
      </c>
      <c r="T1953" s="10">
        <f t="shared" si="245"/>
        <v>42681.462233796294</v>
      </c>
      <c r="U1953" s="10" t="str">
        <f t="shared" si="246"/>
        <v>Oct</v>
      </c>
      <c r="V1953" s="11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>
        <f t="shared" si="241"/>
        <v>52232.665000000001</v>
      </c>
      <c r="Q1954" t="str">
        <f t="shared" si="242"/>
        <v>technology</v>
      </c>
      <c r="R1954" s="6" t="str">
        <f t="shared" si="243"/>
        <v>hardware</v>
      </c>
      <c r="S1954" s="10">
        <f t="shared" si="244"/>
        <v>41526.60665509259</v>
      </c>
      <c r="T1954" s="10">
        <f t="shared" si="245"/>
        <v>41563.60665509259</v>
      </c>
      <c r="U1954" s="10" t="str">
        <f t="shared" si="246"/>
        <v>Sep</v>
      </c>
      <c r="V1954" s="11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>
        <f t="shared" si="241"/>
        <v>24446</v>
      </c>
      <c r="Q1955" t="str">
        <f t="shared" si="242"/>
        <v>technology</v>
      </c>
      <c r="R1955" s="6" t="str">
        <f t="shared" si="243"/>
        <v>hardware</v>
      </c>
      <c r="S1955" s="10">
        <f t="shared" si="244"/>
        <v>40941.199826388889</v>
      </c>
      <c r="T1955" s="10">
        <f t="shared" si="245"/>
        <v>40970.125</v>
      </c>
      <c r="U1955" s="10" t="str">
        <f t="shared" si="246"/>
        <v>Feb</v>
      </c>
      <c r="V1955" s="11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>
        <f t="shared" si="241"/>
        <v>199737</v>
      </c>
      <c r="Q1956" t="str">
        <f t="shared" si="242"/>
        <v>technology</v>
      </c>
      <c r="R1956" s="6" t="str">
        <f t="shared" si="243"/>
        <v>hardware</v>
      </c>
      <c r="S1956" s="10">
        <f t="shared" si="244"/>
        <v>42394.580740740741</v>
      </c>
      <c r="T1956" s="10">
        <f t="shared" si="245"/>
        <v>42441.208333333328</v>
      </c>
      <c r="U1956" s="10" t="str">
        <f t="shared" si="246"/>
        <v>Jan</v>
      </c>
      <c r="V1956" s="11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>
        <f t="shared" si="241"/>
        <v>104705.01</v>
      </c>
      <c r="Q1957" t="str">
        <f t="shared" si="242"/>
        <v>technology</v>
      </c>
      <c r="R1957" s="6" t="str">
        <f t="shared" si="243"/>
        <v>hardware</v>
      </c>
      <c r="S1957" s="10">
        <f t="shared" si="244"/>
        <v>41020.271770833337</v>
      </c>
      <c r="T1957" s="10">
        <f t="shared" si="245"/>
        <v>41052.791666666664</v>
      </c>
      <c r="U1957" s="10" t="str">
        <f t="shared" si="246"/>
        <v>Apr</v>
      </c>
      <c r="V1957" s="11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>
        <f t="shared" si="241"/>
        <v>118210</v>
      </c>
      <c r="Q1958" t="str">
        <f t="shared" si="242"/>
        <v>technology</v>
      </c>
      <c r="R1958" s="6" t="str">
        <f t="shared" si="243"/>
        <v>hardware</v>
      </c>
      <c r="S1958" s="10">
        <f t="shared" si="244"/>
        <v>42067.923668981486</v>
      </c>
      <c r="T1958" s="10">
        <f t="shared" si="245"/>
        <v>42112.882002314815</v>
      </c>
      <c r="U1958" s="10" t="str">
        <f t="shared" si="246"/>
        <v>Mar</v>
      </c>
      <c r="V1958" s="11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>
        <f t="shared" si="241"/>
        <v>40125.705000000002</v>
      </c>
      <c r="Q1959" t="str">
        <f t="shared" si="242"/>
        <v>technology</v>
      </c>
      <c r="R1959" s="6" t="str">
        <f t="shared" si="243"/>
        <v>hardware</v>
      </c>
      <c r="S1959" s="10">
        <f t="shared" si="244"/>
        <v>41179.098530092589</v>
      </c>
      <c r="T1959" s="10">
        <f t="shared" si="245"/>
        <v>41209.098530092589</v>
      </c>
      <c r="U1959" s="10" t="str">
        <f t="shared" si="246"/>
        <v>Sep</v>
      </c>
      <c r="V1959" s="11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>
        <f t="shared" si="241"/>
        <v>53745.01</v>
      </c>
      <c r="Q1960" t="str">
        <f t="shared" si="242"/>
        <v>technology</v>
      </c>
      <c r="R1960" s="6" t="str">
        <f t="shared" si="243"/>
        <v>hardware</v>
      </c>
      <c r="S1960" s="10">
        <f t="shared" si="244"/>
        <v>41326.987974537034</v>
      </c>
      <c r="T1960" s="10">
        <f t="shared" si="245"/>
        <v>41356.94630787037</v>
      </c>
      <c r="U1960" s="10" t="str">
        <f t="shared" si="246"/>
        <v>Feb</v>
      </c>
      <c r="V1960" s="11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>
        <f t="shared" si="241"/>
        <v>12836.720000000001</v>
      </c>
      <c r="Q1961" t="str">
        <f t="shared" si="242"/>
        <v>technology</v>
      </c>
      <c r="R1961" s="6" t="str">
        <f t="shared" si="243"/>
        <v>hardware</v>
      </c>
      <c r="S1961" s="10">
        <f t="shared" si="244"/>
        <v>41871.845601851855</v>
      </c>
      <c r="T1961" s="10">
        <f t="shared" si="245"/>
        <v>41913</v>
      </c>
      <c r="U1961" s="10" t="str">
        <f t="shared" si="246"/>
        <v>Aug</v>
      </c>
      <c r="V1961" s="11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>
        <f t="shared" si="241"/>
        <v>76266</v>
      </c>
      <c r="Q1962" t="str">
        <f t="shared" si="242"/>
        <v>technology</v>
      </c>
      <c r="R1962" s="6" t="str">
        <f t="shared" si="243"/>
        <v>hardware</v>
      </c>
      <c r="S1962" s="10">
        <f t="shared" si="244"/>
        <v>41964.362743055557</v>
      </c>
      <c r="T1962" s="10">
        <f t="shared" si="245"/>
        <v>41994.362743055557</v>
      </c>
      <c r="U1962" s="10" t="str">
        <f t="shared" si="246"/>
        <v>Nov</v>
      </c>
      <c r="V1962" s="11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>
        <f t="shared" si="241"/>
        <v>60269.06</v>
      </c>
      <c r="Q1963" t="str">
        <f t="shared" si="242"/>
        <v>technology</v>
      </c>
      <c r="R1963" s="6" t="str">
        <f t="shared" si="243"/>
        <v>hardware</v>
      </c>
      <c r="S1963" s="10">
        <f t="shared" si="244"/>
        <v>41148.194641203707</v>
      </c>
      <c r="T1963" s="10">
        <f t="shared" si="245"/>
        <v>41188.165972222225</v>
      </c>
      <c r="U1963" s="10" t="str">
        <f t="shared" si="246"/>
        <v>Aug</v>
      </c>
      <c r="V1963" s="11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>
        <f t="shared" si="241"/>
        <v>14646.25</v>
      </c>
      <c r="Q1964" t="str">
        <f t="shared" si="242"/>
        <v>technology</v>
      </c>
      <c r="R1964" s="6" t="str">
        <f t="shared" si="243"/>
        <v>hardware</v>
      </c>
      <c r="S1964" s="10">
        <f t="shared" si="244"/>
        <v>41742.780509259261</v>
      </c>
      <c r="T1964" s="10">
        <f t="shared" si="245"/>
        <v>41772.780509259261</v>
      </c>
      <c r="U1964" s="10" t="str">
        <f t="shared" si="246"/>
        <v>Apr</v>
      </c>
      <c r="V1964" s="11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>
        <f t="shared" si="241"/>
        <v>21554</v>
      </c>
      <c r="Q1965" t="str">
        <f t="shared" si="242"/>
        <v>technology</v>
      </c>
      <c r="R1965" s="6" t="str">
        <f t="shared" si="243"/>
        <v>hardware</v>
      </c>
      <c r="S1965" s="10">
        <f t="shared" si="244"/>
        <v>41863.429791666669</v>
      </c>
      <c r="T1965" s="10">
        <f t="shared" si="245"/>
        <v>41898.429791666669</v>
      </c>
      <c r="U1965" s="10" t="str">
        <f t="shared" si="246"/>
        <v>Aug</v>
      </c>
      <c r="V1965" s="11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>
        <f t="shared" si="241"/>
        <v>160371.56</v>
      </c>
      <c r="Q1966" t="str">
        <f t="shared" si="242"/>
        <v>technology</v>
      </c>
      <c r="R1966" s="6" t="str">
        <f t="shared" si="243"/>
        <v>hardware</v>
      </c>
      <c r="S1966" s="10">
        <f t="shared" si="244"/>
        <v>42452.272824074069</v>
      </c>
      <c r="T1966" s="10">
        <f t="shared" si="245"/>
        <v>42482.272824074069</v>
      </c>
      <c r="U1966" s="10" t="str">
        <f t="shared" si="246"/>
        <v>Mar</v>
      </c>
      <c r="V1966" s="11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>
        <f t="shared" si="241"/>
        <v>9057</v>
      </c>
      <c r="Q1967" t="str">
        <f t="shared" si="242"/>
        <v>technology</v>
      </c>
      <c r="R1967" s="6" t="str">
        <f t="shared" si="243"/>
        <v>hardware</v>
      </c>
      <c r="S1967" s="10">
        <f t="shared" si="244"/>
        <v>40898.089236111111</v>
      </c>
      <c r="T1967" s="10">
        <f t="shared" si="245"/>
        <v>40920.041666666664</v>
      </c>
      <c r="U1967" s="10" t="str">
        <f t="shared" si="246"/>
        <v>Dec</v>
      </c>
      <c r="V1967" s="11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>
        <f t="shared" si="241"/>
        <v>153371.54499999998</v>
      </c>
      <c r="Q1968" t="str">
        <f t="shared" si="242"/>
        <v>technology</v>
      </c>
      <c r="R1968" s="6" t="str">
        <f t="shared" si="243"/>
        <v>hardware</v>
      </c>
      <c r="S1968" s="10">
        <f t="shared" si="244"/>
        <v>41835.540486111109</v>
      </c>
      <c r="T1968" s="10">
        <f t="shared" si="245"/>
        <v>41865.540486111109</v>
      </c>
      <c r="U1968" s="10" t="str">
        <f t="shared" si="246"/>
        <v>Jul</v>
      </c>
      <c r="V1968" s="11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>
        <f t="shared" si="241"/>
        <v>47013</v>
      </c>
      <c r="Q1969" t="str">
        <f t="shared" si="242"/>
        <v>technology</v>
      </c>
      <c r="R1969" s="6" t="str">
        <f t="shared" si="243"/>
        <v>hardware</v>
      </c>
      <c r="S1969" s="10">
        <f t="shared" si="244"/>
        <v>41730.663530092592</v>
      </c>
      <c r="T1969" s="10">
        <f t="shared" si="245"/>
        <v>41760.663530092592</v>
      </c>
      <c r="U1969" s="10" t="str">
        <f t="shared" si="246"/>
        <v>Apr</v>
      </c>
      <c r="V1969" s="11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>
        <f t="shared" si="241"/>
        <v>96241.5</v>
      </c>
      <c r="Q1970" t="str">
        <f t="shared" si="242"/>
        <v>technology</v>
      </c>
      <c r="R1970" s="6" t="str">
        <f t="shared" si="243"/>
        <v>hardware</v>
      </c>
      <c r="S1970" s="10">
        <f t="shared" si="244"/>
        <v>42676.586979166663</v>
      </c>
      <c r="T1970" s="10">
        <f t="shared" si="245"/>
        <v>42707.628645833334</v>
      </c>
      <c r="U1970" s="10" t="str">
        <f t="shared" si="246"/>
        <v>Nov</v>
      </c>
      <c r="V1970" s="11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>
        <f t="shared" si="241"/>
        <v>67908</v>
      </c>
      <c r="Q1971" t="str">
        <f t="shared" si="242"/>
        <v>technology</v>
      </c>
      <c r="R1971" s="6" t="str">
        <f t="shared" si="243"/>
        <v>hardware</v>
      </c>
      <c r="S1971" s="10">
        <f t="shared" si="244"/>
        <v>42557.792453703703</v>
      </c>
      <c r="T1971" s="10">
        <f t="shared" si="245"/>
        <v>42587.792453703703</v>
      </c>
      <c r="U1971" s="10" t="str">
        <f t="shared" si="246"/>
        <v>Jul</v>
      </c>
      <c r="V1971" s="11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>
        <f t="shared" si="241"/>
        <v>30795</v>
      </c>
      <c r="Q1972" t="str">
        <f t="shared" si="242"/>
        <v>technology</v>
      </c>
      <c r="R1972" s="6" t="str">
        <f t="shared" si="243"/>
        <v>hardware</v>
      </c>
      <c r="S1972" s="10">
        <f t="shared" si="244"/>
        <v>41324.193298611113</v>
      </c>
      <c r="T1972" s="10">
        <f t="shared" si="245"/>
        <v>41384.151631944449</v>
      </c>
      <c r="U1972" s="10" t="str">
        <f t="shared" si="246"/>
        <v>Feb</v>
      </c>
      <c r="V1972" s="11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>
        <f t="shared" si="241"/>
        <v>726055.43500000006</v>
      </c>
      <c r="Q1973" t="str">
        <f t="shared" si="242"/>
        <v>technology</v>
      </c>
      <c r="R1973" s="6" t="str">
        <f t="shared" si="243"/>
        <v>hardware</v>
      </c>
      <c r="S1973" s="10">
        <f t="shared" si="244"/>
        <v>41561.500706018516</v>
      </c>
      <c r="T1973" s="10">
        <f t="shared" si="245"/>
        <v>41593.166666666664</v>
      </c>
      <c r="U1973" s="10" t="str">
        <f t="shared" si="246"/>
        <v>Oct</v>
      </c>
      <c r="V1973" s="11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>
        <f t="shared" si="241"/>
        <v>9681</v>
      </c>
      <c r="Q1974" t="str">
        <f t="shared" si="242"/>
        <v>technology</v>
      </c>
      <c r="R1974" s="6" t="str">
        <f t="shared" si="243"/>
        <v>hardware</v>
      </c>
      <c r="S1974" s="10">
        <f t="shared" si="244"/>
        <v>41201.012083333335</v>
      </c>
      <c r="T1974" s="10">
        <f t="shared" si="245"/>
        <v>41231.053749999999</v>
      </c>
      <c r="U1974" s="10" t="str">
        <f t="shared" si="246"/>
        <v>Oct</v>
      </c>
      <c r="V1974" s="11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>
        <f t="shared" si="241"/>
        <v>353262.505</v>
      </c>
      <c r="Q1975" t="str">
        <f t="shared" si="242"/>
        <v>technology</v>
      </c>
      <c r="R1975" s="6" t="str">
        <f t="shared" si="243"/>
        <v>hardware</v>
      </c>
      <c r="S1975" s="10">
        <f t="shared" si="244"/>
        <v>42549.722962962958</v>
      </c>
      <c r="T1975" s="10">
        <f t="shared" si="245"/>
        <v>42588.291666666672</v>
      </c>
      <c r="U1975" s="10" t="str">
        <f t="shared" si="246"/>
        <v>Jun</v>
      </c>
      <c r="V1975" s="11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>
        <f t="shared" si="241"/>
        <v>47549.599999999999</v>
      </c>
      <c r="Q1976" t="str">
        <f t="shared" si="242"/>
        <v>technology</v>
      </c>
      <c r="R1976" s="6" t="str">
        <f t="shared" si="243"/>
        <v>hardware</v>
      </c>
      <c r="S1976" s="10">
        <f t="shared" si="244"/>
        <v>41445.334131944444</v>
      </c>
      <c r="T1976" s="10">
        <f t="shared" si="245"/>
        <v>41505.334131944444</v>
      </c>
      <c r="U1976" s="10" t="str">
        <f t="shared" si="246"/>
        <v>Jun</v>
      </c>
      <c r="V1976" s="11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>
        <f t="shared" si="241"/>
        <v>24696.67</v>
      </c>
      <c r="Q1977" t="str">
        <f t="shared" si="242"/>
        <v>technology</v>
      </c>
      <c r="R1977" s="6" t="str">
        <f t="shared" si="243"/>
        <v>hardware</v>
      </c>
      <c r="S1977" s="10">
        <f t="shared" si="244"/>
        <v>41313.755219907405</v>
      </c>
      <c r="T1977" s="10">
        <f t="shared" si="245"/>
        <v>41343.755219907405</v>
      </c>
      <c r="U1977" s="10" t="str">
        <f t="shared" si="246"/>
        <v>Feb</v>
      </c>
      <c r="V1977" s="11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>
        <f t="shared" si="241"/>
        <v>8932</v>
      </c>
      <c r="Q1978" t="str">
        <f t="shared" si="242"/>
        <v>technology</v>
      </c>
      <c r="R1978" s="6" t="str">
        <f t="shared" si="243"/>
        <v>hardware</v>
      </c>
      <c r="S1978" s="10">
        <f t="shared" si="244"/>
        <v>41438.899594907409</v>
      </c>
      <c r="T1978" s="10">
        <f t="shared" si="245"/>
        <v>41468.899594907409</v>
      </c>
      <c r="U1978" s="10" t="str">
        <f t="shared" si="246"/>
        <v>Jun</v>
      </c>
      <c r="V1978" s="11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>
        <f t="shared" si="241"/>
        <v>125582.5</v>
      </c>
      <c r="Q1979" t="str">
        <f t="shared" si="242"/>
        <v>technology</v>
      </c>
      <c r="R1979" s="6" t="str">
        <f t="shared" si="243"/>
        <v>hardware</v>
      </c>
      <c r="S1979" s="10">
        <f t="shared" si="244"/>
        <v>42311.216898148152</v>
      </c>
      <c r="T1979" s="10">
        <f t="shared" si="245"/>
        <v>42357.332638888889</v>
      </c>
      <c r="U1979" s="10" t="str">
        <f t="shared" si="246"/>
        <v>Nov</v>
      </c>
      <c r="V1979" s="11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>
        <f t="shared" si="241"/>
        <v>281711.28500000003</v>
      </c>
      <c r="Q1980" t="str">
        <f t="shared" si="242"/>
        <v>technology</v>
      </c>
      <c r="R1980" s="6" t="str">
        <f t="shared" si="243"/>
        <v>hardware</v>
      </c>
      <c r="S1980" s="10">
        <f t="shared" si="244"/>
        <v>41039.225601851853</v>
      </c>
      <c r="T1980" s="10">
        <f t="shared" si="245"/>
        <v>41072.291666666664</v>
      </c>
      <c r="U1980" s="10" t="str">
        <f t="shared" si="246"/>
        <v>May</v>
      </c>
      <c r="V1980" s="11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>
        <f t="shared" si="241"/>
        <v>214901.155</v>
      </c>
      <c r="Q1981" t="str">
        <f t="shared" si="242"/>
        <v>technology</v>
      </c>
      <c r="R1981" s="6" t="str">
        <f t="shared" si="243"/>
        <v>hardware</v>
      </c>
      <c r="S1981" s="10">
        <f t="shared" si="244"/>
        <v>42290.460023148145</v>
      </c>
      <c r="T1981" s="10">
        <f t="shared" si="245"/>
        <v>42327.207638888889</v>
      </c>
      <c r="U1981" s="10" t="str">
        <f t="shared" si="246"/>
        <v>Oct</v>
      </c>
      <c r="V1981" s="11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>
        <f t="shared" si="241"/>
        <v>113706.005</v>
      </c>
      <c r="Q1982" t="str">
        <f t="shared" si="242"/>
        <v>technology</v>
      </c>
      <c r="R1982" s="6" t="str">
        <f t="shared" si="243"/>
        <v>hardware</v>
      </c>
      <c r="S1982" s="10">
        <f t="shared" si="244"/>
        <v>42423.542384259257</v>
      </c>
      <c r="T1982" s="10">
        <f t="shared" si="245"/>
        <v>42463.500717592593</v>
      </c>
      <c r="U1982" s="10" t="str">
        <f t="shared" si="246"/>
        <v>Feb</v>
      </c>
      <c r="V1982" s="11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>
        <f t="shared" si="241"/>
        <v>3940.5</v>
      </c>
      <c r="Q1983" t="str">
        <f t="shared" si="242"/>
        <v>photography</v>
      </c>
      <c r="R1983" s="6" t="str">
        <f t="shared" si="243"/>
        <v>people</v>
      </c>
      <c r="S1983" s="10">
        <f t="shared" si="244"/>
        <v>41799.725289351853</v>
      </c>
      <c r="T1983" s="10">
        <f t="shared" si="245"/>
        <v>41829.725289351853</v>
      </c>
      <c r="U1983" s="10" t="str">
        <f t="shared" si="246"/>
        <v>Jun</v>
      </c>
      <c r="V1983" s="11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>
        <f t="shared" si="241"/>
        <v>90000</v>
      </c>
      <c r="Q1984" t="str">
        <f t="shared" si="242"/>
        <v>photography</v>
      </c>
      <c r="R1984" s="6" t="str">
        <f t="shared" si="243"/>
        <v>people</v>
      </c>
      <c r="S1984" s="10">
        <f t="shared" si="244"/>
        <v>42678.586655092593</v>
      </c>
      <c r="T1984" s="10">
        <f t="shared" si="245"/>
        <v>42708.628321759257</v>
      </c>
      <c r="U1984" s="10" t="str">
        <f t="shared" si="246"/>
        <v>Nov</v>
      </c>
      <c r="V1984" s="11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>
        <f t="shared" si="241"/>
        <v>17209.5</v>
      </c>
      <c r="Q1985" t="str">
        <f t="shared" si="242"/>
        <v>photography</v>
      </c>
      <c r="R1985" s="6" t="str">
        <f t="shared" si="243"/>
        <v>people</v>
      </c>
      <c r="S1985" s="10">
        <f t="shared" si="244"/>
        <v>42593.011782407411</v>
      </c>
      <c r="T1985" s="10">
        <f t="shared" si="245"/>
        <v>42615.291666666672</v>
      </c>
      <c r="U1985" s="10" t="str">
        <f t="shared" si="246"/>
        <v>Aug</v>
      </c>
      <c r="V1985" s="11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>
        <f t="shared" si="241"/>
        <v>9086</v>
      </c>
      <c r="Q1986" t="str">
        <f t="shared" si="242"/>
        <v>photography</v>
      </c>
      <c r="R1986" s="6" t="str">
        <f t="shared" si="243"/>
        <v>people</v>
      </c>
      <c r="S1986" s="10">
        <f t="shared" si="244"/>
        <v>41913.790289351848</v>
      </c>
      <c r="T1986" s="10">
        <f t="shared" si="245"/>
        <v>41973.831956018519</v>
      </c>
      <c r="U1986" s="10" t="str">
        <f t="shared" si="246"/>
        <v>Oct</v>
      </c>
      <c r="V1986" s="11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>
        <f t="shared" ref="P1987:P2050" si="249">AVERAGE(D1987,E1987)</f>
        <v>825.5</v>
      </c>
      <c r="Q1987" t="str">
        <f t="shared" ref="Q1987:Q2050" si="250">LEFT(N1987, SEARCH("/",N1987,1)-1)</f>
        <v>photography</v>
      </c>
      <c r="R1987" s="6" t="str">
        <f t="shared" ref="R1987:R2050" si="251">RIGHT(N1987,LEN(N1987) - SEARCH("/", N1987, + 1))</f>
        <v>people</v>
      </c>
      <c r="S1987" s="10">
        <f t="shared" ref="S1987:S2050" si="252">(((J1987/60)/60)/24)+DATE(1970,1,1)</f>
        <v>42555.698738425926</v>
      </c>
      <c r="T1987" s="10">
        <f t="shared" ref="T1987:T2050" si="253">(((I1987/60)/60)/24)+DATE(1970,1,1)</f>
        <v>42584.958333333328</v>
      </c>
      <c r="U1987" s="10" t="str">
        <f t="shared" ref="U1987:U2050" si="254">TEXT(S1987, "mmm")</f>
        <v>Jul</v>
      </c>
      <c r="V1987" s="11">
        <f t="shared" ref="V1987:V2050" si="255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>
        <f t="shared" si="249"/>
        <v>1000.5</v>
      </c>
      <c r="Q1988" t="str">
        <f t="shared" si="250"/>
        <v>photography</v>
      </c>
      <c r="R1988" s="6" t="str">
        <f t="shared" si="251"/>
        <v>people</v>
      </c>
      <c r="S1988" s="10">
        <f t="shared" si="252"/>
        <v>42413.433831018512</v>
      </c>
      <c r="T1988" s="10">
        <f t="shared" si="253"/>
        <v>42443.392164351855</v>
      </c>
      <c r="U1988" s="10" t="str">
        <f t="shared" si="254"/>
        <v>Feb</v>
      </c>
      <c r="V1988" s="11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>
        <f t="shared" si="249"/>
        <v>3918</v>
      </c>
      <c r="Q1989" t="str">
        <f t="shared" si="250"/>
        <v>photography</v>
      </c>
      <c r="R1989" s="6" t="str">
        <f t="shared" si="251"/>
        <v>people</v>
      </c>
      <c r="S1989" s="10">
        <f t="shared" si="252"/>
        <v>42034.639768518522</v>
      </c>
      <c r="T1989" s="10">
        <f t="shared" si="253"/>
        <v>42064.639768518522</v>
      </c>
      <c r="U1989" s="10" t="str">
        <f t="shared" si="254"/>
        <v>Jan</v>
      </c>
      <c r="V1989" s="11">
        <f t="shared" si="255"/>
        <v>2015</v>
      </c>
    </row>
    <row r="1990" spans="1:22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>
        <f t="shared" si="249"/>
        <v>3012.5</v>
      </c>
      <c r="Q1990" t="str">
        <f t="shared" si="250"/>
        <v>photography</v>
      </c>
      <c r="R1990" s="6" t="str">
        <f t="shared" si="251"/>
        <v>people</v>
      </c>
      <c r="S1990" s="10">
        <f t="shared" si="252"/>
        <v>42206.763217592597</v>
      </c>
      <c r="T1990" s="10">
        <f t="shared" si="253"/>
        <v>42236.763217592597</v>
      </c>
      <c r="U1990" s="10" t="str">
        <f t="shared" si="254"/>
        <v>Jul</v>
      </c>
      <c r="V1990" s="11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>
        <f t="shared" si="249"/>
        <v>2525</v>
      </c>
      <c r="Q1991" t="str">
        <f t="shared" si="250"/>
        <v>photography</v>
      </c>
      <c r="R1991" s="6" t="str">
        <f t="shared" si="251"/>
        <v>people</v>
      </c>
      <c r="S1991" s="10">
        <f t="shared" si="252"/>
        <v>42685.680648148147</v>
      </c>
      <c r="T1991" s="10">
        <f t="shared" si="253"/>
        <v>42715.680648148147</v>
      </c>
      <c r="U1991" s="10" t="str">
        <f t="shared" si="254"/>
        <v>Nov</v>
      </c>
      <c r="V1991" s="11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>
        <f t="shared" si="249"/>
        <v>1754.5</v>
      </c>
      <c r="Q1992" t="str">
        <f t="shared" si="250"/>
        <v>photography</v>
      </c>
      <c r="R1992" s="6" t="str">
        <f t="shared" si="251"/>
        <v>people</v>
      </c>
      <c r="S1992" s="10">
        <f t="shared" si="252"/>
        <v>42398.195972222224</v>
      </c>
      <c r="T1992" s="10">
        <f t="shared" si="253"/>
        <v>42413.195972222224</v>
      </c>
      <c r="U1992" s="10" t="str">
        <f t="shared" si="254"/>
        <v>Jan</v>
      </c>
      <c r="V1992" s="11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>
        <f t="shared" si="249"/>
        <v>1070</v>
      </c>
      <c r="Q1993" t="str">
        <f t="shared" si="250"/>
        <v>photography</v>
      </c>
      <c r="R1993" s="6" t="str">
        <f t="shared" si="251"/>
        <v>people</v>
      </c>
      <c r="S1993" s="10">
        <f t="shared" si="252"/>
        <v>42167.89335648148</v>
      </c>
      <c r="T1993" s="10">
        <f t="shared" si="253"/>
        <v>42188.89335648148</v>
      </c>
      <c r="U1993" s="10" t="str">
        <f t="shared" si="254"/>
        <v>Jun</v>
      </c>
      <c r="V1993" s="11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>
        <f t="shared" si="249"/>
        <v>751</v>
      </c>
      <c r="Q1994" t="str">
        <f t="shared" si="250"/>
        <v>photography</v>
      </c>
      <c r="R1994" s="6" t="str">
        <f t="shared" si="251"/>
        <v>people</v>
      </c>
      <c r="S1994" s="10">
        <f t="shared" si="252"/>
        <v>42023.143414351856</v>
      </c>
      <c r="T1994" s="10">
        <f t="shared" si="253"/>
        <v>42053.143414351856</v>
      </c>
      <c r="U1994" s="10" t="str">
        <f t="shared" si="254"/>
        <v>Jan</v>
      </c>
      <c r="V1994" s="11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>
        <f t="shared" si="249"/>
        <v>1000</v>
      </c>
      <c r="Q1995" t="str">
        <f t="shared" si="250"/>
        <v>photography</v>
      </c>
      <c r="R1995" s="6" t="str">
        <f t="shared" si="251"/>
        <v>people</v>
      </c>
      <c r="S1995" s="10">
        <f t="shared" si="252"/>
        <v>42329.58839120371</v>
      </c>
      <c r="T1995" s="10">
        <f t="shared" si="253"/>
        <v>42359.58839120371</v>
      </c>
      <c r="U1995" s="10" t="str">
        <f t="shared" si="254"/>
        <v>Nov</v>
      </c>
      <c r="V1995" s="11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>
        <f t="shared" si="249"/>
        <v>1600</v>
      </c>
      <c r="Q1996" t="str">
        <f t="shared" si="250"/>
        <v>photography</v>
      </c>
      <c r="R1996" s="6" t="str">
        <f t="shared" si="251"/>
        <v>people</v>
      </c>
      <c r="S1996" s="10">
        <f t="shared" si="252"/>
        <v>42651.006273148145</v>
      </c>
      <c r="T1996" s="10">
        <f t="shared" si="253"/>
        <v>42711.047939814816</v>
      </c>
      <c r="U1996" s="10" t="str">
        <f t="shared" si="254"/>
        <v>Oct</v>
      </c>
      <c r="V1996" s="11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>
        <f t="shared" si="249"/>
        <v>539</v>
      </c>
      <c r="Q1997" t="str">
        <f t="shared" si="250"/>
        <v>photography</v>
      </c>
      <c r="R1997" s="6" t="str">
        <f t="shared" si="251"/>
        <v>people</v>
      </c>
      <c r="S1997" s="10">
        <f t="shared" si="252"/>
        <v>42181.902037037042</v>
      </c>
      <c r="T1997" s="10">
        <f t="shared" si="253"/>
        <v>42201.902037037042</v>
      </c>
      <c r="U1997" s="10" t="str">
        <f t="shared" si="254"/>
        <v>Jun</v>
      </c>
      <c r="V1997" s="11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>
        <f t="shared" si="249"/>
        <v>66900</v>
      </c>
      <c r="Q1998" t="str">
        <f t="shared" si="250"/>
        <v>photography</v>
      </c>
      <c r="R1998" s="6" t="str">
        <f t="shared" si="251"/>
        <v>people</v>
      </c>
      <c r="S1998" s="10">
        <f t="shared" si="252"/>
        <v>41800.819571759261</v>
      </c>
      <c r="T1998" s="10">
        <f t="shared" si="253"/>
        <v>41830.819571759261</v>
      </c>
      <c r="U1998" s="10" t="str">
        <f t="shared" si="254"/>
        <v>Jun</v>
      </c>
      <c r="V1998" s="11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>
        <f t="shared" si="249"/>
        <v>3250</v>
      </c>
      <c r="Q1999" t="str">
        <f t="shared" si="250"/>
        <v>photography</v>
      </c>
      <c r="R1999" s="6" t="str">
        <f t="shared" si="251"/>
        <v>people</v>
      </c>
      <c r="S1999" s="10">
        <f t="shared" si="252"/>
        <v>41847.930694444447</v>
      </c>
      <c r="T1999" s="10">
        <f t="shared" si="253"/>
        <v>41877.930694444447</v>
      </c>
      <c r="U1999" s="10" t="str">
        <f t="shared" si="254"/>
        <v>Jul</v>
      </c>
      <c r="V1999" s="11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>
        <f t="shared" si="249"/>
        <v>1577.5</v>
      </c>
      <c r="Q2000" t="str">
        <f t="shared" si="250"/>
        <v>photography</v>
      </c>
      <c r="R2000" s="6" t="str">
        <f t="shared" si="251"/>
        <v>people</v>
      </c>
      <c r="S2000" s="10">
        <f t="shared" si="252"/>
        <v>41807.118495370371</v>
      </c>
      <c r="T2000" s="10">
        <f t="shared" si="253"/>
        <v>41852.118495370371</v>
      </c>
      <c r="U2000" s="10" t="str">
        <f t="shared" si="254"/>
        <v>Jun</v>
      </c>
      <c r="V2000" s="11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>
        <f t="shared" si="249"/>
        <v>15618</v>
      </c>
      <c r="Q2001" t="str">
        <f t="shared" si="250"/>
        <v>photography</v>
      </c>
      <c r="R2001" s="6" t="str">
        <f t="shared" si="251"/>
        <v>people</v>
      </c>
      <c r="S2001" s="10">
        <f t="shared" si="252"/>
        <v>41926.482731481483</v>
      </c>
      <c r="T2001" s="10">
        <f t="shared" si="253"/>
        <v>41956.524398148147</v>
      </c>
      <c r="U2001" s="10" t="str">
        <f t="shared" si="254"/>
        <v>Oct</v>
      </c>
      <c r="V2001" s="11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>
        <f t="shared" si="249"/>
        <v>2812.5</v>
      </c>
      <c r="Q2002" t="str">
        <f t="shared" si="250"/>
        <v>photography</v>
      </c>
      <c r="R2002" s="6" t="str">
        <f t="shared" si="251"/>
        <v>people</v>
      </c>
      <c r="S2002" s="10">
        <f t="shared" si="252"/>
        <v>42345.951539351852</v>
      </c>
      <c r="T2002" s="10">
        <f t="shared" si="253"/>
        <v>42375.951539351852</v>
      </c>
      <c r="U2002" s="10" t="str">
        <f t="shared" si="254"/>
        <v>Dec</v>
      </c>
      <c r="V2002" s="11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>
        <f t="shared" si="249"/>
        <v>132585.5</v>
      </c>
      <c r="Q2003" t="str">
        <f t="shared" si="250"/>
        <v>technology</v>
      </c>
      <c r="R2003" s="6" t="str">
        <f t="shared" si="251"/>
        <v>hardware</v>
      </c>
      <c r="S2003" s="10">
        <f t="shared" si="252"/>
        <v>42136.209675925929</v>
      </c>
      <c r="T2003" s="10">
        <f t="shared" si="253"/>
        <v>42167.833333333328</v>
      </c>
      <c r="U2003" s="10" t="str">
        <f t="shared" si="254"/>
        <v>May</v>
      </c>
      <c r="V2003" s="11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>
        <f t="shared" si="249"/>
        <v>79198.554999999993</v>
      </c>
      <c r="Q2004" t="str">
        <f t="shared" si="250"/>
        <v>technology</v>
      </c>
      <c r="R2004" s="6" t="str">
        <f t="shared" si="251"/>
        <v>hardware</v>
      </c>
      <c r="S2004" s="10">
        <f t="shared" si="252"/>
        <v>42728.71230324074</v>
      </c>
      <c r="T2004" s="10">
        <f t="shared" si="253"/>
        <v>42758.71230324074</v>
      </c>
      <c r="U2004" s="10" t="str">
        <f t="shared" si="254"/>
        <v>Dec</v>
      </c>
      <c r="V2004" s="11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>
        <f t="shared" si="249"/>
        <v>1030</v>
      </c>
      <c r="Q2005" t="str">
        <f t="shared" si="250"/>
        <v>technology</v>
      </c>
      <c r="R2005" s="6" t="str">
        <f t="shared" si="251"/>
        <v>hardware</v>
      </c>
      <c r="S2005" s="10">
        <f t="shared" si="252"/>
        <v>40347.125601851854</v>
      </c>
      <c r="T2005" s="10">
        <f t="shared" si="253"/>
        <v>40361.958333333336</v>
      </c>
      <c r="U2005" s="10" t="str">
        <f t="shared" si="254"/>
        <v>Jun</v>
      </c>
      <c r="V2005" s="11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>
        <f t="shared" si="249"/>
        <v>83605.119999999995</v>
      </c>
      <c r="Q2006" t="str">
        <f t="shared" si="250"/>
        <v>technology</v>
      </c>
      <c r="R2006" s="6" t="str">
        <f t="shared" si="251"/>
        <v>hardware</v>
      </c>
      <c r="S2006" s="10">
        <f t="shared" si="252"/>
        <v>41800.604895833334</v>
      </c>
      <c r="T2006" s="10">
        <f t="shared" si="253"/>
        <v>41830.604895833334</v>
      </c>
      <c r="U2006" s="10" t="str">
        <f t="shared" si="254"/>
        <v>Jun</v>
      </c>
      <c r="V2006" s="11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>
        <f t="shared" si="249"/>
        <v>33552.014999999999</v>
      </c>
      <c r="Q2007" t="str">
        <f t="shared" si="250"/>
        <v>technology</v>
      </c>
      <c r="R2007" s="6" t="str">
        <f t="shared" si="251"/>
        <v>hardware</v>
      </c>
      <c r="S2007" s="10">
        <f t="shared" si="252"/>
        <v>41535.812708333331</v>
      </c>
      <c r="T2007" s="10">
        <f t="shared" si="253"/>
        <v>41563.165972222225</v>
      </c>
      <c r="U2007" s="10" t="str">
        <f t="shared" si="254"/>
        <v>Sep</v>
      </c>
      <c r="V2007" s="11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>
        <f t="shared" si="249"/>
        <v>86960</v>
      </c>
      <c r="Q2008" t="str">
        <f t="shared" si="250"/>
        <v>technology</v>
      </c>
      <c r="R2008" s="6" t="str">
        <f t="shared" si="251"/>
        <v>hardware</v>
      </c>
      <c r="S2008" s="10">
        <f t="shared" si="252"/>
        <v>41941.500520833331</v>
      </c>
      <c r="T2008" s="10">
        <f t="shared" si="253"/>
        <v>41976.542187500003</v>
      </c>
      <c r="U2008" s="10" t="str">
        <f t="shared" si="254"/>
        <v>Oct</v>
      </c>
      <c r="V2008" s="11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>
        <f t="shared" si="249"/>
        <v>10785.46</v>
      </c>
      <c r="Q2009" t="str">
        <f t="shared" si="250"/>
        <v>technology</v>
      </c>
      <c r="R2009" s="6" t="str">
        <f t="shared" si="251"/>
        <v>hardware</v>
      </c>
      <c r="S2009" s="10">
        <f t="shared" si="252"/>
        <v>40347.837800925925</v>
      </c>
      <c r="T2009" s="10">
        <f t="shared" si="253"/>
        <v>40414.166666666664</v>
      </c>
      <c r="U2009" s="10" t="str">
        <f t="shared" si="254"/>
        <v>Jun</v>
      </c>
      <c r="V2009" s="11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>
        <f t="shared" si="249"/>
        <v>1704.895</v>
      </c>
      <c r="Q2010" t="str">
        <f t="shared" si="250"/>
        <v>technology</v>
      </c>
      <c r="R2010" s="6" t="str">
        <f t="shared" si="251"/>
        <v>hardware</v>
      </c>
      <c r="S2010" s="10">
        <f t="shared" si="252"/>
        <v>40761.604421296295</v>
      </c>
      <c r="T2010" s="10">
        <f t="shared" si="253"/>
        <v>40805.604421296295</v>
      </c>
      <c r="U2010" s="10" t="str">
        <f t="shared" si="254"/>
        <v>Aug</v>
      </c>
      <c r="V2010" s="11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>
        <f t="shared" si="249"/>
        <v>101289.5</v>
      </c>
      <c r="Q2011" t="str">
        <f t="shared" si="250"/>
        <v>technology</v>
      </c>
      <c r="R2011" s="6" t="str">
        <f t="shared" si="251"/>
        <v>hardware</v>
      </c>
      <c r="S2011" s="10">
        <f t="shared" si="252"/>
        <v>42661.323414351849</v>
      </c>
      <c r="T2011" s="10">
        <f t="shared" si="253"/>
        <v>42697.365081018521</v>
      </c>
      <c r="U2011" s="10" t="str">
        <f t="shared" si="254"/>
        <v>Oct</v>
      </c>
      <c r="V2011" s="11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>
        <f t="shared" si="249"/>
        <v>63007.95</v>
      </c>
      <c r="Q2012" t="str">
        <f t="shared" si="250"/>
        <v>technology</v>
      </c>
      <c r="R2012" s="6" t="str">
        <f t="shared" si="251"/>
        <v>hardware</v>
      </c>
      <c r="S2012" s="10">
        <f t="shared" si="252"/>
        <v>42570.996423611112</v>
      </c>
      <c r="T2012" s="10">
        <f t="shared" si="253"/>
        <v>42600.996423611112</v>
      </c>
      <c r="U2012" s="10" t="str">
        <f t="shared" si="254"/>
        <v>Jul</v>
      </c>
      <c r="V2012" s="11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>
        <f t="shared" si="249"/>
        <v>229891</v>
      </c>
      <c r="Q2013" t="str">
        <f t="shared" si="250"/>
        <v>technology</v>
      </c>
      <c r="R2013" s="6" t="str">
        <f t="shared" si="251"/>
        <v>hardware</v>
      </c>
      <c r="S2013" s="10">
        <f t="shared" si="252"/>
        <v>42347.358483796299</v>
      </c>
      <c r="T2013" s="10">
        <f t="shared" si="253"/>
        <v>42380.958333333328</v>
      </c>
      <c r="U2013" s="10" t="str">
        <f t="shared" si="254"/>
        <v>Dec</v>
      </c>
      <c r="V2013" s="11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>
        <f t="shared" si="249"/>
        <v>8372.5</v>
      </c>
      <c r="Q2014" t="str">
        <f t="shared" si="250"/>
        <v>technology</v>
      </c>
      <c r="R2014" s="6" t="str">
        <f t="shared" si="251"/>
        <v>hardware</v>
      </c>
      <c r="S2014" s="10">
        <f t="shared" si="252"/>
        <v>42010.822233796294</v>
      </c>
      <c r="T2014" s="10">
        <f t="shared" si="253"/>
        <v>42040.822233796294</v>
      </c>
      <c r="U2014" s="10" t="str">
        <f t="shared" si="254"/>
        <v>Jan</v>
      </c>
      <c r="V2014" s="11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>
        <f t="shared" si="249"/>
        <v>475931</v>
      </c>
      <c r="Q2015" t="str">
        <f t="shared" si="250"/>
        <v>technology</v>
      </c>
      <c r="R2015" s="6" t="str">
        <f t="shared" si="251"/>
        <v>hardware</v>
      </c>
      <c r="S2015" s="10">
        <f t="shared" si="252"/>
        <v>42499.960810185185</v>
      </c>
      <c r="T2015" s="10">
        <f t="shared" si="253"/>
        <v>42559.960810185185</v>
      </c>
      <c r="U2015" s="10" t="str">
        <f t="shared" si="254"/>
        <v>May</v>
      </c>
      <c r="V2015" s="11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>
        <f t="shared" si="249"/>
        <v>1187067.335</v>
      </c>
      <c r="Q2016" t="str">
        <f t="shared" si="250"/>
        <v>technology</v>
      </c>
      <c r="R2016" s="6" t="str">
        <f t="shared" si="251"/>
        <v>hardware</v>
      </c>
      <c r="S2016" s="10">
        <f t="shared" si="252"/>
        <v>41324.214571759258</v>
      </c>
      <c r="T2016" s="10">
        <f t="shared" si="253"/>
        <v>41358.172905092593</v>
      </c>
      <c r="U2016" s="10" t="str">
        <f t="shared" si="254"/>
        <v>Feb</v>
      </c>
      <c r="V2016" s="11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>
        <f t="shared" si="249"/>
        <v>7668.0050000000001</v>
      </c>
      <c r="Q2017" t="str">
        <f t="shared" si="250"/>
        <v>technology</v>
      </c>
      <c r="R2017" s="6" t="str">
        <f t="shared" si="251"/>
        <v>hardware</v>
      </c>
      <c r="S2017" s="10">
        <f t="shared" si="252"/>
        <v>40765.876886574071</v>
      </c>
      <c r="T2017" s="10">
        <f t="shared" si="253"/>
        <v>40795.876886574071</v>
      </c>
      <c r="U2017" s="10" t="str">
        <f t="shared" si="254"/>
        <v>Aug</v>
      </c>
      <c r="V2017" s="11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>
        <f t="shared" si="249"/>
        <v>51077.11</v>
      </c>
      <c r="Q2018" t="str">
        <f t="shared" si="250"/>
        <v>technology</v>
      </c>
      <c r="R2018" s="6" t="str">
        <f t="shared" si="251"/>
        <v>hardware</v>
      </c>
      <c r="S2018" s="10">
        <f t="shared" si="252"/>
        <v>41312.88077546296</v>
      </c>
      <c r="T2018" s="10">
        <f t="shared" si="253"/>
        <v>41342.88077546296</v>
      </c>
      <c r="U2018" s="10" t="str">
        <f t="shared" si="254"/>
        <v>Feb</v>
      </c>
      <c r="V2018" s="11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>
        <f t="shared" si="249"/>
        <v>28137.8</v>
      </c>
      <c r="Q2019" t="str">
        <f t="shared" si="250"/>
        <v>technology</v>
      </c>
      <c r="R2019" s="6" t="str">
        <f t="shared" si="251"/>
        <v>hardware</v>
      </c>
      <c r="S2019" s="10">
        <f t="shared" si="252"/>
        <v>40961.057349537034</v>
      </c>
      <c r="T2019" s="10">
        <f t="shared" si="253"/>
        <v>40992.166666666664</v>
      </c>
      <c r="U2019" s="10" t="str">
        <f t="shared" si="254"/>
        <v>Feb</v>
      </c>
      <c r="V2019" s="11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>
        <f t="shared" si="249"/>
        <v>65729.114999999991</v>
      </c>
      <c r="Q2020" t="str">
        <f t="shared" si="250"/>
        <v>technology</v>
      </c>
      <c r="R2020" s="6" t="str">
        <f t="shared" si="251"/>
        <v>hardware</v>
      </c>
      <c r="S2020" s="10">
        <f t="shared" si="252"/>
        <v>42199.365844907406</v>
      </c>
      <c r="T2020" s="10">
        <f t="shared" si="253"/>
        <v>42229.365844907406</v>
      </c>
      <c r="U2020" s="10" t="str">
        <f t="shared" si="254"/>
        <v>Jul</v>
      </c>
      <c r="V2020" s="11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>
        <f t="shared" si="249"/>
        <v>116981.95</v>
      </c>
      <c r="Q2021" t="str">
        <f t="shared" si="250"/>
        <v>technology</v>
      </c>
      <c r="R2021" s="6" t="str">
        <f t="shared" si="251"/>
        <v>hardware</v>
      </c>
      <c r="S2021" s="10">
        <f t="shared" si="252"/>
        <v>42605.70857638889</v>
      </c>
      <c r="T2021" s="10">
        <f t="shared" si="253"/>
        <v>42635.70857638889</v>
      </c>
      <c r="U2021" s="10" t="str">
        <f t="shared" si="254"/>
        <v>Aug</v>
      </c>
      <c r="V2021" s="11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>
        <f t="shared" si="249"/>
        <v>2192.5</v>
      </c>
      <c r="Q2022" t="str">
        <f t="shared" si="250"/>
        <v>technology</v>
      </c>
      <c r="R2022" s="6" t="str">
        <f t="shared" si="251"/>
        <v>hardware</v>
      </c>
      <c r="S2022" s="10">
        <f t="shared" si="252"/>
        <v>41737.097499999996</v>
      </c>
      <c r="T2022" s="10">
        <f t="shared" si="253"/>
        <v>41773.961111111108</v>
      </c>
      <c r="U2022" s="10" t="str">
        <f t="shared" si="254"/>
        <v>Apr</v>
      </c>
      <c r="V2022" s="11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>
        <f t="shared" si="249"/>
        <v>9527.5</v>
      </c>
      <c r="Q2023" t="str">
        <f t="shared" si="250"/>
        <v>technology</v>
      </c>
      <c r="R2023" s="6" t="str">
        <f t="shared" si="251"/>
        <v>hardware</v>
      </c>
      <c r="S2023" s="10">
        <f t="shared" si="252"/>
        <v>41861.070567129631</v>
      </c>
      <c r="T2023" s="10">
        <f t="shared" si="253"/>
        <v>41906.070567129631</v>
      </c>
      <c r="U2023" s="10" t="str">
        <f t="shared" si="254"/>
        <v>Aug</v>
      </c>
      <c r="V2023" s="11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>
        <f t="shared" si="249"/>
        <v>112568.5</v>
      </c>
      <c r="Q2024" t="str">
        <f t="shared" si="250"/>
        <v>technology</v>
      </c>
      <c r="R2024" s="6" t="str">
        <f t="shared" si="251"/>
        <v>hardware</v>
      </c>
      <c r="S2024" s="10">
        <f t="shared" si="252"/>
        <v>42502.569120370375</v>
      </c>
      <c r="T2024" s="10">
        <f t="shared" si="253"/>
        <v>42532.569120370375</v>
      </c>
      <c r="U2024" s="10" t="str">
        <f t="shared" si="254"/>
        <v>May</v>
      </c>
      <c r="V2024" s="11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>
        <f t="shared" si="249"/>
        <v>130729.5</v>
      </c>
      <c r="Q2025" t="str">
        <f t="shared" si="250"/>
        <v>technology</v>
      </c>
      <c r="R2025" s="6" t="str">
        <f t="shared" si="251"/>
        <v>hardware</v>
      </c>
      <c r="S2025" s="10">
        <f t="shared" si="252"/>
        <v>42136.420752314814</v>
      </c>
      <c r="T2025" s="10">
        <f t="shared" si="253"/>
        <v>42166.420752314814</v>
      </c>
      <c r="U2025" s="10" t="str">
        <f t="shared" si="254"/>
        <v>May</v>
      </c>
      <c r="V2025" s="11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>
        <f t="shared" si="249"/>
        <v>13707</v>
      </c>
      <c r="Q2026" t="str">
        <f t="shared" si="250"/>
        <v>technology</v>
      </c>
      <c r="R2026" s="6" t="str">
        <f t="shared" si="251"/>
        <v>hardware</v>
      </c>
      <c r="S2026" s="10">
        <f t="shared" si="252"/>
        <v>41099.966944444444</v>
      </c>
      <c r="T2026" s="10">
        <f t="shared" si="253"/>
        <v>41134.125</v>
      </c>
      <c r="U2026" s="10" t="str">
        <f t="shared" si="254"/>
        <v>Jul</v>
      </c>
      <c r="V2026" s="11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>
        <f t="shared" si="249"/>
        <v>120460</v>
      </c>
      <c r="Q2027" t="str">
        <f t="shared" si="250"/>
        <v>technology</v>
      </c>
      <c r="R2027" s="6" t="str">
        <f t="shared" si="251"/>
        <v>hardware</v>
      </c>
      <c r="S2027" s="10">
        <f t="shared" si="252"/>
        <v>42136.184560185182</v>
      </c>
      <c r="T2027" s="10">
        <f t="shared" si="253"/>
        <v>42166.184560185182</v>
      </c>
      <c r="U2027" s="10" t="str">
        <f t="shared" si="254"/>
        <v>May</v>
      </c>
      <c r="V2027" s="11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>
        <f t="shared" si="249"/>
        <v>29185.384999999998</v>
      </c>
      <c r="Q2028" t="str">
        <f t="shared" si="250"/>
        <v>technology</v>
      </c>
      <c r="R2028" s="6" t="str">
        <f t="shared" si="251"/>
        <v>hardware</v>
      </c>
      <c r="S2028" s="10">
        <f t="shared" si="252"/>
        <v>41704.735937500001</v>
      </c>
      <c r="T2028" s="10">
        <f t="shared" si="253"/>
        <v>41750.165972222225</v>
      </c>
      <c r="U2028" s="10" t="str">
        <f t="shared" si="254"/>
        <v>Mar</v>
      </c>
      <c r="V2028" s="11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>
        <f t="shared" si="249"/>
        <v>110124.5</v>
      </c>
      <c r="Q2029" t="str">
        <f t="shared" si="250"/>
        <v>technology</v>
      </c>
      <c r="R2029" s="6" t="str">
        <f t="shared" si="251"/>
        <v>hardware</v>
      </c>
      <c r="S2029" s="10">
        <f t="shared" si="252"/>
        <v>42048.813877314817</v>
      </c>
      <c r="T2029" s="10">
        <f t="shared" si="253"/>
        <v>42093.772210648152</v>
      </c>
      <c r="U2029" s="10" t="str">
        <f t="shared" si="254"/>
        <v>Feb</v>
      </c>
      <c r="V2029" s="11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>
        <f t="shared" si="249"/>
        <v>3392.5</v>
      </c>
      <c r="Q2030" t="str">
        <f t="shared" si="250"/>
        <v>technology</v>
      </c>
      <c r="R2030" s="6" t="str">
        <f t="shared" si="251"/>
        <v>hardware</v>
      </c>
      <c r="S2030" s="10">
        <f t="shared" si="252"/>
        <v>40215.919050925928</v>
      </c>
      <c r="T2030" s="10">
        <f t="shared" si="253"/>
        <v>40252.913194444445</v>
      </c>
      <c r="U2030" s="10" t="str">
        <f t="shared" si="254"/>
        <v>Feb</v>
      </c>
      <c r="V2030" s="11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>
        <f t="shared" si="249"/>
        <v>5765</v>
      </c>
      <c r="Q2031" t="str">
        <f t="shared" si="250"/>
        <v>technology</v>
      </c>
      <c r="R2031" s="6" t="str">
        <f t="shared" si="251"/>
        <v>hardware</v>
      </c>
      <c r="S2031" s="10">
        <f t="shared" si="252"/>
        <v>41848.021770833337</v>
      </c>
      <c r="T2031" s="10">
        <f t="shared" si="253"/>
        <v>41878.021770833337</v>
      </c>
      <c r="U2031" s="10" t="str">
        <f t="shared" si="254"/>
        <v>Jul</v>
      </c>
      <c r="V2031" s="11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>
        <f t="shared" si="249"/>
        <v>53451</v>
      </c>
      <c r="Q2032" t="str">
        <f t="shared" si="250"/>
        <v>technology</v>
      </c>
      <c r="R2032" s="6" t="str">
        <f t="shared" si="251"/>
        <v>hardware</v>
      </c>
      <c r="S2032" s="10">
        <f t="shared" si="252"/>
        <v>41212.996481481481</v>
      </c>
      <c r="T2032" s="10">
        <f t="shared" si="253"/>
        <v>41242.996481481481</v>
      </c>
      <c r="U2032" s="10" t="str">
        <f t="shared" si="254"/>
        <v>Oct</v>
      </c>
      <c r="V2032" s="11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>
        <f t="shared" si="249"/>
        <v>55087.5</v>
      </c>
      <c r="Q2033" t="str">
        <f t="shared" si="250"/>
        <v>technology</v>
      </c>
      <c r="R2033" s="6" t="str">
        <f t="shared" si="251"/>
        <v>hardware</v>
      </c>
      <c r="S2033" s="10">
        <f t="shared" si="252"/>
        <v>41975.329317129625</v>
      </c>
      <c r="T2033" s="10">
        <f t="shared" si="253"/>
        <v>42013.041666666672</v>
      </c>
      <c r="U2033" s="10" t="str">
        <f t="shared" si="254"/>
        <v>Dec</v>
      </c>
      <c r="V2033" s="11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>
        <f t="shared" si="249"/>
        <v>50523.5</v>
      </c>
      <c r="Q2034" t="str">
        <f t="shared" si="250"/>
        <v>technology</v>
      </c>
      <c r="R2034" s="6" t="str">
        <f t="shared" si="251"/>
        <v>hardware</v>
      </c>
      <c r="S2034" s="10">
        <f t="shared" si="252"/>
        <v>42689.565671296295</v>
      </c>
      <c r="T2034" s="10">
        <f t="shared" si="253"/>
        <v>42719.208333333328</v>
      </c>
      <c r="U2034" s="10" t="str">
        <f t="shared" si="254"/>
        <v>Nov</v>
      </c>
      <c r="V2034" s="11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>
        <f t="shared" si="249"/>
        <v>34834.5</v>
      </c>
      <c r="Q2035" t="str">
        <f t="shared" si="250"/>
        <v>technology</v>
      </c>
      <c r="R2035" s="6" t="str">
        <f t="shared" si="251"/>
        <v>hardware</v>
      </c>
      <c r="S2035" s="10">
        <f t="shared" si="252"/>
        <v>41725.082384259258</v>
      </c>
      <c r="T2035" s="10">
        <f t="shared" si="253"/>
        <v>41755.082384259258</v>
      </c>
      <c r="U2035" s="10" t="str">
        <f t="shared" si="254"/>
        <v>Mar</v>
      </c>
      <c r="V2035" s="11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>
        <f t="shared" si="249"/>
        <v>189859.79500000001</v>
      </c>
      <c r="Q2036" t="str">
        <f t="shared" si="250"/>
        <v>technology</v>
      </c>
      <c r="R2036" s="6" t="str">
        <f t="shared" si="251"/>
        <v>hardware</v>
      </c>
      <c r="S2036" s="10">
        <f t="shared" si="252"/>
        <v>42076.130011574074</v>
      </c>
      <c r="T2036" s="10">
        <f t="shared" si="253"/>
        <v>42131.290277777778</v>
      </c>
      <c r="U2036" s="10" t="str">
        <f t="shared" si="254"/>
        <v>Mar</v>
      </c>
      <c r="V2036" s="11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>
        <f t="shared" si="249"/>
        <v>124414.57</v>
      </c>
      <c r="Q2037" t="str">
        <f t="shared" si="250"/>
        <v>technology</v>
      </c>
      <c r="R2037" s="6" t="str">
        <f t="shared" si="251"/>
        <v>hardware</v>
      </c>
      <c r="S2037" s="10">
        <f t="shared" si="252"/>
        <v>42311.625081018516</v>
      </c>
      <c r="T2037" s="10">
        <f t="shared" si="253"/>
        <v>42357.041666666672</v>
      </c>
      <c r="U2037" s="10" t="str">
        <f t="shared" si="254"/>
        <v>Nov</v>
      </c>
      <c r="V2037" s="11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>
        <f t="shared" si="249"/>
        <v>34750.25</v>
      </c>
      <c r="Q2038" t="str">
        <f t="shared" si="250"/>
        <v>technology</v>
      </c>
      <c r="R2038" s="6" t="str">
        <f t="shared" si="251"/>
        <v>hardware</v>
      </c>
      <c r="S2038" s="10">
        <f t="shared" si="252"/>
        <v>41738.864803240744</v>
      </c>
      <c r="T2038" s="10">
        <f t="shared" si="253"/>
        <v>41768.864803240744</v>
      </c>
      <c r="U2038" s="10" t="str">
        <f t="shared" si="254"/>
        <v>Apr</v>
      </c>
      <c r="V2038" s="11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>
        <f t="shared" si="249"/>
        <v>20023.82</v>
      </c>
      <c r="Q2039" t="str">
        <f t="shared" si="250"/>
        <v>technology</v>
      </c>
      <c r="R2039" s="6" t="str">
        <f t="shared" si="251"/>
        <v>hardware</v>
      </c>
      <c r="S2039" s="10">
        <f t="shared" si="252"/>
        <v>41578.210104166668</v>
      </c>
      <c r="T2039" s="10">
        <f t="shared" si="253"/>
        <v>41638.251770833333</v>
      </c>
      <c r="U2039" s="10" t="str">
        <f t="shared" si="254"/>
        <v>Oct</v>
      </c>
      <c r="V2039" s="11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>
        <f t="shared" si="249"/>
        <v>20820.5</v>
      </c>
      <c r="Q2040" t="str">
        <f t="shared" si="250"/>
        <v>technology</v>
      </c>
      <c r="R2040" s="6" t="str">
        <f t="shared" si="251"/>
        <v>hardware</v>
      </c>
      <c r="S2040" s="10">
        <f t="shared" si="252"/>
        <v>41424.27107638889</v>
      </c>
      <c r="T2040" s="10">
        <f t="shared" si="253"/>
        <v>41456.75</v>
      </c>
      <c r="U2040" s="10" t="str">
        <f t="shared" si="254"/>
        <v>May</v>
      </c>
      <c r="V2040" s="11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>
        <f t="shared" si="249"/>
        <v>147635.5</v>
      </c>
      <c r="Q2041" t="str">
        <f t="shared" si="250"/>
        <v>technology</v>
      </c>
      <c r="R2041" s="6" t="str">
        <f t="shared" si="251"/>
        <v>hardware</v>
      </c>
      <c r="S2041" s="10">
        <f t="shared" si="252"/>
        <v>42675.438946759255</v>
      </c>
      <c r="T2041" s="10">
        <f t="shared" si="253"/>
        <v>42705.207638888889</v>
      </c>
      <c r="U2041" s="10" t="str">
        <f t="shared" si="254"/>
        <v>Nov</v>
      </c>
      <c r="V2041" s="11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>
        <f t="shared" si="249"/>
        <v>5222.57</v>
      </c>
      <c r="Q2042" t="str">
        <f t="shared" si="250"/>
        <v>technology</v>
      </c>
      <c r="R2042" s="6" t="str">
        <f t="shared" si="251"/>
        <v>hardware</v>
      </c>
      <c r="S2042" s="10">
        <f t="shared" si="252"/>
        <v>41578.927118055559</v>
      </c>
      <c r="T2042" s="10">
        <f t="shared" si="253"/>
        <v>41593.968784722223</v>
      </c>
      <c r="U2042" s="10" t="str">
        <f t="shared" si="254"/>
        <v>Oct</v>
      </c>
      <c r="V2042" s="11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>
        <f t="shared" si="249"/>
        <v>13388.5</v>
      </c>
      <c r="Q2043" t="str">
        <f t="shared" si="250"/>
        <v>technology</v>
      </c>
      <c r="R2043" s="6" t="str">
        <f t="shared" si="251"/>
        <v>hardware</v>
      </c>
      <c r="S2043" s="10">
        <f t="shared" si="252"/>
        <v>42654.525775462964</v>
      </c>
      <c r="T2043" s="10">
        <f t="shared" si="253"/>
        <v>42684.567442129628</v>
      </c>
      <c r="U2043" s="10" t="str">
        <f t="shared" si="254"/>
        <v>Oct</v>
      </c>
      <c r="V2043" s="11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>
        <f t="shared" si="249"/>
        <v>11176.5</v>
      </c>
      <c r="Q2044" t="str">
        <f t="shared" si="250"/>
        <v>technology</v>
      </c>
      <c r="R2044" s="6" t="str">
        <f t="shared" si="251"/>
        <v>hardware</v>
      </c>
      <c r="S2044" s="10">
        <f t="shared" si="252"/>
        <v>42331.708032407405</v>
      </c>
      <c r="T2044" s="10">
        <f t="shared" si="253"/>
        <v>42391.708032407405</v>
      </c>
      <c r="U2044" s="10" t="str">
        <f t="shared" si="254"/>
        <v>Nov</v>
      </c>
      <c r="V2044" s="11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>
        <f t="shared" si="249"/>
        <v>4198</v>
      </c>
      <c r="Q2045" t="str">
        <f t="shared" si="250"/>
        <v>technology</v>
      </c>
      <c r="R2045" s="6" t="str">
        <f t="shared" si="251"/>
        <v>hardware</v>
      </c>
      <c r="S2045" s="10">
        <f t="shared" si="252"/>
        <v>42661.176817129628</v>
      </c>
      <c r="T2045" s="10">
        <f t="shared" si="253"/>
        <v>42715.207638888889</v>
      </c>
      <c r="U2045" s="10" t="str">
        <f t="shared" si="254"/>
        <v>Oct</v>
      </c>
      <c r="V2045" s="11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>
        <f t="shared" si="249"/>
        <v>15616</v>
      </c>
      <c r="Q2046" t="str">
        <f t="shared" si="250"/>
        <v>technology</v>
      </c>
      <c r="R2046" s="6" t="str">
        <f t="shared" si="251"/>
        <v>hardware</v>
      </c>
      <c r="S2046" s="10">
        <f t="shared" si="252"/>
        <v>42138.684189814812</v>
      </c>
      <c r="T2046" s="10">
        <f t="shared" si="253"/>
        <v>42168.684189814812</v>
      </c>
      <c r="U2046" s="10" t="str">
        <f t="shared" si="254"/>
        <v>May</v>
      </c>
      <c r="V2046" s="11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>
        <f t="shared" si="249"/>
        <v>22520.005000000001</v>
      </c>
      <c r="Q2047" t="str">
        <f t="shared" si="250"/>
        <v>technology</v>
      </c>
      <c r="R2047" s="6" t="str">
        <f t="shared" si="251"/>
        <v>hardware</v>
      </c>
      <c r="S2047" s="10">
        <f t="shared" si="252"/>
        <v>41069.088506944441</v>
      </c>
      <c r="T2047" s="10">
        <f t="shared" si="253"/>
        <v>41099.088506944441</v>
      </c>
      <c r="U2047" s="10" t="str">
        <f t="shared" si="254"/>
        <v>Jun</v>
      </c>
      <c r="V2047" s="11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>
        <f t="shared" si="249"/>
        <v>11055</v>
      </c>
      <c r="Q2048" t="str">
        <f t="shared" si="250"/>
        <v>technology</v>
      </c>
      <c r="R2048" s="6" t="str">
        <f t="shared" si="251"/>
        <v>hardware</v>
      </c>
      <c r="S2048" s="10">
        <f t="shared" si="252"/>
        <v>41387.171805555554</v>
      </c>
      <c r="T2048" s="10">
        <f t="shared" si="253"/>
        <v>41417.171805555554</v>
      </c>
      <c r="U2048" s="10" t="str">
        <f t="shared" si="254"/>
        <v>Apr</v>
      </c>
      <c r="V2048" s="11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>
        <f t="shared" si="249"/>
        <v>99469.5</v>
      </c>
      <c r="Q2049" t="str">
        <f t="shared" si="250"/>
        <v>technology</v>
      </c>
      <c r="R2049" s="6" t="str">
        <f t="shared" si="251"/>
        <v>hardware</v>
      </c>
      <c r="S2049" s="10">
        <f t="shared" si="252"/>
        <v>42081.903587962966</v>
      </c>
      <c r="T2049" s="10">
        <f t="shared" si="253"/>
        <v>42111</v>
      </c>
      <c r="U2049" s="10" t="str">
        <f t="shared" si="254"/>
        <v>Mar</v>
      </c>
      <c r="V2049" s="11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>
        <f t="shared" si="249"/>
        <v>105541.22500000001</v>
      </c>
      <c r="Q2050" t="str">
        <f t="shared" si="250"/>
        <v>technology</v>
      </c>
      <c r="R2050" s="6" t="str">
        <f t="shared" si="251"/>
        <v>hardware</v>
      </c>
      <c r="S2050" s="10">
        <f t="shared" si="252"/>
        <v>41387.651516203703</v>
      </c>
      <c r="T2050" s="10">
        <f t="shared" si="253"/>
        <v>41417.651516203703</v>
      </c>
      <c r="U2050" s="10" t="str">
        <f t="shared" si="254"/>
        <v>Apr</v>
      </c>
      <c r="V2050" s="11">
        <f t="shared" si="255"/>
        <v>2013</v>
      </c>
    </row>
    <row r="2051" spans="1:22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>
        <f t="shared" ref="P2051:P2114" si="257">AVERAGE(D2051,E2051)</f>
        <v>55047.675000000003</v>
      </c>
      <c r="Q2051" t="str">
        <f t="shared" ref="Q2051:Q2114" si="258">LEFT(N2051, SEARCH("/",N2051,1)-1)</f>
        <v>technology</v>
      </c>
      <c r="R2051" s="6" t="str">
        <f t="shared" ref="R2051:R2114" si="259">RIGHT(N2051,LEN(N2051) - SEARCH("/", N2051, + 1))</f>
        <v>hardware</v>
      </c>
      <c r="S2051" s="10">
        <f t="shared" ref="S2051:S2114" si="260">(((J2051/60)/60)/24)+DATE(1970,1,1)</f>
        <v>41575.527349537035</v>
      </c>
      <c r="T2051" s="10">
        <f t="shared" ref="T2051:T2114" si="261">(((I2051/60)/60)/24)+DATE(1970,1,1)</f>
        <v>41610.957638888889</v>
      </c>
      <c r="U2051" s="10" t="str">
        <f t="shared" ref="U2051:U2114" si="262">TEXT(S2051, "mmm")</f>
        <v>Oct</v>
      </c>
      <c r="V2051" s="11">
        <f t="shared" ref="V2051:V2114" si="263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>
        <f t="shared" si="257"/>
        <v>28663.5</v>
      </c>
      <c r="Q2052" t="str">
        <f t="shared" si="258"/>
        <v>technology</v>
      </c>
      <c r="R2052" s="6" t="str">
        <f t="shared" si="259"/>
        <v>hardware</v>
      </c>
      <c r="S2052" s="10">
        <f t="shared" si="260"/>
        <v>42115.071504629625</v>
      </c>
      <c r="T2052" s="10">
        <f t="shared" si="261"/>
        <v>42155.071504629625</v>
      </c>
      <c r="U2052" s="10" t="str">
        <f t="shared" si="262"/>
        <v>Apr</v>
      </c>
      <c r="V2052" s="11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>
        <f t="shared" si="257"/>
        <v>9214.5</v>
      </c>
      <c r="Q2053" t="str">
        <f t="shared" si="258"/>
        <v>technology</v>
      </c>
      <c r="R2053" s="6" t="str">
        <f t="shared" si="259"/>
        <v>hardware</v>
      </c>
      <c r="S2053" s="10">
        <f t="shared" si="260"/>
        <v>41604.022418981483</v>
      </c>
      <c r="T2053" s="10">
        <f t="shared" si="261"/>
        <v>41634.022418981483</v>
      </c>
      <c r="U2053" s="10" t="str">
        <f t="shared" si="262"/>
        <v>Nov</v>
      </c>
      <c r="V2053" s="11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>
        <f t="shared" si="257"/>
        <v>113262</v>
      </c>
      <c r="Q2054" t="str">
        <f t="shared" si="258"/>
        <v>technology</v>
      </c>
      <c r="R2054" s="6" t="str">
        <f t="shared" si="259"/>
        <v>hardware</v>
      </c>
      <c r="S2054" s="10">
        <f t="shared" si="260"/>
        <v>42375.08394675926</v>
      </c>
      <c r="T2054" s="10">
        <f t="shared" si="261"/>
        <v>42420.08394675926</v>
      </c>
      <c r="U2054" s="10" t="str">
        <f t="shared" si="262"/>
        <v>Jan</v>
      </c>
      <c r="V2054" s="11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>
        <f t="shared" si="257"/>
        <v>5025.5</v>
      </c>
      <c r="Q2055" t="str">
        <f t="shared" si="258"/>
        <v>technology</v>
      </c>
      <c r="R2055" s="6" t="str">
        <f t="shared" si="259"/>
        <v>hardware</v>
      </c>
      <c r="S2055" s="10">
        <f t="shared" si="260"/>
        <v>42303.617488425924</v>
      </c>
      <c r="T2055" s="10">
        <f t="shared" si="261"/>
        <v>42333.659155092595</v>
      </c>
      <c r="U2055" s="10" t="str">
        <f t="shared" si="262"/>
        <v>Oct</v>
      </c>
      <c r="V2055" s="11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>
        <f t="shared" si="257"/>
        <v>37378.5</v>
      </c>
      <c r="Q2056" t="str">
        <f t="shared" si="258"/>
        <v>technology</v>
      </c>
      <c r="R2056" s="6" t="str">
        <f t="shared" si="259"/>
        <v>hardware</v>
      </c>
      <c r="S2056" s="10">
        <f t="shared" si="260"/>
        <v>41731.520949074074</v>
      </c>
      <c r="T2056" s="10">
        <f t="shared" si="261"/>
        <v>41761.520949074074</v>
      </c>
      <c r="U2056" s="10" t="str">
        <f t="shared" si="262"/>
        <v>Apr</v>
      </c>
      <c r="V2056" s="11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>
        <f t="shared" si="257"/>
        <v>8022.5</v>
      </c>
      <c r="Q2057" t="str">
        <f t="shared" si="258"/>
        <v>technology</v>
      </c>
      <c r="R2057" s="6" t="str">
        <f t="shared" si="259"/>
        <v>hardware</v>
      </c>
      <c r="S2057" s="10">
        <f t="shared" si="260"/>
        <v>41946.674108796295</v>
      </c>
      <c r="T2057" s="10">
        <f t="shared" si="261"/>
        <v>41976.166666666672</v>
      </c>
      <c r="U2057" s="10" t="str">
        <f t="shared" si="262"/>
        <v>Nov</v>
      </c>
      <c r="V2057" s="11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>
        <f t="shared" si="257"/>
        <v>63363</v>
      </c>
      <c r="Q2058" t="str">
        <f t="shared" si="258"/>
        <v>technology</v>
      </c>
      <c r="R2058" s="6" t="str">
        <f t="shared" si="259"/>
        <v>hardware</v>
      </c>
      <c r="S2058" s="10">
        <f t="shared" si="260"/>
        <v>41351.76090277778</v>
      </c>
      <c r="T2058" s="10">
        <f t="shared" si="261"/>
        <v>41381.76090277778</v>
      </c>
      <c r="U2058" s="10" t="str">
        <f t="shared" si="262"/>
        <v>Mar</v>
      </c>
      <c r="V2058" s="11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>
        <f t="shared" si="257"/>
        <v>22667.415000000001</v>
      </c>
      <c r="Q2059" t="str">
        <f t="shared" si="258"/>
        <v>technology</v>
      </c>
      <c r="R2059" s="6" t="str">
        <f t="shared" si="259"/>
        <v>hardware</v>
      </c>
      <c r="S2059" s="10">
        <f t="shared" si="260"/>
        <v>42396.494583333333</v>
      </c>
      <c r="T2059" s="10">
        <f t="shared" si="261"/>
        <v>42426.494583333333</v>
      </c>
      <c r="U2059" s="10" t="str">
        <f t="shared" si="262"/>
        <v>Jan</v>
      </c>
      <c r="V2059" s="11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>
        <f t="shared" si="257"/>
        <v>3434</v>
      </c>
      <c r="Q2060" t="str">
        <f t="shared" si="258"/>
        <v>technology</v>
      </c>
      <c r="R2060" s="6" t="str">
        <f t="shared" si="259"/>
        <v>hardware</v>
      </c>
      <c r="S2060" s="10">
        <f t="shared" si="260"/>
        <v>42026.370717592596</v>
      </c>
      <c r="T2060" s="10">
        <f t="shared" si="261"/>
        <v>42065.833333333328</v>
      </c>
      <c r="U2060" s="10" t="str">
        <f t="shared" si="262"/>
        <v>Jan</v>
      </c>
      <c r="V2060" s="11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>
        <f t="shared" si="257"/>
        <v>36518.5</v>
      </c>
      <c r="Q2061" t="str">
        <f t="shared" si="258"/>
        <v>technology</v>
      </c>
      <c r="R2061" s="6" t="str">
        <f t="shared" si="259"/>
        <v>hardware</v>
      </c>
      <c r="S2061" s="10">
        <f t="shared" si="260"/>
        <v>42361.602476851855</v>
      </c>
      <c r="T2061" s="10">
        <f t="shared" si="261"/>
        <v>42400.915972222225</v>
      </c>
      <c r="U2061" s="10" t="str">
        <f t="shared" si="262"/>
        <v>Dec</v>
      </c>
      <c r="V2061" s="11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>
        <f t="shared" si="257"/>
        <v>37050</v>
      </c>
      <c r="Q2062" t="str">
        <f t="shared" si="258"/>
        <v>technology</v>
      </c>
      <c r="R2062" s="6" t="str">
        <f t="shared" si="259"/>
        <v>hardware</v>
      </c>
      <c r="S2062" s="10">
        <f t="shared" si="260"/>
        <v>41783.642939814818</v>
      </c>
      <c r="T2062" s="10">
        <f t="shared" si="261"/>
        <v>41843.642939814818</v>
      </c>
      <c r="U2062" s="10" t="str">
        <f t="shared" si="262"/>
        <v>May</v>
      </c>
      <c r="V2062" s="11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>
        <f t="shared" si="257"/>
        <v>5198</v>
      </c>
      <c r="Q2063" t="str">
        <f t="shared" si="258"/>
        <v>technology</v>
      </c>
      <c r="R2063" s="6" t="str">
        <f t="shared" si="259"/>
        <v>hardware</v>
      </c>
      <c r="S2063" s="10">
        <f t="shared" si="260"/>
        <v>42705.764513888891</v>
      </c>
      <c r="T2063" s="10">
        <f t="shared" si="261"/>
        <v>42735.764513888891</v>
      </c>
      <c r="U2063" s="10" t="str">
        <f t="shared" si="262"/>
        <v>Dec</v>
      </c>
      <c r="V2063" s="11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>
        <f t="shared" si="257"/>
        <v>107488.5</v>
      </c>
      <c r="Q2064" t="str">
        <f t="shared" si="258"/>
        <v>technology</v>
      </c>
      <c r="R2064" s="6" t="str">
        <f t="shared" si="259"/>
        <v>hardware</v>
      </c>
      <c r="S2064" s="10">
        <f t="shared" si="260"/>
        <v>42423.3830787037</v>
      </c>
      <c r="T2064" s="10">
        <f t="shared" si="261"/>
        <v>42453.341412037036</v>
      </c>
      <c r="U2064" s="10" t="str">
        <f t="shared" si="262"/>
        <v>Feb</v>
      </c>
      <c r="V2064" s="11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>
        <f t="shared" si="257"/>
        <v>4961</v>
      </c>
      <c r="Q2065" t="str">
        <f t="shared" si="258"/>
        <v>technology</v>
      </c>
      <c r="R2065" s="6" t="str">
        <f t="shared" si="259"/>
        <v>hardware</v>
      </c>
      <c r="S2065" s="10">
        <f t="shared" si="260"/>
        <v>42472.73265046296</v>
      </c>
      <c r="T2065" s="10">
        <f t="shared" si="261"/>
        <v>42505.73265046296</v>
      </c>
      <c r="U2065" s="10" t="str">
        <f t="shared" si="262"/>
        <v>Apr</v>
      </c>
      <c r="V2065" s="11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>
        <f t="shared" si="257"/>
        <v>381373.13500000001</v>
      </c>
      <c r="Q2066" t="str">
        <f t="shared" si="258"/>
        <v>technology</v>
      </c>
      <c r="R2066" s="6" t="str">
        <f t="shared" si="259"/>
        <v>hardware</v>
      </c>
      <c r="S2066" s="10">
        <f t="shared" si="260"/>
        <v>41389.364849537036</v>
      </c>
      <c r="T2066" s="10">
        <f t="shared" si="261"/>
        <v>41425.5</v>
      </c>
      <c r="U2066" s="10" t="str">
        <f t="shared" si="262"/>
        <v>Apr</v>
      </c>
      <c r="V2066" s="11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>
        <f t="shared" si="257"/>
        <v>59843.025000000001</v>
      </c>
      <c r="Q2067" t="str">
        <f t="shared" si="258"/>
        <v>technology</v>
      </c>
      <c r="R2067" s="6" t="str">
        <f t="shared" si="259"/>
        <v>hardware</v>
      </c>
      <c r="S2067" s="10">
        <f t="shared" si="260"/>
        <v>41603.333668981482</v>
      </c>
      <c r="T2067" s="10">
        <f t="shared" si="261"/>
        <v>41633.333668981482</v>
      </c>
      <c r="U2067" s="10" t="str">
        <f t="shared" si="262"/>
        <v>Nov</v>
      </c>
      <c r="V2067" s="11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>
        <f t="shared" si="257"/>
        <v>3186</v>
      </c>
      <c r="Q2068" t="str">
        <f t="shared" si="258"/>
        <v>technology</v>
      </c>
      <c r="R2068" s="6" t="str">
        <f t="shared" si="259"/>
        <v>hardware</v>
      </c>
      <c r="S2068" s="10">
        <f t="shared" si="260"/>
        <v>41844.771793981483</v>
      </c>
      <c r="T2068" s="10">
        <f t="shared" si="261"/>
        <v>41874.771793981483</v>
      </c>
      <c r="U2068" s="10" t="str">
        <f t="shared" si="262"/>
        <v>Jul</v>
      </c>
      <c r="V2068" s="11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>
        <f t="shared" si="257"/>
        <v>561.5</v>
      </c>
      <c r="Q2069" t="str">
        <f t="shared" si="258"/>
        <v>technology</v>
      </c>
      <c r="R2069" s="6" t="str">
        <f t="shared" si="259"/>
        <v>hardware</v>
      </c>
      <c r="S2069" s="10">
        <f t="shared" si="260"/>
        <v>42115.853888888887</v>
      </c>
      <c r="T2069" s="10">
        <f t="shared" si="261"/>
        <v>42148.853888888887</v>
      </c>
      <c r="U2069" s="10" t="str">
        <f t="shared" si="262"/>
        <v>Apr</v>
      </c>
      <c r="V2069" s="11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>
        <f t="shared" si="257"/>
        <v>25652.985000000001</v>
      </c>
      <c r="Q2070" t="str">
        <f t="shared" si="258"/>
        <v>technology</v>
      </c>
      <c r="R2070" s="6" t="str">
        <f t="shared" si="259"/>
        <v>hardware</v>
      </c>
      <c r="S2070" s="10">
        <f t="shared" si="260"/>
        <v>42633.841608796298</v>
      </c>
      <c r="T2070" s="10">
        <f t="shared" si="261"/>
        <v>42663.841608796298</v>
      </c>
      <c r="U2070" s="10" t="str">
        <f t="shared" si="262"/>
        <v>Sep</v>
      </c>
      <c r="V2070" s="11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>
        <f t="shared" si="257"/>
        <v>57101.665000000001</v>
      </c>
      <c r="Q2071" t="str">
        <f t="shared" si="258"/>
        <v>technology</v>
      </c>
      <c r="R2071" s="6" t="str">
        <f t="shared" si="259"/>
        <v>hardware</v>
      </c>
      <c r="S2071" s="10">
        <f t="shared" si="260"/>
        <v>42340.972118055557</v>
      </c>
      <c r="T2071" s="10">
        <f t="shared" si="261"/>
        <v>42371.972118055557</v>
      </c>
      <c r="U2071" s="10" t="str">
        <f t="shared" si="262"/>
        <v>Dec</v>
      </c>
      <c r="V2071" s="11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>
        <f t="shared" si="257"/>
        <v>260829.5</v>
      </c>
      <c r="Q2072" t="str">
        <f t="shared" si="258"/>
        <v>technology</v>
      </c>
      <c r="R2072" s="6" t="str">
        <f t="shared" si="259"/>
        <v>hardware</v>
      </c>
      <c r="S2072" s="10">
        <f t="shared" si="260"/>
        <v>42519.6565162037</v>
      </c>
      <c r="T2072" s="10">
        <f t="shared" si="261"/>
        <v>42549.6565162037</v>
      </c>
      <c r="U2072" s="10" t="str">
        <f t="shared" si="262"/>
        <v>May</v>
      </c>
      <c r="V2072" s="11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>
        <f t="shared" si="257"/>
        <v>38073</v>
      </c>
      <c r="Q2073" t="str">
        <f t="shared" si="258"/>
        <v>technology</v>
      </c>
      <c r="R2073" s="6" t="str">
        <f t="shared" si="259"/>
        <v>hardware</v>
      </c>
      <c r="S2073" s="10">
        <f t="shared" si="260"/>
        <v>42600.278749999998</v>
      </c>
      <c r="T2073" s="10">
        <f t="shared" si="261"/>
        <v>42645.278749999998</v>
      </c>
      <c r="U2073" s="10" t="str">
        <f t="shared" si="262"/>
        <v>Aug</v>
      </c>
      <c r="V2073" s="11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>
        <f t="shared" si="257"/>
        <v>75336.5</v>
      </c>
      <c r="Q2074" t="str">
        <f t="shared" si="258"/>
        <v>technology</v>
      </c>
      <c r="R2074" s="6" t="str">
        <f t="shared" si="259"/>
        <v>hardware</v>
      </c>
      <c r="S2074" s="10">
        <f t="shared" si="260"/>
        <v>42467.581388888888</v>
      </c>
      <c r="T2074" s="10">
        <f t="shared" si="261"/>
        <v>42497.581388888888</v>
      </c>
      <c r="U2074" s="10" t="str">
        <f t="shared" si="262"/>
        <v>Apr</v>
      </c>
      <c r="V2074" s="11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>
        <f t="shared" si="257"/>
        <v>126302.15</v>
      </c>
      <c r="Q2075" t="str">
        <f t="shared" si="258"/>
        <v>technology</v>
      </c>
      <c r="R2075" s="6" t="str">
        <f t="shared" si="259"/>
        <v>hardware</v>
      </c>
      <c r="S2075" s="10">
        <f t="shared" si="260"/>
        <v>42087.668032407411</v>
      </c>
      <c r="T2075" s="10">
        <f t="shared" si="261"/>
        <v>42132.668032407411</v>
      </c>
      <c r="U2075" s="10" t="str">
        <f t="shared" si="262"/>
        <v>Mar</v>
      </c>
      <c r="V2075" s="11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>
        <f t="shared" si="257"/>
        <v>607.5</v>
      </c>
      <c r="Q2076" t="str">
        <f t="shared" si="258"/>
        <v>technology</v>
      </c>
      <c r="R2076" s="6" t="str">
        <f t="shared" si="259"/>
        <v>hardware</v>
      </c>
      <c r="S2076" s="10">
        <f t="shared" si="260"/>
        <v>42466.826180555552</v>
      </c>
      <c r="T2076" s="10">
        <f t="shared" si="261"/>
        <v>42496.826180555552</v>
      </c>
      <c r="U2076" s="10" t="str">
        <f t="shared" si="262"/>
        <v>Apr</v>
      </c>
      <c r="V2076" s="11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>
        <f t="shared" si="257"/>
        <v>88909.8</v>
      </c>
      <c r="Q2077" t="str">
        <f t="shared" si="258"/>
        <v>technology</v>
      </c>
      <c r="R2077" s="6" t="str">
        <f t="shared" si="259"/>
        <v>hardware</v>
      </c>
      <c r="S2077" s="10">
        <f t="shared" si="260"/>
        <v>41450.681574074071</v>
      </c>
      <c r="T2077" s="10">
        <f t="shared" si="261"/>
        <v>41480.681574074071</v>
      </c>
      <c r="U2077" s="10" t="str">
        <f t="shared" si="262"/>
        <v>Jun</v>
      </c>
      <c r="V2077" s="11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>
        <f t="shared" si="257"/>
        <v>575797.495</v>
      </c>
      <c r="Q2078" t="str">
        <f t="shared" si="258"/>
        <v>technology</v>
      </c>
      <c r="R2078" s="6" t="str">
        <f t="shared" si="259"/>
        <v>hardware</v>
      </c>
      <c r="S2078" s="10">
        <f t="shared" si="260"/>
        <v>41803.880659722221</v>
      </c>
      <c r="T2078" s="10">
        <f t="shared" si="261"/>
        <v>41843.880659722221</v>
      </c>
      <c r="U2078" s="10" t="str">
        <f t="shared" si="262"/>
        <v>Jun</v>
      </c>
      <c r="V2078" s="11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>
        <f t="shared" si="257"/>
        <v>53877</v>
      </c>
      <c r="Q2079" t="str">
        <f t="shared" si="258"/>
        <v>technology</v>
      </c>
      <c r="R2079" s="6" t="str">
        <f t="shared" si="259"/>
        <v>hardware</v>
      </c>
      <c r="S2079" s="10">
        <f t="shared" si="260"/>
        <v>42103.042546296296</v>
      </c>
      <c r="T2079" s="10">
        <f t="shared" si="261"/>
        <v>42160.875</v>
      </c>
      <c r="U2079" s="10" t="str">
        <f t="shared" si="262"/>
        <v>Apr</v>
      </c>
      <c r="V2079" s="11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>
        <f t="shared" si="257"/>
        <v>23120.5</v>
      </c>
      <c r="Q2080" t="str">
        <f t="shared" si="258"/>
        <v>technology</v>
      </c>
      <c r="R2080" s="6" t="str">
        <f t="shared" si="259"/>
        <v>hardware</v>
      </c>
      <c r="S2080" s="10">
        <f t="shared" si="260"/>
        <v>42692.771493055552</v>
      </c>
      <c r="T2080" s="10">
        <f t="shared" si="261"/>
        <v>42722.771493055552</v>
      </c>
      <c r="U2080" s="10" t="str">
        <f t="shared" si="262"/>
        <v>Nov</v>
      </c>
      <c r="V2080" s="11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>
        <f t="shared" si="257"/>
        <v>19408.5</v>
      </c>
      <c r="Q2081" t="str">
        <f t="shared" si="258"/>
        <v>technology</v>
      </c>
      <c r="R2081" s="6" t="str">
        <f t="shared" si="259"/>
        <v>hardware</v>
      </c>
      <c r="S2081" s="10">
        <f t="shared" si="260"/>
        <v>42150.71056712963</v>
      </c>
      <c r="T2081" s="10">
        <f t="shared" si="261"/>
        <v>42180.791666666672</v>
      </c>
      <c r="U2081" s="10" t="str">
        <f t="shared" si="262"/>
        <v>May</v>
      </c>
      <c r="V2081" s="11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>
        <f t="shared" si="257"/>
        <v>3039</v>
      </c>
      <c r="Q2082" t="str">
        <f t="shared" si="258"/>
        <v>technology</v>
      </c>
      <c r="R2082" s="6" t="str">
        <f t="shared" si="259"/>
        <v>hardware</v>
      </c>
      <c r="S2082" s="10">
        <f t="shared" si="260"/>
        <v>42289.957175925927</v>
      </c>
      <c r="T2082" s="10">
        <f t="shared" si="261"/>
        <v>42319.998842592591</v>
      </c>
      <c r="U2082" s="10" t="str">
        <f t="shared" si="262"/>
        <v>Oct</v>
      </c>
      <c r="V2082" s="11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>
        <f t="shared" si="257"/>
        <v>3755</v>
      </c>
      <c r="Q2083" t="str">
        <f t="shared" si="258"/>
        <v>music</v>
      </c>
      <c r="R2083" s="6" t="str">
        <f t="shared" si="259"/>
        <v>indie rock</v>
      </c>
      <c r="S2083" s="10">
        <f t="shared" si="260"/>
        <v>41004.156886574077</v>
      </c>
      <c r="T2083" s="10">
        <f t="shared" si="261"/>
        <v>41045.207638888889</v>
      </c>
      <c r="U2083" s="10" t="str">
        <f t="shared" si="262"/>
        <v>Apr</v>
      </c>
      <c r="V2083" s="11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>
        <f t="shared" si="257"/>
        <v>1580.5</v>
      </c>
      <c r="Q2084" t="str">
        <f t="shared" si="258"/>
        <v>music</v>
      </c>
      <c r="R2084" s="6" t="str">
        <f t="shared" si="259"/>
        <v>indie rock</v>
      </c>
      <c r="S2084" s="10">
        <f t="shared" si="260"/>
        <v>40811.120324074072</v>
      </c>
      <c r="T2084" s="10">
        <f t="shared" si="261"/>
        <v>40871.161990740737</v>
      </c>
      <c r="U2084" s="10" t="str">
        <f t="shared" si="262"/>
        <v>Sep</v>
      </c>
      <c r="V2084" s="11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>
        <f t="shared" si="257"/>
        <v>800</v>
      </c>
      <c r="Q2085" t="str">
        <f t="shared" si="258"/>
        <v>music</v>
      </c>
      <c r="R2085" s="6" t="str">
        <f t="shared" si="259"/>
        <v>indie rock</v>
      </c>
      <c r="S2085" s="10">
        <f t="shared" si="260"/>
        <v>41034.72216435185</v>
      </c>
      <c r="T2085" s="10">
        <f t="shared" si="261"/>
        <v>41064.72216435185</v>
      </c>
      <c r="U2085" s="10" t="str">
        <f t="shared" si="262"/>
        <v>May</v>
      </c>
      <c r="V2085" s="11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>
        <f t="shared" si="257"/>
        <v>3125</v>
      </c>
      <c r="Q2086" t="str">
        <f t="shared" si="258"/>
        <v>music</v>
      </c>
      <c r="R2086" s="6" t="str">
        <f t="shared" si="259"/>
        <v>indie rock</v>
      </c>
      <c r="S2086" s="10">
        <f t="shared" si="260"/>
        <v>41731.833124999997</v>
      </c>
      <c r="T2086" s="10">
        <f t="shared" si="261"/>
        <v>41763.290972222225</v>
      </c>
      <c r="U2086" s="10" t="str">
        <f t="shared" si="262"/>
        <v>Apr</v>
      </c>
      <c r="V2086" s="11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>
        <f t="shared" si="257"/>
        <v>6706</v>
      </c>
      <c r="Q2087" t="str">
        <f t="shared" si="258"/>
        <v>music</v>
      </c>
      <c r="R2087" s="6" t="str">
        <f t="shared" si="259"/>
        <v>indie rock</v>
      </c>
      <c r="S2087" s="10">
        <f t="shared" si="260"/>
        <v>41075.835497685184</v>
      </c>
      <c r="T2087" s="10">
        <f t="shared" si="261"/>
        <v>41105.835497685184</v>
      </c>
      <c r="U2087" s="10" t="str">
        <f t="shared" si="262"/>
        <v>Jun</v>
      </c>
      <c r="V2087" s="11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>
        <f t="shared" si="257"/>
        <v>4014</v>
      </c>
      <c r="Q2088" t="str">
        <f t="shared" si="258"/>
        <v>music</v>
      </c>
      <c r="R2088" s="6" t="str">
        <f t="shared" si="259"/>
        <v>indie rock</v>
      </c>
      <c r="S2088" s="10">
        <f t="shared" si="260"/>
        <v>40860.67050925926</v>
      </c>
      <c r="T2088" s="10">
        <f t="shared" si="261"/>
        <v>40891.207638888889</v>
      </c>
      <c r="U2088" s="10" t="str">
        <f t="shared" si="262"/>
        <v>Nov</v>
      </c>
      <c r="V2088" s="11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>
        <f t="shared" si="257"/>
        <v>1526.5</v>
      </c>
      <c r="Q2089" t="str">
        <f t="shared" si="258"/>
        <v>music</v>
      </c>
      <c r="R2089" s="6" t="str">
        <f t="shared" si="259"/>
        <v>indie rock</v>
      </c>
      <c r="S2089" s="10">
        <f t="shared" si="260"/>
        <v>40764.204375000001</v>
      </c>
      <c r="T2089" s="10">
        <f t="shared" si="261"/>
        <v>40794.204375000001</v>
      </c>
      <c r="U2089" s="10" t="str">
        <f t="shared" si="262"/>
        <v>Aug</v>
      </c>
      <c r="V2089" s="11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>
        <f t="shared" si="257"/>
        <v>3232.66</v>
      </c>
      <c r="Q2090" t="str">
        <f t="shared" si="258"/>
        <v>music</v>
      </c>
      <c r="R2090" s="6" t="str">
        <f t="shared" si="259"/>
        <v>indie rock</v>
      </c>
      <c r="S2090" s="10">
        <f t="shared" si="260"/>
        <v>40395.714722222219</v>
      </c>
      <c r="T2090" s="10">
        <f t="shared" si="261"/>
        <v>40432.165972222225</v>
      </c>
      <c r="U2090" s="10" t="str">
        <f t="shared" si="262"/>
        <v>Aug</v>
      </c>
      <c r="V2090" s="11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>
        <f t="shared" si="257"/>
        <v>2755.0050000000001</v>
      </c>
      <c r="Q2091" t="str">
        <f t="shared" si="258"/>
        <v>music</v>
      </c>
      <c r="R2091" s="6" t="str">
        <f t="shared" si="259"/>
        <v>indie rock</v>
      </c>
      <c r="S2091" s="10">
        <f t="shared" si="260"/>
        <v>41453.076319444444</v>
      </c>
      <c r="T2091" s="10">
        <f t="shared" si="261"/>
        <v>41488.076319444444</v>
      </c>
      <c r="U2091" s="10" t="str">
        <f t="shared" si="262"/>
        <v>Jun</v>
      </c>
      <c r="V2091" s="11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>
        <f t="shared" si="257"/>
        <v>8601.6149999999998</v>
      </c>
      <c r="Q2092" t="str">
        <f t="shared" si="258"/>
        <v>music</v>
      </c>
      <c r="R2092" s="6" t="str">
        <f t="shared" si="259"/>
        <v>indie rock</v>
      </c>
      <c r="S2092" s="10">
        <f t="shared" si="260"/>
        <v>41299.381423611114</v>
      </c>
      <c r="T2092" s="10">
        <f t="shared" si="261"/>
        <v>41329.381423611114</v>
      </c>
      <c r="U2092" s="10" t="str">
        <f t="shared" si="262"/>
        <v>Jan</v>
      </c>
      <c r="V2092" s="11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>
        <f t="shared" si="257"/>
        <v>19842.099999999999</v>
      </c>
      <c r="Q2093" t="str">
        <f t="shared" si="258"/>
        <v>music</v>
      </c>
      <c r="R2093" s="6" t="str">
        <f t="shared" si="259"/>
        <v>indie rock</v>
      </c>
      <c r="S2093" s="10">
        <f t="shared" si="260"/>
        <v>40555.322662037033</v>
      </c>
      <c r="T2093" s="10">
        <f t="shared" si="261"/>
        <v>40603.833333333336</v>
      </c>
      <c r="U2093" s="10" t="str">
        <f t="shared" si="262"/>
        <v>Jan</v>
      </c>
      <c r="V2093" s="11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>
        <f t="shared" si="257"/>
        <v>6038.5</v>
      </c>
      <c r="Q2094" t="str">
        <f t="shared" si="258"/>
        <v>music</v>
      </c>
      <c r="R2094" s="6" t="str">
        <f t="shared" si="259"/>
        <v>indie rock</v>
      </c>
      <c r="S2094" s="10">
        <f t="shared" si="260"/>
        <v>40763.707546296297</v>
      </c>
      <c r="T2094" s="10">
        <f t="shared" si="261"/>
        <v>40823.707546296297</v>
      </c>
      <c r="U2094" s="10" t="str">
        <f t="shared" si="262"/>
        <v>Aug</v>
      </c>
      <c r="V2094" s="11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>
        <f t="shared" si="257"/>
        <v>1518.5</v>
      </c>
      <c r="Q2095" t="str">
        <f t="shared" si="258"/>
        <v>music</v>
      </c>
      <c r="R2095" s="6" t="str">
        <f t="shared" si="259"/>
        <v>indie rock</v>
      </c>
      <c r="S2095" s="10">
        <f t="shared" si="260"/>
        <v>41205.854537037041</v>
      </c>
      <c r="T2095" s="10">
        <f t="shared" si="261"/>
        <v>41265.896203703705</v>
      </c>
      <c r="U2095" s="10" t="str">
        <f t="shared" si="262"/>
        <v>Oct</v>
      </c>
      <c r="V2095" s="11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>
        <f t="shared" si="257"/>
        <v>3859.5</v>
      </c>
      <c r="Q2096" t="str">
        <f t="shared" si="258"/>
        <v>music</v>
      </c>
      <c r="R2096" s="6" t="str">
        <f t="shared" si="259"/>
        <v>indie rock</v>
      </c>
      <c r="S2096" s="10">
        <f t="shared" si="260"/>
        <v>40939.02002314815</v>
      </c>
      <c r="T2096" s="10">
        <f t="shared" si="261"/>
        <v>40973.125</v>
      </c>
      <c r="U2096" s="10" t="str">
        <f t="shared" si="262"/>
        <v>Jan</v>
      </c>
      <c r="V2096" s="11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>
        <f t="shared" si="257"/>
        <v>2500</v>
      </c>
      <c r="Q2097" t="str">
        <f t="shared" si="258"/>
        <v>music</v>
      </c>
      <c r="R2097" s="6" t="str">
        <f t="shared" si="259"/>
        <v>indie rock</v>
      </c>
      <c r="S2097" s="10">
        <f t="shared" si="260"/>
        <v>40758.733483796292</v>
      </c>
      <c r="T2097" s="10">
        <f t="shared" si="261"/>
        <v>40818.733483796292</v>
      </c>
      <c r="U2097" s="10" t="str">
        <f t="shared" si="262"/>
        <v>Aug</v>
      </c>
      <c r="V2097" s="11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>
        <f t="shared" si="257"/>
        <v>605</v>
      </c>
      <c r="Q2098" t="str">
        <f t="shared" si="258"/>
        <v>music</v>
      </c>
      <c r="R2098" s="6" t="str">
        <f t="shared" si="259"/>
        <v>indie rock</v>
      </c>
      <c r="S2098" s="10">
        <f t="shared" si="260"/>
        <v>41192.758506944447</v>
      </c>
      <c r="T2098" s="10">
        <f t="shared" si="261"/>
        <v>41208.165972222225</v>
      </c>
      <c r="U2098" s="10" t="str">
        <f t="shared" si="262"/>
        <v>Oct</v>
      </c>
      <c r="V2098" s="11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>
        <f t="shared" si="257"/>
        <v>3000</v>
      </c>
      <c r="Q2099" t="str">
        <f t="shared" si="258"/>
        <v>music</v>
      </c>
      <c r="R2099" s="6" t="str">
        <f t="shared" si="259"/>
        <v>indie rock</v>
      </c>
      <c r="S2099" s="10">
        <f t="shared" si="260"/>
        <v>40818.58489583333</v>
      </c>
      <c r="T2099" s="10">
        <f t="shared" si="261"/>
        <v>40878.626562500001</v>
      </c>
      <c r="U2099" s="10" t="str">
        <f t="shared" si="262"/>
        <v>Oct</v>
      </c>
      <c r="V2099" s="11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>
        <f t="shared" si="257"/>
        <v>6010</v>
      </c>
      <c r="Q2100" t="str">
        <f t="shared" si="258"/>
        <v>music</v>
      </c>
      <c r="R2100" s="6" t="str">
        <f t="shared" si="259"/>
        <v>indie rock</v>
      </c>
      <c r="S2100" s="10">
        <f t="shared" si="260"/>
        <v>40946.11383101852</v>
      </c>
      <c r="T2100" s="10">
        <f t="shared" si="261"/>
        <v>40976.11383101852</v>
      </c>
      <c r="U2100" s="10" t="str">
        <f t="shared" si="262"/>
        <v>Feb</v>
      </c>
      <c r="V2100" s="11">
        <f t="shared" si="263"/>
        <v>2012</v>
      </c>
    </row>
    <row r="2101" spans="1:22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>
        <f t="shared" si="257"/>
        <v>3485.5</v>
      </c>
      <c r="Q2101" t="str">
        <f t="shared" si="258"/>
        <v>music</v>
      </c>
      <c r="R2101" s="6" t="str">
        <f t="shared" si="259"/>
        <v>indie rock</v>
      </c>
      <c r="S2101" s="10">
        <f t="shared" si="260"/>
        <v>42173.746342592596</v>
      </c>
      <c r="T2101" s="10">
        <f t="shared" si="261"/>
        <v>42187.152777777781</v>
      </c>
      <c r="U2101" s="10" t="str">
        <f t="shared" si="262"/>
        <v>Jun</v>
      </c>
      <c r="V2101" s="11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>
        <f t="shared" si="257"/>
        <v>710</v>
      </c>
      <c r="Q2102" t="str">
        <f t="shared" si="258"/>
        <v>music</v>
      </c>
      <c r="R2102" s="6" t="str">
        <f t="shared" si="259"/>
        <v>indie rock</v>
      </c>
      <c r="S2102" s="10">
        <f t="shared" si="260"/>
        <v>41074.834965277776</v>
      </c>
      <c r="T2102" s="10">
        <f t="shared" si="261"/>
        <v>41090.165972222225</v>
      </c>
      <c r="U2102" s="10" t="str">
        <f t="shared" si="262"/>
        <v>Jun</v>
      </c>
      <c r="V2102" s="11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>
        <f t="shared" si="257"/>
        <v>2132.5</v>
      </c>
      <c r="Q2103" t="str">
        <f t="shared" si="258"/>
        <v>music</v>
      </c>
      <c r="R2103" s="6" t="str">
        <f t="shared" si="259"/>
        <v>indie rock</v>
      </c>
      <c r="S2103" s="10">
        <f t="shared" si="260"/>
        <v>40892.149467592593</v>
      </c>
      <c r="T2103" s="10">
        <f t="shared" si="261"/>
        <v>40952.149467592593</v>
      </c>
      <c r="U2103" s="10" t="str">
        <f t="shared" si="262"/>
        <v>Dec</v>
      </c>
      <c r="V2103" s="11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>
        <f t="shared" si="257"/>
        <v>1180</v>
      </c>
      <c r="Q2104" t="str">
        <f t="shared" si="258"/>
        <v>music</v>
      </c>
      <c r="R2104" s="6" t="str">
        <f t="shared" si="259"/>
        <v>indie rock</v>
      </c>
      <c r="S2104" s="10">
        <f t="shared" si="260"/>
        <v>40638.868611111109</v>
      </c>
      <c r="T2104" s="10">
        <f t="shared" si="261"/>
        <v>40668.868611111109</v>
      </c>
      <c r="U2104" s="10" t="str">
        <f t="shared" si="262"/>
        <v>Apr</v>
      </c>
      <c r="V2104" s="11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>
        <f t="shared" si="257"/>
        <v>9570.5</v>
      </c>
      <c r="Q2105" t="str">
        <f t="shared" si="258"/>
        <v>music</v>
      </c>
      <c r="R2105" s="6" t="str">
        <f t="shared" si="259"/>
        <v>indie rock</v>
      </c>
      <c r="S2105" s="10">
        <f t="shared" si="260"/>
        <v>41192.754942129628</v>
      </c>
      <c r="T2105" s="10">
        <f t="shared" si="261"/>
        <v>41222.7966087963</v>
      </c>
      <c r="U2105" s="10" t="str">
        <f t="shared" si="262"/>
        <v>Oct</v>
      </c>
      <c r="V2105" s="11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>
        <f t="shared" si="257"/>
        <v>918</v>
      </c>
      <c r="Q2106" t="str">
        <f t="shared" si="258"/>
        <v>music</v>
      </c>
      <c r="R2106" s="6" t="str">
        <f t="shared" si="259"/>
        <v>indie rock</v>
      </c>
      <c r="S2106" s="10">
        <f t="shared" si="260"/>
        <v>41394.074467592596</v>
      </c>
      <c r="T2106" s="10">
        <f t="shared" si="261"/>
        <v>41425</v>
      </c>
      <c r="U2106" s="10" t="str">
        <f t="shared" si="262"/>
        <v>Apr</v>
      </c>
      <c r="V2106" s="11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>
        <f t="shared" si="257"/>
        <v>3540</v>
      </c>
      <c r="Q2107" t="str">
        <f t="shared" si="258"/>
        <v>music</v>
      </c>
      <c r="R2107" s="6" t="str">
        <f t="shared" si="259"/>
        <v>indie rock</v>
      </c>
      <c r="S2107" s="10">
        <f t="shared" si="260"/>
        <v>41951.788807870369</v>
      </c>
      <c r="T2107" s="10">
        <f t="shared" si="261"/>
        <v>41964.166666666672</v>
      </c>
      <c r="U2107" s="10" t="str">
        <f t="shared" si="262"/>
        <v>Nov</v>
      </c>
      <c r="V2107" s="11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>
        <f t="shared" si="257"/>
        <v>2277.5</v>
      </c>
      <c r="Q2108" t="str">
        <f t="shared" si="258"/>
        <v>music</v>
      </c>
      <c r="R2108" s="6" t="str">
        <f t="shared" si="259"/>
        <v>indie rock</v>
      </c>
      <c r="S2108" s="10">
        <f t="shared" si="260"/>
        <v>41270.21497685185</v>
      </c>
      <c r="T2108" s="10">
        <f t="shared" si="261"/>
        <v>41300.21497685185</v>
      </c>
      <c r="U2108" s="10" t="str">
        <f t="shared" si="262"/>
        <v>Dec</v>
      </c>
      <c r="V2108" s="11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>
        <f t="shared" si="257"/>
        <v>2077.33</v>
      </c>
      <c r="Q2109" t="str">
        <f t="shared" si="258"/>
        <v>music</v>
      </c>
      <c r="R2109" s="6" t="str">
        <f t="shared" si="259"/>
        <v>indie rock</v>
      </c>
      <c r="S2109" s="10">
        <f t="shared" si="260"/>
        <v>41934.71056712963</v>
      </c>
      <c r="T2109" s="10">
        <f t="shared" si="261"/>
        <v>41955.752233796295</v>
      </c>
      <c r="U2109" s="10" t="str">
        <f t="shared" si="262"/>
        <v>Oct</v>
      </c>
      <c r="V2109" s="11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>
        <f t="shared" si="257"/>
        <v>16585</v>
      </c>
      <c r="Q2110" t="str">
        <f t="shared" si="258"/>
        <v>music</v>
      </c>
      <c r="R2110" s="6" t="str">
        <f t="shared" si="259"/>
        <v>indie rock</v>
      </c>
      <c r="S2110" s="10">
        <f t="shared" si="260"/>
        <v>41135.175694444442</v>
      </c>
      <c r="T2110" s="10">
        <f t="shared" si="261"/>
        <v>41162.163194444445</v>
      </c>
      <c r="U2110" s="10" t="str">
        <f t="shared" si="262"/>
        <v>Aug</v>
      </c>
      <c r="V2110" s="11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>
        <f t="shared" si="257"/>
        <v>4130.5</v>
      </c>
      <c r="Q2111" t="str">
        <f t="shared" si="258"/>
        <v>music</v>
      </c>
      <c r="R2111" s="6" t="str">
        <f t="shared" si="259"/>
        <v>indie rock</v>
      </c>
      <c r="S2111" s="10">
        <f t="shared" si="260"/>
        <v>42160.708530092597</v>
      </c>
      <c r="T2111" s="10">
        <f t="shared" si="261"/>
        <v>42190.708530092597</v>
      </c>
      <c r="U2111" s="10" t="str">
        <f t="shared" si="262"/>
        <v>Jun</v>
      </c>
      <c r="V2111" s="11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>
        <f t="shared" si="257"/>
        <v>2003.5</v>
      </c>
      <c r="Q2112" t="str">
        <f t="shared" si="258"/>
        <v>music</v>
      </c>
      <c r="R2112" s="6" t="str">
        <f t="shared" si="259"/>
        <v>indie rock</v>
      </c>
      <c r="S2112" s="10">
        <f t="shared" si="260"/>
        <v>41759.670937499999</v>
      </c>
      <c r="T2112" s="10">
        <f t="shared" si="261"/>
        <v>41787.207638888889</v>
      </c>
      <c r="U2112" s="10" t="str">
        <f t="shared" si="262"/>
        <v>Apr</v>
      </c>
      <c r="V2112" s="11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>
        <f t="shared" si="257"/>
        <v>2065</v>
      </c>
      <c r="Q2113" t="str">
        <f t="shared" si="258"/>
        <v>music</v>
      </c>
      <c r="R2113" s="6" t="str">
        <f t="shared" si="259"/>
        <v>indie rock</v>
      </c>
      <c r="S2113" s="10">
        <f t="shared" si="260"/>
        <v>40703.197048611109</v>
      </c>
      <c r="T2113" s="10">
        <f t="shared" si="261"/>
        <v>40770.041666666664</v>
      </c>
      <c r="U2113" s="10" t="str">
        <f t="shared" si="262"/>
        <v>Jun</v>
      </c>
      <c r="V2113" s="11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>
        <f t="shared" si="257"/>
        <v>300</v>
      </c>
      <c r="Q2114" t="str">
        <f t="shared" si="258"/>
        <v>music</v>
      </c>
      <c r="R2114" s="6" t="str">
        <f t="shared" si="259"/>
        <v>indie rock</v>
      </c>
      <c r="S2114" s="10">
        <f t="shared" si="260"/>
        <v>41365.928159722222</v>
      </c>
      <c r="T2114" s="10">
        <f t="shared" si="261"/>
        <v>41379.928159722222</v>
      </c>
      <c r="U2114" s="10" t="str">
        <f t="shared" si="262"/>
        <v>Apr</v>
      </c>
      <c r="V2114" s="11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>
        <f t="shared" ref="P2115:P2178" si="265">AVERAGE(D2115,E2115)</f>
        <v>7170</v>
      </c>
      <c r="Q2115" t="str">
        <f t="shared" ref="Q2115:Q2178" si="266">LEFT(N2115, SEARCH("/",N2115,1)-1)</f>
        <v>music</v>
      </c>
      <c r="R2115" s="6" t="str">
        <f t="shared" ref="R2115:R2178" si="267">RIGHT(N2115,LEN(N2115) - SEARCH("/", N2115, + 1))</f>
        <v>indie rock</v>
      </c>
      <c r="S2115" s="10">
        <f t="shared" ref="S2115:S2178" si="268">(((J2115/60)/60)/24)+DATE(1970,1,1)</f>
        <v>41870.86546296296</v>
      </c>
      <c r="T2115" s="10">
        <f t="shared" ref="T2115:T2178" si="269">(((I2115/60)/60)/24)+DATE(1970,1,1)</f>
        <v>41905.86546296296</v>
      </c>
      <c r="U2115" s="10" t="str">
        <f t="shared" ref="U2115:U2178" si="270">TEXT(S2115, "mmm")</f>
        <v>Aug</v>
      </c>
      <c r="V2115" s="11">
        <f t="shared" ref="V2115:V2178" si="271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>
        <f t="shared" si="265"/>
        <v>5117.5</v>
      </c>
      <c r="Q2116" t="str">
        <f t="shared" si="266"/>
        <v>music</v>
      </c>
      <c r="R2116" s="6" t="str">
        <f t="shared" si="267"/>
        <v>indie rock</v>
      </c>
      <c r="S2116" s="10">
        <f t="shared" si="268"/>
        <v>40458.815625000003</v>
      </c>
      <c r="T2116" s="10">
        <f t="shared" si="269"/>
        <v>40521.207638888889</v>
      </c>
      <c r="U2116" s="10" t="str">
        <f t="shared" si="270"/>
        <v>Oct</v>
      </c>
      <c r="V2116" s="11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>
        <f t="shared" si="265"/>
        <v>2442.5</v>
      </c>
      <c r="Q2117" t="str">
        <f t="shared" si="266"/>
        <v>music</v>
      </c>
      <c r="R2117" s="6" t="str">
        <f t="shared" si="267"/>
        <v>indie rock</v>
      </c>
      <c r="S2117" s="10">
        <f t="shared" si="268"/>
        <v>40564.081030092595</v>
      </c>
      <c r="T2117" s="10">
        <f t="shared" si="269"/>
        <v>40594.081030092595</v>
      </c>
      <c r="U2117" s="10" t="str">
        <f t="shared" si="270"/>
        <v>Jan</v>
      </c>
      <c r="V2117" s="11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>
        <f t="shared" si="265"/>
        <v>48217</v>
      </c>
      <c r="Q2118" t="str">
        <f t="shared" si="266"/>
        <v>music</v>
      </c>
      <c r="R2118" s="6" t="str">
        <f t="shared" si="267"/>
        <v>indie rock</v>
      </c>
      <c r="S2118" s="10">
        <f t="shared" si="268"/>
        <v>41136.777812500004</v>
      </c>
      <c r="T2118" s="10">
        <f t="shared" si="269"/>
        <v>41184.777812500004</v>
      </c>
      <c r="U2118" s="10" t="str">
        <f t="shared" si="270"/>
        <v>Aug</v>
      </c>
      <c r="V2118" s="11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>
        <f t="shared" si="265"/>
        <v>1486.5</v>
      </c>
      <c r="Q2119" t="str">
        <f t="shared" si="266"/>
        <v>music</v>
      </c>
      <c r="R2119" s="6" t="str">
        <f t="shared" si="267"/>
        <v>indie rock</v>
      </c>
      <c r="S2119" s="10">
        <f t="shared" si="268"/>
        <v>42290.059594907405</v>
      </c>
      <c r="T2119" s="10">
        <f t="shared" si="269"/>
        <v>42304.207638888889</v>
      </c>
      <c r="U2119" s="10" t="str">
        <f t="shared" si="270"/>
        <v>Oct</v>
      </c>
      <c r="V2119" s="11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>
        <f t="shared" si="265"/>
        <v>1173.0549999999998</v>
      </c>
      <c r="Q2120" t="str">
        <f t="shared" si="266"/>
        <v>music</v>
      </c>
      <c r="R2120" s="6" t="str">
        <f t="shared" si="267"/>
        <v>indie rock</v>
      </c>
      <c r="S2120" s="10">
        <f t="shared" si="268"/>
        <v>40718.839537037034</v>
      </c>
      <c r="T2120" s="10">
        <f t="shared" si="269"/>
        <v>40748.839537037034</v>
      </c>
      <c r="U2120" s="10" t="str">
        <f t="shared" si="270"/>
        <v>Jun</v>
      </c>
      <c r="V2120" s="11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>
        <f t="shared" si="265"/>
        <v>2007.5</v>
      </c>
      <c r="Q2121" t="str">
        <f t="shared" si="266"/>
        <v>music</v>
      </c>
      <c r="R2121" s="6" t="str">
        <f t="shared" si="267"/>
        <v>indie rock</v>
      </c>
      <c r="S2121" s="10">
        <f t="shared" si="268"/>
        <v>41107.130150462966</v>
      </c>
      <c r="T2121" s="10">
        <f t="shared" si="269"/>
        <v>41137.130150462966</v>
      </c>
      <c r="U2121" s="10" t="str">
        <f t="shared" si="270"/>
        <v>Jul</v>
      </c>
      <c r="V2121" s="11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>
        <f t="shared" si="265"/>
        <v>8035.2150000000001</v>
      </c>
      <c r="Q2122" t="str">
        <f t="shared" si="266"/>
        <v>music</v>
      </c>
      <c r="R2122" s="6" t="str">
        <f t="shared" si="267"/>
        <v>indie rock</v>
      </c>
      <c r="S2122" s="10">
        <f t="shared" si="268"/>
        <v>41591.964537037034</v>
      </c>
      <c r="T2122" s="10">
        <f t="shared" si="269"/>
        <v>41640.964537037034</v>
      </c>
      <c r="U2122" s="10" t="str">
        <f t="shared" si="270"/>
        <v>Nov</v>
      </c>
      <c r="V2122" s="11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>
        <f t="shared" si="265"/>
        <v>25142</v>
      </c>
      <c r="Q2123" t="str">
        <f t="shared" si="266"/>
        <v>games</v>
      </c>
      <c r="R2123" s="6" t="str">
        <f t="shared" si="267"/>
        <v>video games</v>
      </c>
      <c r="S2123" s="10">
        <f t="shared" si="268"/>
        <v>42716.7424537037</v>
      </c>
      <c r="T2123" s="10">
        <f t="shared" si="269"/>
        <v>42746.7424537037</v>
      </c>
      <c r="U2123" s="10" t="str">
        <f t="shared" si="270"/>
        <v>Dec</v>
      </c>
      <c r="V2123" s="11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>
        <f t="shared" si="265"/>
        <v>40155</v>
      </c>
      <c r="Q2124" t="str">
        <f t="shared" si="266"/>
        <v>games</v>
      </c>
      <c r="R2124" s="6" t="str">
        <f t="shared" si="267"/>
        <v>video games</v>
      </c>
      <c r="S2124" s="10">
        <f t="shared" si="268"/>
        <v>42712.300567129627</v>
      </c>
      <c r="T2124" s="10">
        <f t="shared" si="269"/>
        <v>42742.300567129627</v>
      </c>
      <c r="U2124" s="10" t="str">
        <f t="shared" si="270"/>
        <v>Dec</v>
      </c>
      <c r="V2124" s="11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>
        <f t="shared" si="265"/>
        <v>275</v>
      </c>
      <c r="Q2125" t="str">
        <f t="shared" si="266"/>
        <v>games</v>
      </c>
      <c r="R2125" s="6" t="str">
        <f t="shared" si="267"/>
        <v>video games</v>
      </c>
      <c r="S2125" s="10">
        <f t="shared" si="268"/>
        <v>40198.424849537041</v>
      </c>
      <c r="T2125" s="10">
        <f t="shared" si="269"/>
        <v>40252.290972222225</v>
      </c>
      <c r="U2125" s="10" t="str">
        <f t="shared" si="270"/>
        <v>Jan</v>
      </c>
      <c r="V2125" s="11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>
        <f t="shared" si="265"/>
        <v>607.5</v>
      </c>
      <c r="Q2126" t="str">
        <f t="shared" si="266"/>
        <v>games</v>
      </c>
      <c r="R2126" s="6" t="str">
        <f t="shared" si="267"/>
        <v>video games</v>
      </c>
      <c r="S2126" s="10">
        <f t="shared" si="268"/>
        <v>40464.028182870366</v>
      </c>
      <c r="T2126" s="10">
        <f t="shared" si="269"/>
        <v>40512.208333333336</v>
      </c>
      <c r="U2126" s="10" t="str">
        <f t="shared" si="270"/>
        <v>Oct</v>
      </c>
      <c r="V2126" s="11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>
        <f t="shared" si="265"/>
        <v>30426</v>
      </c>
      <c r="Q2127" t="str">
        <f t="shared" si="266"/>
        <v>games</v>
      </c>
      <c r="R2127" s="6" t="str">
        <f t="shared" si="267"/>
        <v>video games</v>
      </c>
      <c r="S2127" s="10">
        <f t="shared" si="268"/>
        <v>42191.023530092592</v>
      </c>
      <c r="T2127" s="10">
        <f t="shared" si="269"/>
        <v>42221.023530092592</v>
      </c>
      <c r="U2127" s="10" t="str">
        <f t="shared" si="270"/>
        <v>Jul</v>
      </c>
      <c r="V2127" s="11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>
        <f t="shared" si="265"/>
        <v>10005</v>
      </c>
      <c r="Q2128" t="str">
        <f t="shared" si="266"/>
        <v>games</v>
      </c>
      <c r="R2128" s="6" t="str">
        <f t="shared" si="267"/>
        <v>video games</v>
      </c>
      <c r="S2128" s="10">
        <f t="shared" si="268"/>
        <v>41951.973229166666</v>
      </c>
      <c r="T2128" s="10">
        <f t="shared" si="269"/>
        <v>41981.973229166666</v>
      </c>
      <c r="U2128" s="10" t="str">
        <f t="shared" si="270"/>
        <v>Nov</v>
      </c>
      <c r="V2128" s="11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>
        <f t="shared" si="265"/>
        <v>18038</v>
      </c>
      <c r="Q2129" t="str">
        <f t="shared" si="266"/>
        <v>games</v>
      </c>
      <c r="R2129" s="6" t="str">
        <f t="shared" si="267"/>
        <v>video games</v>
      </c>
      <c r="S2129" s="10">
        <f t="shared" si="268"/>
        <v>42045.50535879629</v>
      </c>
      <c r="T2129" s="10">
        <f t="shared" si="269"/>
        <v>42075.463692129633</v>
      </c>
      <c r="U2129" s="10" t="str">
        <f t="shared" si="270"/>
        <v>Feb</v>
      </c>
      <c r="V2129" s="11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>
        <f t="shared" si="265"/>
        <v>7512.5</v>
      </c>
      <c r="Q2130" t="str">
        <f t="shared" si="266"/>
        <v>games</v>
      </c>
      <c r="R2130" s="6" t="str">
        <f t="shared" si="267"/>
        <v>video games</v>
      </c>
      <c r="S2130" s="10">
        <f t="shared" si="268"/>
        <v>41843.772789351853</v>
      </c>
      <c r="T2130" s="10">
        <f t="shared" si="269"/>
        <v>41903.772789351853</v>
      </c>
      <c r="U2130" s="10" t="str">
        <f t="shared" si="270"/>
        <v>Jul</v>
      </c>
      <c r="V2130" s="11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>
        <f t="shared" si="265"/>
        <v>1118</v>
      </c>
      <c r="Q2131" t="str">
        <f t="shared" si="266"/>
        <v>games</v>
      </c>
      <c r="R2131" s="6" t="str">
        <f t="shared" si="267"/>
        <v>video games</v>
      </c>
      <c r="S2131" s="10">
        <f t="shared" si="268"/>
        <v>42409.024305555555</v>
      </c>
      <c r="T2131" s="10">
        <f t="shared" si="269"/>
        <v>42439.024305555555</v>
      </c>
      <c r="U2131" s="10" t="str">
        <f t="shared" si="270"/>
        <v>Feb</v>
      </c>
      <c r="V2131" s="11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>
        <f t="shared" si="265"/>
        <v>21042.5</v>
      </c>
      <c r="Q2132" t="str">
        <f t="shared" si="266"/>
        <v>games</v>
      </c>
      <c r="R2132" s="6" t="str">
        <f t="shared" si="267"/>
        <v>video games</v>
      </c>
      <c r="S2132" s="10">
        <f t="shared" si="268"/>
        <v>41832.086377314816</v>
      </c>
      <c r="T2132" s="10">
        <f t="shared" si="269"/>
        <v>41867.086377314816</v>
      </c>
      <c r="U2132" s="10" t="str">
        <f t="shared" si="270"/>
        <v>Jul</v>
      </c>
      <c r="V2132" s="11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>
        <f t="shared" si="265"/>
        <v>262.5</v>
      </c>
      <c r="Q2133" t="str">
        <f t="shared" si="266"/>
        <v>games</v>
      </c>
      <c r="R2133" s="6" t="str">
        <f t="shared" si="267"/>
        <v>video games</v>
      </c>
      <c r="S2133" s="10">
        <f t="shared" si="268"/>
        <v>42167.207071759258</v>
      </c>
      <c r="T2133" s="10">
        <f t="shared" si="269"/>
        <v>42197.207071759258</v>
      </c>
      <c r="U2133" s="10" t="str">
        <f t="shared" si="270"/>
        <v>Jun</v>
      </c>
      <c r="V2133" s="11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>
        <f t="shared" si="265"/>
        <v>51056.495000000003</v>
      </c>
      <c r="Q2134" t="str">
        <f t="shared" si="266"/>
        <v>games</v>
      </c>
      <c r="R2134" s="6" t="str">
        <f t="shared" si="267"/>
        <v>video games</v>
      </c>
      <c r="S2134" s="10">
        <f t="shared" si="268"/>
        <v>41643.487175925926</v>
      </c>
      <c r="T2134" s="10">
        <f t="shared" si="269"/>
        <v>41673.487175925926</v>
      </c>
      <c r="U2134" s="10" t="str">
        <f t="shared" si="270"/>
        <v>Jan</v>
      </c>
      <c r="V2134" s="11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>
        <f t="shared" si="265"/>
        <v>508</v>
      </c>
      <c r="Q2135" t="str">
        <f t="shared" si="266"/>
        <v>games</v>
      </c>
      <c r="R2135" s="6" t="str">
        <f t="shared" si="267"/>
        <v>video games</v>
      </c>
      <c r="S2135" s="10">
        <f t="shared" si="268"/>
        <v>40619.097210648149</v>
      </c>
      <c r="T2135" s="10">
        <f t="shared" si="269"/>
        <v>40657.290972222225</v>
      </c>
      <c r="U2135" s="10" t="str">
        <f t="shared" si="270"/>
        <v>Mar</v>
      </c>
      <c r="V2135" s="11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>
        <f t="shared" si="265"/>
        <v>3052</v>
      </c>
      <c r="Q2136" t="str">
        <f t="shared" si="266"/>
        <v>games</v>
      </c>
      <c r="R2136" s="6" t="str">
        <f t="shared" si="267"/>
        <v>video games</v>
      </c>
      <c r="S2136" s="10">
        <f t="shared" si="268"/>
        <v>41361.886469907404</v>
      </c>
      <c r="T2136" s="10">
        <f t="shared" si="269"/>
        <v>41391.886469907404</v>
      </c>
      <c r="U2136" s="10" t="str">
        <f t="shared" si="270"/>
        <v>Mar</v>
      </c>
      <c r="V2136" s="11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>
        <f t="shared" si="265"/>
        <v>2739</v>
      </c>
      <c r="Q2137" t="str">
        <f t="shared" si="266"/>
        <v>games</v>
      </c>
      <c r="R2137" s="6" t="str">
        <f t="shared" si="267"/>
        <v>video games</v>
      </c>
      <c r="S2137" s="10">
        <f t="shared" si="268"/>
        <v>41156.963344907403</v>
      </c>
      <c r="T2137" s="10">
        <f t="shared" si="269"/>
        <v>41186.963344907403</v>
      </c>
      <c r="U2137" s="10" t="str">
        <f t="shared" si="270"/>
        <v>Sep</v>
      </c>
      <c r="V2137" s="11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>
        <f t="shared" si="265"/>
        <v>40023.845000000001</v>
      </c>
      <c r="Q2138" t="str">
        <f t="shared" si="266"/>
        <v>games</v>
      </c>
      <c r="R2138" s="6" t="str">
        <f t="shared" si="267"/>
        <v>video games</v>
      </c>
      <c r="S2138" s="10">
        <f t="shared" si="268"/>
        <v>41536.509097222224</v>
      </c>
      <c r="T2138" s="10">
        <f t="shared" si="269"/>
        <v>41566.509097222224</v>
      </c>
      <c r="U2138" s="10" t="str">
        <f t="shared" si="270"/>
        <v>Sep</v>
      </c>
      <c r="V2138" s="11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>
        <f t="shared" si="265"/>
        <v>32101.5</v>
      </c>
      <c r="Q2139" t="str">
        <f t="shared" si="266"/>
        <v>games</v>
      </c>
      <c r="R2139" s="6" t="str">
        <f t="shared" si="267"/>
        <v>video games</v>
      </c>
      <c r="S2139" s="10">
        <f t="shared" si="268"/>
        <v>41948.771168981482</v>
      </c>
      <c r="T2139" s="10">
        <f t="shared" si="269"/>
        <v>41978.771168981482</v>
      </c>
      <c r="U2139" s="10" t="str">
        <f t="shared" si="270"/>
        <v>Nov</v>
      </c>
      <c r="V2139" s="11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>
        <f t="shared" si="265"/>
        <v>564</v>
      </c>
      <c r="Q2140" t="str">
        <f t="shared" si="266"/>
        <v>games</v>
      </c>
      <c r="R2140" s="6" t="str">
        <f t="shared" si="267"/>
        <v>video games</v>
      </c>
      <c r="S2140" s="10">
        <f t="shared" si="268"/>
        <v>41557.013182870374</v>
      </c>
      <c r="T2140" s="10">
        <f t="shared" si="269"/>
        <v>41587.054849537039</v>
      </c>
      <c r="U2140" s="10" t="str">
        <f t="shared" si="270"/>
        <v>Oct</v>
      </c>
      <c r="V2140" s="11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>
        <f t="shared" si="265"/>
        <v>15813</v>
      </c>
      <c r="Q2141" t="str">
        <f t="shared" si="266"/>
        <v>games</v>
      </c>
      <c r="R2141" s="6" t="str">
        <f t="shared" si="267"/>
        <v>video games</v>
      </c>
      <c r="S2141" s="10">
        <f t="shared" si="268"/>
        <v>42647.750092592592</v>
      </c>
      <c r="T2141" s="10">
        <f t="shared" si="269"/>
        <v>42677.750092592592</v>
      </c>
      <c r="U2141" s="10" t="str">
        <f t="shared" si="270"/>
        <v>Oct</v>
      </c>
      <c r="V2141" s="11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>
        <f t="shared" si="265"/>
        <v>250280</v>
      </c>
      <c r="Q2142" t="str">
        <f t="shared" si="266"/>
        <v>games</v>
      </c>
      <c r="R2142" s="6" t="str">
        <f t="shared" si="267"/>
        <v>video games</v>
      </c>
      <c r="S2142" s="10">
        <f t="shared" si="268"/>
        <v>41255.833611111113</v>
      </c>
      <c r="T2142" s="10">
        <f t="shared" si="269"/>
        <v>41285.833611111113</v>
      </c>
      <c r="U2142" s="10" t="str">
        <f t="shared" si="270"/>
        <v>Dec</v>
      </c>
      <c r="V2142" s="11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>
        <f t="shared" si="265"/>
        <v>7500</v>
      </c>
      <c r="Q2143" t="str">
        <f t="shared" si="266"/>
        <v>games</v>
      </c>
      <c r="R2143" s="6" t="str">
        <f t="shared" si="267"/>
        <v>video games</v>
      </c>
      <c r="S2143" s="10">
        <f t="shared" si="268"/>
        <v>41927.235636574071</v>
      </c>
      <c r="T2143" s="10">
        <f t="shared" si="269"/>
        <v>41957.277303240742</v>
      </c>
      <c r="U2143" s="10" t="str">
        <f t="shared" si="270"/>
        <v>Oct</v>
      </c>
      <c r="V2143" s="11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>
        <f t="shared" si="265"/>
        <v>5550.5</v>
      </c>
      <c r="Q2144" t="str">
        <f t="shared" si="266"/>
        <v>games</v>
      </c>
      <c r="R2144" s="6" t="str">
        <f t="shared" si="267"/>
        <v>video games</v>
      </c>
      <c r="S2144" s="10">
        <f t="shared" si="268"/>
        <v>42340.701504629629</v>
      </c>
      <c r="T2144" s="10">
        <f t="shared" si="269"/>
        <v>42368.701504629629</v>
      </c>
      <c r="U2144" s="10" t="str">
        <f t="shared" si="270"/>
        <v>Dec</v>
      </c>
      <c r="V2144" s="11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>
        <f t="shared" si="265"/>
        <v>1112.5</v>
      </c>
      <c r="Q2145" t="str">
        <f t="shared" si="266"/>
        <v>games</v>
      </c>
      <c r="R2145" s="6" t="str">
        <f t="shared" si="267"/>
        <v>video games</v>
      </c>
      <c r="S2145" s="10">
        <f t="shared" si="268"/>
        <v>40332.886712962965</v>
      </c>
      <c r="T2145" s="10">
        <f t="shared" si="269"/>
        <v>40380.791666666664</v>
      </c>
      <c r="U2145" s="10" t="str">
        <f t="shared" si="270"/>
        <v>Jun</v>
      </c>
      <c r="V2145" s="11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>
        <f t="shared" si="265"/>
        <v>18053.5</v>
      </c>
      <c r="Q2146" t="str">
        <f t="shared" si="266"/>
        <v>games</v>
      </c>
      <c r="R2146" s="6" t="str">
        <f t="shared" si="267"/>
        <v>video games</v>
      </c>
      <c r="S2146" s="10">
        <f t="shared" si="268"/>
        <v>41499.546759259261</v>
      </c>
      <c r="T2146" s="10">
        <f t="shared" si="269"/>
        <v>41531.546759259261</v>
      </c>
      <c r="U2146" s="10" t="str">
        <f t="shared" si="270"/>
        <v>Aug</v>
      </c>
      <c r="V2146" s="11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>
        <f t="shared" si="265"/>
        <v>9782.5</v>
      </c>
      <c r="Q2147" t="str">
        <f t="shared" si="266"/>
        <v>games</v>
      </c>
      <c r="R2147" s="6" t="str">
        <f t="shared" si="267"/>
        <v>video games</v>
      </c>
      <c r="S2147" s="10">
        <f t="shared" si="268"/>
        <v>41575.237430555557</v>
      </c>
      <c r="T2147" s="10">
        <f t="shared" si="269"/>
        <v>41605.279097222221</v>
      </c>
      <c r="U2147" s="10" t="str">
        <f t="shared" si="270"/>
        <v>Oct</v>
      </c>
      <c r="V2147" s="11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>
        <f t="shared" si="265"/>
        <v>2500.5</v>
      </c>
      <c r="Q2148" t="str">
        <f t="shared" si="266"/>
        <v>games</v>
      </c>
      <c r="R2148" s="6" t="str">
        <f t="shared" si="267"/>
        <v>video games</v>
      </c>
      <c r="S2148" s="10">
        <f t="shared" si="268"/>
        <v>42397.679513888885</v>
      </c>
      <c r="T2148" s="10">
        <f t="shared" si="269"/>
        <v>42411.679513888885</v>
      </c>
      <c r="U2148" s="10" t="str">
        <f t="shared" si="270"/>
        <v>Jan</v>
      </c>
      <c r="V2148" s="11">
        <f t="shared" si="271"/>
        <v>2016</v>
      </c>
    </row>
    <row r="2149" spans="1:22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>
        <f t="shared" si="265"/>
        <v>196358</v>
      </c>
      <c r="Q2149" t="str">
        <f t="shared" si="266"/>
        <v>games</v>
      </c>
      <c r="R2149" s="6" t="str">
        <f t="shared" si="267"/>
        <v>video games</v>
      </c>
      <c r="S2149" s="10">
        <f t="shared" si="268"/>
        <v>41927.295694444445</v>
      </c>
      <c r="T2149" s="10">
        <f t="shared" si="269"/>
        <v>41959.337361111116</v>
      </c>
      <c r="U2149" s="10" t="str">
        <f t="shared" si="270"/>
        <v>Oct</v>
      </c>
      <c r="V2149" s="11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>
        <f t="shared" si="265"/>
        <v>51</v>
      </c>
      <c r="Q2150" t="str">
        <f t="shared" si="266"/>
        <v>games</v>
      </c>
      <c r="R2150" s="6" t="str">
        <f t="shared" si="267"/>
        <v>video games</v>
      </c>
      <c r="S2150" s="10">
        <f t="shared" si="268"/>
        <v>42066.733587962968</v>
      </c>
      <c r="T2150" s="10">
        <f t="shared" si="269"/>
        <v>42096.691921296297</v>
      </c>
      <c r="U2150" s="10" t="str">
        <f t="shared" si="270"/>
        <v>Mar</v>
      </c>
      <c r="V2150" s="11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>
        <f t="shared" si="265"/>
        <v>1000</v>
      </c>
      <c r="Q2151" t="str">
        <f t="shared" si="266"/>
        <v>games</v>
      </c>
      <c r="R2151" s="6" t="str">
        <f t="shared" si="267"/>
        <v>video games</v>
      </c>
      <c r="S2151" s="10">
        <f t="shared" si="268"/>
        <v>40355.024953703702</v>
      </c>
      <c r="T2151" s="10">
        <f t="shared" si="269"/>
        <v>40390</v>
      </c>
      <c r="U2151" s="10" t="str">
        <f t="shared" si="270"/>
        <v>Jun</v>
      </c>
      <c r="V2151" s="11">
        <f t="shared" si="271"/>
        <v>2010</v>
      </c>
    </row>
    <row r="2152" spans="1:22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>
        <f t="shared" si="265"/>
        <v>25202.5</v>
      </c>
      <c r="Q2152" t="str">
        <f t="shared" si="266"/>
        <v>games</v>
      </c>
      <c r="R2152" s="6" t="str">
        <f t="shared" si="267"/>
        <v>video games</v>
      </c>
      <c r="S2152" s="10">
        <f t="shared" si="268"/>
        <v>42534.284710648149</v>
      </c>
      <c r="T2152" s="10">
        <f t="shared" si="269"/>
        <v>42564.284710648149</v>
      </c>
      <c r="U2152" s="10" t="str">
        <f t="shared" si="270"/>
        <v>Jun</v>
      </c>
      <c r="V2152" s="11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>
        <f t="shared" si="265"/>
        <v>22559</v>
      </c>
      <c r="Q2153" t="str">
        <f t="shared" si="266"/>
        <v>games</v>
      </c>
      <c r="R2153" s="6" t="str">
        <f t="shared" si="267"/>
        <v>video games</v>
      </c>
      <c r="S2153" s="10">
        <f t="shared" si="268"/>
        <v>42520.847384259265</v>
      </c>
      <c r="T2153" s="10">
        <f t="shared" si="269"/>
        <v>42550.847384259265</v>
      </c>
      <c r="U2153" s="10" t="str">
        <f t="shared" si="270"/>
        <v>May</v>
      </c>
      <c r="V2153" s="11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>
        <f t="shared" si="265"/>
        <v>15025</v>
      </c>
      <c r="Q2154" t="str">
        <f t="shared" si="266"/>
        <v>games</v>
      </c>
      <c r="R2154" s="6" t="str">
        <f t="shared" si="267"/>
        <v>video games</v>
      </c>
      <c r="S2154" s="10">
        <f t="shared" si="268"/>
        <v>41683.832280092596</v>
      </c>
      <c r="T2154" s="10">
        <f t="shared" si="269"/>
        <v>41713.790613425925</v>
      </c>
      <c r="U2154" s="10" t="str">
        <f t="shared" si="270"/>
        <v>Feb</v>
      </c>
      <c r="V2154" s="11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>
        <f t="shared" si="265"/>
        <v>186329.5</v>
      </c>
      <c r="Q2155" t="str">
        <f t="shared" si="266"/>
        <v>games</v>
      </c>
      <c r="R2155" s="6" t="str">
        <f t="shared" si="267"/>
        <v>video games</v>
      </c>
      <c r="S2155" s="10">
        <f t="shared" si="268"/>
        <v>41974.911087962959</v>
      </c>
      <c r="T2155" s="10">
        <f t="shared" si="269"/>
        <v>42014.332638888889</v>
      </c>
      <c r="U2155" s="10" t="str">
        <f t="shared" si="270"/>
        <v>Dec</v>
      </c>
      <c r="V2155" s="11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>
        <f t="shared" si="265"/>
        <v>126</v>
      </c>
      <c r="Q2156" t="str">
        <f t="shared" si="266"/>
        <v>games</v>
      </c>
      <c r="R2156" s="6" t="str">
        <f t="shared" si="267"/>
        <v>video games</v>
      </c>
      <c r="S2156" s="10">
        <f t="shared" si="268"/>
        <v>41647.632256944446</v>
      </c>
      <c r="T2156" s="10">
        <f t="shared" si="269"/>
        <v>41667.632256944446</v>
      </c>
      <c r="U2156" s="10" t="str">
        <f t="shared" si="270"/>
        <v>Jan</v>
      </c>
      <c r="V2156" s="11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>
        <f t="shared" si="265"/>
        <v>2557.5</v>
      </c>
      <c r="Q2157" t="str">
        <f t="shared" si="266"/>
        <v>games</v>
      </c>
      <c r="R2157" s="6" t="str">
        <f t="shared" si="267"/>
        <v>video games</v>
      </c>
      <c r="S2157" s="10">
        <f t="shared" si="268"/>
        <v>42430.747511574074</v>
      </c>
      <c r="T2157" s="10">
        <f t="shared" si="269"/>
        <v>42460.70584490741</v>
      </c>
      <c r="U2157" s="10" t="str">
        <f t="shared" si="270"/>
        <v>Mar</v>
      </c>
      <c r="V2157" s="11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>
        <f t="shared" si="265"/>
        <v>28746.5</v>
      </c>
      <c r="Q2158" t="str">
        <f t="shared" si="266"/>
        <v>games</v>
      </c>
      <c r="R2158" s="6" t="str">
        <f t="shared" si="267"/>
        <v>video games</v>
      </c>
      <c r="S2158" s="10">
        <f t="shared" si="268"/>
        <v>41488.85423611111</v>
      </c>
      <c r="T2158" s="10">
        <f t="shared" si="269"/>
        <v>41533.85423611111</v>
      </c>
      <c r="U2158" s="10" t="str">
        <f t="shared" si="270"/>
        <v>Aug</v>
      </c>
      <c r="V2158" s="11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>
        <f t="shared" si="265"/>
        <v>48072</v>
      </c>
      <c r="Q2159" t="str">
        <f t="shared" si="266"/>
        <v>games</v>
      </c>
      <c r="R2159" s="6" t="str">
        <f t="shared" si="267"/>
        <v>video games</v>
      </c>
      <c r="S2159" s="10">
        <f t="shared" si="268"/>
        <v>42694.98128472222</v>
      </c>
      <c r="T2159" s="10">
        <f t="shared" si="269"/>
        <v>42727.332638888889</v>
      </c>
      <c r="U2159" s="10" t="str">
        <f t="shared" si="270"/>
        <v>Nov</v>
      </c>
      <c r="V2159" s="11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>
        <f t="shared" si="265"/>
        <v>159885.05499999999</v>
      </c>
      <c r="Q2160" t="str">
        <f t="shared" si="266"/>
        <v>games</v>
      </c>
      <c r="R2160" s="6" t="str">
        <f t="shared" si="267"/>
        <v>video games</v>
      </c>
      <c r="S2160" s="10">
        <f t="shared" si="268"/>
        <v>41264.853865740741</v>
      </c>
      <c r="T2160" s="10">
        <f t="shared" si="269"/>
        <v>41309.853865740741</v>
      </c>
      <c r="U2160" s="10" t="str">
        <f t="shared" si="270"/>
        <v>Dec</v>
      </c>
      <c r="V2160" s="11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>
        <f t="shared" si="265"/>
        <v>1813</v>
      </c>
      <c r="Q2161" t="str">
        <f t="shared" si="266"/>
        <v>games</v>
      </c>
      <c r="R2161" s="6" t="str">
        <f t="shared" si="267"/>
        <v>video games</v>
      </c>
      <c r="S2161" s="10">
        <f t="shared" si="268"/>
        <v>40710.731180555551</v>
      </c>
      <c r="T2161" s="10">
        <f t="shared" si="269"/>
        <v>40740.731180555551</v>
      </c>
      <c r="U2161" s="10" t="str">
        <f t="shared" si="270"/>
        <v>Jun</v>
      </c>
      <c r="V2161" s="11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>
        <f t="shared" si="265"/>
        <v>5042.5</v>
      </c>
      <c r="Q2162" t="str">
        <f t="shared" si="266"/>
        <v>games</v>
      </c>
      <c r="R2162" s="6" t="str">
        <f t="shared" si="267"/>
        <v>video games</v>
      </c>
      <c r="S2162" s="10">
        <f t="shared" si="268"/>
        <v>41018.711863425924</v>
      </c>
      <c r="T2162" s="10">
        <f t="shared" si="269"/>
        <v>41048.711863425924</v>
      </c>
      <c r="U2162" s="10" t="str">
        <f t="shared" si="270"/>
        <v>Apr</v>
      </c>
      <c r="V2162" s="11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>
        <f t="shared" si="265"/>
        <v>431.5</v>
      </c>
      <c r="Q2163" t="str">
        <f t="shared" si="266"/>
        <v>music</v>
      </c>
      <c r="R2163" s="6" t="str">
        <f t="shared" si="267"/>
        <v>rock</v>
      </c>
      <c r="S2163" s="10">
        <f t="shared" si="268"/>
        <v>42240.852534722217</v>
      </c>
      <c r="T2163" s="10">
        <f t="shared" si="269"/>
        <v>42270.852534722217</v>
      </c>
      <c r="U2163" s="10" t="str">
        <f t="shared" si="270"/>
        <v>Aug</v>
      </c>
      <c r="V2163" s="11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>
        <f t="shared" si="265"/>
        <v>4776</v>
      </c>
      <c r="Q2164" t="str">
        <f t="shared" si="266"/>
        <v>music</v>
      </c>
      <c r="R2164" s="6" t="str">
        <f t="shared" si="267"/>
        <v>rock</v>
      </c>
      <c r="S2164" s="10">
        <f t="shared" si="268"/>
        <v>41813.766099537039</v>
      </c>
      <c r="T2164" s="10">
        <f t="shared" si="269"/>
        <v>41844.766099537039</v>
      </c>
      <c r="U2164" s="10" t="str">
        <f t="shared" si="270"/>
        <v>Jun</v>
      </c>
      <c r="V2164" s="11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>
        <f t="shared" si="265"/>
        <v>2902.5</v>
      </c>
      <c r="Q2165" t="str">
        <f t="shared" si="266"/>
        <v>music</v>
      </c>
      <c r="R2165" s="6" t="str">
        <f t="shared" si="267"/>
        <v>rock</v>
      </c>
      <c r="S2165" s="10">
        <f t="shared" si="268"/>
        <v>42111.899537037039</v>
      </c>
      <c r="T2165" s="10">
        <f t="shared" si="269"/>
        <v>42163.159722222219</v>
      </c>
      <c r="U2165" s="10" t="str">
        <f t="shared" si="270"/>
        <v>Apr</v>
      </c>
      <c r="V2165" s="11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>
        <f t="shared" si="265"/>
        <v>5572.5</v>
      </c>
      <c r="Q2166" t="str">
        <f t="shared" si="266"/>
        <v>music</v>
      </c>
      <c r="R2166" s="6" t="str">
        <f t="shared" si="267"/>
        <v>rock</v>
      </c>
      <c r="S2166" s="10">
        <f t="shared" si="268"/>
        <v>42515.71775462963</v>
      </c>
      <c r="T2166" s="10">
        <f t="shared" si="269"/>
        <v>42546.165972222225</v>
      </c>
      <c r="U2166" s="10" t="str">
        <f t="shared" si="270"/>
        <v>May</v>
      </c>
      <c r="V2166" s="11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>
        <f t="shared" si="265"/>
        <v>2983</v>
      </c>
      <c r="Q2167" t="str">
        <f t="shared" si="266"/>
        <v>music</v>
      </c>
      <c r="R2167" s="6" t="str">
        <f t="shared" si="267"/>
        <v>rock</v>
      </c>
      <c r="S2167" s="10">
        <f t="shared" si="268"/>
        <v>42438.667071759264</v>
      </c>
      <c r="T2167" s="10">
        <f t="shared" si="269"/>
        <v>42468.625405092593</v>
      </c>
      <c r="U2167" s="10" t="str">
        <f t="shared" si="270"/>
        <v>Mar</v>
      </c>
      <c r="V2167" s="11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>
        <f t="shared" si="265"/>
        <v>2466</v>
      </c>
      <c r="Q2168" t="str">
        <f t="shared" si="266"/>
        <v>music</v>
      </c>
      <c r="R2168" s="6" t="str">
        <f t="shared" si="267"/>
        <v>rock</v>
      </c>
      <c r="S2168" s="10">
        <f t="shared" si="268"/>
        <v>41933.838171296295</v>
      </c>
      <c r="T2168" s="10">
        <f t="shared" si="269"/>
        <v>41978.879837962959</v>
      </c>
      <c r="U2168" s="10" t="str">
        <f t="shared" si="270"/>
        <v>Oct</v>
      </c>
      <c r="V2168" s="11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>
        <f t="shared" si="265"/>
        <v>165</v>
      </c>
      <c r="Q2169" t="str">
        <f t="shared" si="266"/>
        <v>music</v>
      </c>
      <c r="R2169" s="6" t="str">
        <f t="shared" si="267"/>
        <v>rock</v>
      </c>
      <c r="S2169" s="10">
        <f t="shared" si="268"/>
        <v>41153.066400462965</v>
      </c>
      <c r="T2169" s="10">
        <f t="shared" si="269"/>
        <v>41167.066400462965</v>
      </c>
      <c r="U2169" s="10" t="str">
        <f t="shared" si="270"/>
        <v>Sep</v>
      </c>
      <c r="V2169" s="11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>
        <f t="shared" si="265"/>
        <v>19942.345000000001</v>
      </c>
      <c r="Q2170" t="str">
        <f t="shared" si="266"/>
        <v>music</v>
      </c>
      <c r="R2170" s="6" t="str">
        <f t="shared" si="267"/>
        <v>rock</v>
      </c>
      <c r="S2170" s="10">
        <f t="shared" si="268"/>
        <v>42745.600243055553</v>
      </c>
      <c r="T2170" s="10">
        <f t="shared" si="269"/>
        <v>42776.208333333328</v>
      </c>
      <c r="U2170" s="10" t="str">
        <f t="shared" si="270"/>
        <v>Jan</v>
      </c>
      <c r="V2170" s="11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>
        <f t="shared" si="265"/>
        <v>153</v>
      </c>
      <c r="Q2171" t="str">
        <f t="shared" si="266"/>
        <v>music</v>
      </c>
      <c r="R2171" s="6" t="str">
        <f t="shared" si="267"/>
        <v>rock</v>
      </c>
      <c r="S2171" s="10">
        <f t="shared" si="268"/>
        <v>42793.700821759259</v>
      </c>
      <c r="T2171" s="10">
        <f t="shared" si="269"/>
        <v>42796.700821759259</v>
      </c>
      <c r="U2171" s="10" t="str">
        <f t="shared" si="270"/>
        <v>Feb</v>
      </c>
      <c r="V2171" s="11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>
        <f t="shared" si="265"/>
        <v>491.5</v>
      </c>
      <c r="Q2172" t="str">
        <f t="shared" si="266"/>
        <v>music</v>
      </c>
      <c r="R2172" s="6" t="str">
        <f t="shared" si="267"/>
        <v>rock</v>
      </c>
      <c r="S2172" s="10">
        <f t="shared" si="268"/>
        <v>42198.750254629631</v>
      </c>
      <c r="T2172" s="10">
        <f t="shared" si="269"/>
        <v>42238.750254629631</v>
      </c>
      <c r="U2172" s="10" t="str">
        <f t="shared" si="270"/>
        <v>Jul</v>
      </c>
      <c r="V2172" s="11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>
        <f t="shared" si="265"/>
        <v>4121.5</v>
      </c>
      <c r="Q2173" t="str">
        <f t="shared" si="266"/>
        <v>music</v>
      </c>
      <c r="R2173" s="6" t="str">
        <f t="shared" si="267"/>
        <v>rock</v>
      </c>
      <c r="S2173" s="10">
        <f t="shared" si="268"/>
        <v>42141.95711805555</v>
      </c>
      <c r="T2173" s="10">
        <f t="shared" si="269"/>
        <v>42177.208333333328</v>
      </c>
      <c r="U2173" s="10" t="str">
        <f t="shared" si="270"/>
        <v>May</v>
      </c>
      <c r="V2173" s="11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>
        <f t="shared" si="265"/>
        <v>1000</v>
      </c>
      <c r="Q2174" t="str">
        <f t="shared" si="266"/>
        <v>music</v>
      </c>
      <c r="R2174" s="6" t="str">
        <f t="shared" si="267"/>
        <v>rock</v>
      </c>
      <c r="S2174" s="10">
        <f t="shared" si="268"/>
        <v>42082.580092592587</v>
      </c>
      <c r="T2174" s="10">
        <f t="shared" si="269"/>
        <v>42112.580092592587</v>
      </c>
      <c r="U2174" s="10" t="str">
        <f t="shared" si="270"/>
        <v>Mar</v>
      </c>
      <c r="V2174" s="11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>
        <f t="shared" si="265"/>
        <v>4765.5</v>
      </c>
      <c r="Q2175" t="str">
        <f t="shared" si="266"/>
        <v>music</v>
      </c>
      <c r="R2175" s="6" t="str">
        <f t="shared" si="267"/>
        <v>rock</v>
      </c>
      <c r="S2175" s="10">
        <f t="shared" si="268"/>
        <v>41495.692627314813</v>
      </c>
      <c r="T2175" s="10">
        <f t="shared" si="269"/>
        <v>41527.165972222225</v>
      </c>
      <c r="U2175" s="10" t="str">
        <f t="shared" si="270"/>
        <v>Aug</v>
      </c>
      <c r="V2175" s="11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>
        <f t="shared" si="265"/>
        <v>4059.5</v>
      </c>
      <c r="Q2176" t="str">
        <f t="shared" si="266"/>
        <v>music</v>
      </c>
      <c r="R2176" s="6" t="str">
        <f t="shared" si="267"/>
        <v>rock</v>
      </c>
      <c r="S2176" s="10">
        <f t="shared" si="268"/>
        <v>42465.542905092589</v>
      </c>
      <c r="T2176" s="10">
        <f t="shared" si="269"/>
        <v>42495.542905092589</v>
      </c>
      <c r="U2176" s="10" t="str">
        <f t="shared" si="270"/>
        <v>Apr</v>
      </c>
      <c r="V2176" s="11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>
        <f t="shared" si="265"/>
        <v>1225</v>
      </c>
      <c r="Q2177" t="str">
        <f t="shared" si="266"/>
        <v>music</v>
      </c>
      <c r="R2177" s="6" t="str">
        <f t="shared" si="267"/>
        <v>rock</v>
      </c>
      <c r="S2177" s="10">
        <f t="shared" si="268"/>
        <v>42565.009097222224</v>
      </c>
      <c r="T2177" s="10">
        <f t="shared" si="269"/>
        <v>42572.009097222224</v>
      </c>
      <c r="U2177" s="10" t="str">
        <f t="shared" si="270"/>
        <v>Jul</v>
      </c>
      <c r="V2177" s="11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>
        <f t="shared" si="265"/>
        <v>5650.5</v>
      </c>
      <c r="Q2178" t="str">
        <f t="shared" si="266"/>
        <v>music</v>
      </c>
      <c r="R2178" s="6" t="str">
        <f t="shared" si="267"/>
        <v>rock</v>
      </c>
      <c r="S2178" s="10">
        <f t="shared" si="268"/>
        <v>42096.633206018523</v>
      </c>
      <c r="T2178" s="10">
        <f t="shared" si="269"/>
        <v>42126.633206018523</v>
      </c>
      <c r="U2178" s="10" t="str">
        <f t="shared" si="270"/>
        <v>Apr</v>
      </c>
      <c r="V2178" s="11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>
        <f t="shared" ref="P2179:P2242" si="273">AVERAGE(D2179,E2179)</f>
        <v>2501.5</v>
      </c>
      <c r="Q2179" t="str">
        <f t="shared" ref="Q2179:Q2242" si="274">LEFT(N2179, SEARCH("/",N2179,1)-1)</f>
        <v>music</v>
      </c>
      <c r="R2179" s="6" t="str">
        <f t="shared" ref="R2179:R2242" si="275">RIGHT(N2179,LEN(N2179) - SEARCH("/", N2179, + 1))</f>
        <v>rock</v>
      </c>
      <c r="S2179" s="10">
        <f t="shared" ref="S2179:S2242" si="276">(((J2179/60)/60)/24)+DATE(1970,1,1)</f>
        <v>42502.250775462962</v>
      </c>
      <c r="T2179" s="10">
        <f t="shared" ref="T2179:T2242" si="277">(((I2179/60)/60)/24)+DATE(1970,1,1)</f>
        <v>42527.250775462962</v>
      </c>
      <c r="U2179" s="10" t="str">
        <f t="shared" ref="U2179:U2242" si="278">TEXT(S2179, "mmm")</f>
        <v>May</v>
      </c>
      <c r="V2179" s="11">
        <f t="shared" ref="V2179:V2242" si="279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>
        <f t="shared" si="273"/>
        <v>29830</v>
      </c>
      <c r="Q2180" t="str">
        <f t="shared" si="274"/>
        <v>music</v>
      </c>
      <c r="R2180" s="6" t="str">
        <f t="shared" si="275"/>
        <v>rock</v>
      </c>
      <c r="S2180" s="10">
        <f t="shared" si="276"/>
        <v>42723.63653935185</v>
      </c>
      <c r="T2180" s="10">
        <f t="shared" si="277"/>
        <v>42753.63653935185</v>
      </c>
      <c r="U2180" s="10" t="str">
        <f t="shared" si="278"/>
        <v>Dec</v>
      </c>
      <c r="V2180" s="11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>
        <f t="shared" si="273"/>
        <v>1307</v>
      </c>
      <c r="Q2181" t="str">
        <f t="shared" si="274"/>
        <v>music</v>
      </c>
      <c r="R2181" s="6" t="str">
        <f t="shared" si="275"/>
        <v>rock</v>
      </c>
      <c r="S2181" s="10">
        <f t="shared" si="276"/>
        <v>42075.171203703707</v>
      </c>
      <c r="T2181" s="10">
        <f t="shared" si="277"/>
        <v>42105.171203703707</v>
      </c>
      <c r="U2181" s="10" t="str">
        <f t="shared" si="278"/>
        <v>Mar</v>
      </c>
      <c r="V2181" s="11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>
        <f t="shared" si="273"/>
        <v>5179.6049999999996</v>
      </c>
      <c r="Q2182" t="str">
        <f t="shared" si="274"/>
        <v>music</v>
      </c>
      <c r="R2182" s="6" t="str">
        <f t="shared" si="275"/>
        <v>rock</v>
      </c>
      <c r="S2182" s="10">
        <f t="shared" si="276"/>
        <v>42279.669768518521</v>
      </c>
      <c r="T2182" s="10">
        <f t="shared" si="277"/>
        <v>42321.711435185185</v>
      </c>
      <c r="U2182" s="10" t="str">
        <f t="shared" si="278"/>
        <v>Oct</v>
      </c>
      <c r="V2182" s="11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>
        <f t="shared" si="273"/>
        <v>2531</v>
      </c>
      <c r="Q2183" t="str">
        <f t="shared" si="274"/>
        <v>games</v>
      </c>
      <c r="R2183" s="6" t="str">
        <f t="shared" si="275"/>
        <v>tabletop games</v>
      </c>
      <c r="S2183" s="10">
        <f t="shared" si="276"/>
        <v>42773.005243055552</v>
      </c>
      <c r="T2183" s="10">
        <f t="shared" si="277"/>
        <v>42787.005243055552</v>
      </c>
      <c r="U2183" s="10" t="str">
        <f t="shared" si="278"/>
        <v>Feb</v>
      </c>
      <c r="V2183" s="11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>
        <f t="shared" si="273"/>
        <v>9362.5</v>
      </c>
      <c r="Q2184" t="str">
        <f t="shared" si="274"/>
        <v>games</v>
      </c>
      <c r="R2184" s="6" t="str">
        <f t="shared" si="275"/>
        <v>tabletop games</v>
      </c>
      <c r="S2184" s="10">
        <f t="shared" si="276"/>
        <v>41879.900752314818</v>
      </c>
      <c r="T2184" s="10">
        <f t="shared" si="277"/>
        <v>41914.900752314818</v>
      </c>
      <c r="U2184" s="10" t="str">
        <f t="shared" si="278"/>
        <v>Aug</v>
      </c>
      <c r="V2184" s="11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>
        <f t="shared" si="273"/>
        <v>5303.5</v>
      </c>
      <c r="Q2185" t="str">
        <f t="shared" si="274"/>
        <v>games</v>
      </c>
      <c r="R2185" s="6" t="str">
        <f t="shared" si="275"/>
        <v>tabletop games</v>
      </c>
      <c r="S2185" s="10">
        <f t="shared" si="276"/>
        <v>42745.365474537044</v>
      </c>
      <c r="T2185" s="10">
        <f t="shared" si="277"/>
        <v>42775.208333333328</v>
      </c>
      <c r="U2185" s="10" t="str">
        <f t="shared" si="278"/>
        <v>Jan</v>
      </c>
      <c r="V2185" s="11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>
        <f t="shared" si="273"/>
        <v>19237</v>
      </c>
      <c r="Q2186" t="str">
        <f t="shared" si="274"/>
        <v>games</v>
      </c>
      <c r="R2186" s="6" t="str">
        <f t="shared" si="275"/>
        <v>tabletop games</v>
      </c>
      <c r="S2186" s="10">
        <f t="shared" si="276"/>
        <v>42380.690289351856</v>
      </c>
      <c r="T2186" s="10">
        <f t="shared" si="277"/>
        <v>42394.666666666672</v>
      </c>
      <c r="U2186" s="10" t="str">
        <f t="shared" si="278"/>
        <v>Jan</v>
      </c>
      <c r="V2186" s="11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>
        <f t="shared" si="273"/>
        <v>48924.25</v>
      </c>
      <c r="Q2187" t="str">
        <f t="shared" si="274"/>
        <v>games</v>
      </c>
      <c r="R2187" s="6" t="str">
        <f t="shared" si="275"/>
        <v>tabletop games</v>
      </c>
      <c r="S2187" s="10">
        <f t="shared" si="276"/>
        <v>41319.349988425929</v>
      </c>
      <c r="T2187" s="10">
        <f t="shared" si="277"/>
        <v>41359.349988425929</v>
      </c>
      <c r="U2187" s="10" t="str">
        <f t="shared" si="278"/>
        <v>Feb</v>
      </c>
      <c r="V2187" s="11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>
        <f t="shared" si="273"/>
        <v>20967.5</v>
      </c>
      <c r="Q2188" t="str">
        <f t="shared" si="274"/>
        <v>games</v>
      </c>
      <c r="R2188" s="6" t="str">
        <f t="shared" si="275"/>
        <v>tabletop games</v>
      </c>
      <c r="S2188" s="10">
        <f t="shared" si="276"/>
        <v>42583.615081018521</v>
      </c>
      <c r="T2188" s="10">
        <f t="shared" si="277"/>
        <v>42620.083333333328</v>
      </c>
      <c r="U2188" s="10" t="str">
        <f t="shared" si="278"/>
        <v>Aug</v>
      </c>
      <c r="V2188" s="11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>
        <f t="shared" si="273"/>
        <v>111464.25</v>
      </c>
      <c r="Q2189" t="str">
        <f t="shared" si="274"/>
        <v>games</v>
      </c>
      <c r="R2189" s="6" t="str">
        <f t="shared" si="275"/>
        <v>tabletop games</v>
      </c>
      <c r="S2189" s="10">
        <f t="shared" si="276"/>
        <v>42068.209097222221</v>
      </c>
      <c r="T2189" s="10">
        <f t="shared" si="277"/>
        <v>42097.165972222225</v>
      </c>
      <c r="U2189" s="10" t="str">
        <f t="shared" si="278"/>
        <v>Mar</v>
      </c>
      <c r="V2189" s="11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>
        <f t="shared" si="273"/>
        <v>14069.5</v>
      </c>
      <c r="Q2190" t="str">
        <f t="shared" si="274"/>
        <v>games</v>
      </c>
      <c r="R2190" s="6" t="str">
        <f t="shared" si="275"/>
        <v>tabletop games</v>
      </c>
      <c r="S2190" s="10">
        <f t="shared" si="276"/>
        <v>42633.586122685185</v>
      </c>
      <c r="T2190" s="10">
        <f t="shared" si="277"/>
        <v>42668.708333333328</v>
      </c>
      <c r="U2190" s="10" t="str">
        <f t="shared" si="278"/>
        <v>Sep</v>
      </c>
      <c r="V2190" s="11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>
        <f t="shared" si="273"/>
        <v>3619.5</v>
      </c>
      <c r="Q2191" t="str">
        <f t="shared" si="274"/>
        <v>games</v>
      </c>
      <c r="R2191" s="6" t="str">
        <f t="shared" si="275"/>
        <v>tabletop games</v>
      </c>
      <c r="S2191" s="10">
        <f t="shared" si="276"/>
        <v>42467.788194444445</v>
      </c>
      <c r="T2191" s="10">
        <f t="shared" si="277"/>
        <v>42481.916666666672</v>
      </c>
      <c r="U2191" s="10" t="str">
        <f t="shared" si="278"/>
        <v>Apr</v>
      </c>
      <c r="V2191" s="11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>
        <f t="shared" si="273"/>
        <v>27038</v>
      </c>
      <c r="Q2192" t="str">
        <f t="shared" si="274"/>
        <v>games</v>
      </c>
      <c r="R2192" s="6" t="str">
        <f t="shared" si="275"/>
        <v>tabletop games</v>
      </c>
      <c r="S2192" s="10">
        <f t="shared" si="276"/>
        <v>42417.625046296293</v>
      </c>
      <c r="T2192" s="10">
        <f t="shared" si="277"/>
        <v>42452.290972222225</v>
      </c>
      <c r="U2192" s="10" t="str">
        <f t="shared" si="278"/>
        <v>Feb</v>
      </c>
      <c r="V2192" s="11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>
        <f t="shared" si="273"/>
        <v>824</v>
      </c>
      <c r="Q2193" t="str">
        <f t="shared" si="274"/>
        <v>games</v>
      </c>
      <c r="R2193" s="6" t="str">
        <f t="shared" si="275"/>
        <v>tabletop games</v>
      </c>
      <c r="S2193" s="10">
        <f t="shared" si="276"/>
        <v>42768.833645833336</v>
      </c>
      <c r="T2193" s="10">
        <f t="shared" si="277"/>
        <v>42780.833645833336</v>
      </c>
      <c r="U2193" s="10" t="str">
        <f t="shared" si="278"/>
        <v>Feb</v>
      </c>
      <c r="V2193" s="11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>
        <f t="shared" si="273"/>
        <v>70874.41</v>
      </c>
      <c r="Q2194" t="str">
        <f t="shared" si="274"/>
        <v>games</v>
      </c>
      <c r="R2194" s="6" t="str">
        <f t="shared" si="275"/>
        <v>tabletop games</v>
      </c>
      <c r="S2194" s="10">
        <f t="shared" si="276"/>
        <v>42691.8512037037</v>
      </c>
      <c r="T2194" s="10">
        <f t="shared" si="277"/>
        <v>42719.958333333328</v>
      </c>
      <c r="U2194" s="10" t="str">
        <f t="shared" si="278"/>
        <v>Nov</v>
      </c>
      <c r="V2194" s="11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>
        <f t="shared" si="273"/>
        <v>41428</v>
      </c>
      <c r="Q2195" t="str">
        <f t="shared" si="274"/>
        <v>games</v>
      </c>
      <c r="R2195" s="6" t="str">
        <f t="shared" si="275"/>
        <v>tabletop games</v>
      </c>
      <c r="S2195" s="10">
        <f t="shared" si="276"/>
        <v>42664.405925925923</v>
      </c>
      <c r="T2195" s="10">
        <f t="shared" si="277"/>
        <v>42695.207638888889</v>
      </c>
      <c r="U2195" s="10" t="str">
        <f t="shared" si="278"/>
        <v>Oct</v>
      </c>
      <c r="V2195" s="11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>
        <f t="shared" si="273"/>
        <v>31868.5</v>
      </c>
      <c r="Q2196" t="str">
        <f t="shared" si="274"/>
        <v>games</v>
      </c>
      <c r="R2196" s="6" t="str">
        <f t="shared" si="275"/>
        <v>tabletop games</v>
      </c>
      <c r="S2196" s="10">
        <f t="shared" si="276"/>
        <v>42425.757986111115</v>
      </c>
      <c r="T2196" s="10">
        <f t="shared" si="277"/>
        <v>42455.716319444444</v>
      </c>
      <c r="U2196" s="10" t="str">
        <f t="shared" si="278"/>
        <v>Feb</v>
      </c>
      <c r="V2196" s="11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>
        <f t="shared" si="273"/>
        <v>5067.5</v>
      </c>
      <c r="Q2197" t="str">
        <f t="shared" si="274"/>
        <v>games</v>
      </c>
      <c r="R2197" s="6" t="str">
        <f t="shared" si="275"/>
        <v>tabletop games</v>
      </c>
      <c r="S2197" s="10">
        <f t="shared" si="276"/>
        <v>42197.771990740745</v>
      </c>
      <c r="T2197" s="10">
        <f t="shared" si="277"/>
        <v>42227.771990740745</v>
      </c>
      <c r="U2197" s="10" t="str">
        <f t="shared" si="278"/>
        <v>Jul</v>
      </c>
      <c r="V2197" s="11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>
        <f t="shared" si="273"/>
        <v>14968.5</v>
      </c>
      <c r="Q2198" t="str">
        <f t="shared" si="274"/>
        <v>games</v>
      </c>
      <c r="R2198" s="6" t="str">
        <f t="shared" si="275"/>
        <v>tabletop games</v>
      </c>
      <c r="S2198" s="10">
        <f t="shared" si="276"/>
        <v>42675.487291666665</v>
      </c>
      <c r="T2198" s="10">
        <f t="shared" si="277"/>
        <v>42706.291666666672</v>
      </c>
      <c r="U2198" s="10" t="str">
        <f t="shared" si="278"/>
        <v>Nov</v>
      </c>
      <c r="V2198" s="11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>
        <f t="shared" si="273"/>
        <v>157654.66500000001</v>
      </c>
      <c r="Q2199" t="str">
        <f t="shared" si="274"/>
        <v>games</v>
      </c>
      <c r="R2199" s="6" t="str">
        <f t="shared" si="275"/>
        <v>tabletop games</v>
      </c>
      <c r="S2199" s="10">
        <f t="shared" si="276"/>
        <v>42033.584016203706</v>
      </c>
      <c r="T2199" s="10">
        <f t="shared" si="277"/>
        <v>42063.584016203706</v>
      </c>
      <c r="U2199" s="10" t="str">
        <f t="shared" si="278"/>
        <v>Jan</v>
      </c>
      <c r="V2199" s="11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>
        <f t="shared" si="273"/>
        <v>46578.5</v>
      </c>
      <c r="Q2200" t="str">
        <f t="shared" si="274"/>
        <v>games</v>
      </c>
      <c r="R2200" s="6" t="str">
        <f t="shared" si="275"/>
        <v>tabletop games</v>
      </c>
      <c r="S2200" s="10">
        <f t="shared" si="276"/>
        <v>42292.513888888891</v>
      </c>
      <c r="T2200" s="10">
        <f t="shared" si="277"/>
        <v>42322.555555555555</v>
      </c>
      <c r="U2200" s="10" t="str">
        <f t="shared" si="278"/>
        <v>Oct</v>
      </c>
      <c r="V2200" s="11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>
        <f t="shared" si="273"/>
        <v>11114</v>
      </c>
      <c r="Q2201" t="str">
        <f t="shared" si="274"/>
        <v>games</v>
      </c>
      <c r="R2201" s="6" t="str">
        <f t="shared" si="275"/>
        <v>tabletop games</v>
      </c>
      <c r="S2201" s="10">
        <f t="shared" si="276"/>
        <v>42262.416643518518</v>
      </c>
      <c r="T2201" s="10">
        <f t="shared" si="277"/>
        <v>42292.416643518518</v>
      </c>
      <c r="U2201" s="10" t="str">
        <f t="shared" si="278"/>
        <v>Sep</v>
      </c>
      <c r="V2201" s="11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>
        <f t="shared" si="273"/>
        <v>6421.5</v>
      </c>
      <c r="Q2202" t="str">
        <f t="shared" si="274"/>
        <v>games</v>
      </c>
      <c r="R2202" s="6" t="str">
        <f t="shared" si="275"/>
        <v>tabletop games</v>
      </c>
      <c r="S2202" s="10">
        <f t="shared" si="276"/>
        <v>42163.625787037032</v>
      </c>
      <c r="T2202" s="10">
        <f t="shared" si="277"/>
        <v>42191.125</v>
      </c>
      <c r="U2202" s="10" t="str">
        <f t="shared" si="278"/>
        <v>Jun</v>
      </c>
      <c r="V2202" s="11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>
        <f t="shared" si="273"/>
        <v>265.495</v>
      </c>
      <c r="Q2203" t="str">
        <f t="shared" si="274"/>
        <v>music</v>
      </c>
      <c r="R2203" s="6" t="str">
        <f t="shared" si="275"/>
        <v>electronic music</v>
      </c>
      <c r="S2203" s="10">
        <f t="shared" si="276"/>
        <v>41276.846817129634</v>
      </c>
      <c r="T2203" s="10">
        <f t="shared" si="277"/>
        <v>41290.846817129634</v>
      </c>
      <c r="U2203" s="10" t="str">
        <f t="shared" si="278"/>
        <v>Jan</v>
      </c>
      <c r="V2203" s="11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>
        <f t="shared" si="273"/>
        <v>16083.625</v>
      </c>
      <c r="Q2204" t="str">
        <f t="shared" si="274"/>
        <v>music</v>
      </c>
      <c r="R2204" s="6" t="str">
        <f t="shared" si="275"/>
        <v>electronic music</v>
      </c>
      <c r="S2204" s="10">
        <f t="shared" si="276"/>
        <v>41184.849166666667</v>
      </c>
      <c r="T2204" s="10">
        <f t="shared" si="277"/>
        <v>41214.849166666667</v>
      </c>
      <c r="U2204" s="10" t="str">
        <f t="shared" si="278"/>
        <v>Oct</v>
      </c>
      <c r="V2204" s="11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>
        <f t="shared" si="273"/>
        <v>2095.5</v>
      </c>
      <c r="Q2205" t="str">
        <f t="shared" si="274"/>
        <v>music</v>
      </c>
      <c r="R2205" s="6" t="str">
        <f t="shared" si="275"/>
        <v>electronic music</v>
      </c>
      <c r="S2205" s="10">
        <f t="shared" si="276"/>
        <v>42241.85974537037</v>
      </c>
      <c r="T2205" s="10">
        <f t="shared" si="277"/>
        <v>42271.85974537037</v>
      </c>
      <c r="U2205" s="10" t="str">
        <f t="shared" si="278"/>
        <v>Aug</v>
      </c>
      <c r="V2205" s="11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>
        <f t="shared" si="273"/>
        <v>1746.5</v>
      </c>
      <c r="Q2206" t="str">
        <f t="shared" si="274"/>
        <v>music</v>
      </c>
      <c r="R2206" s="6" t="str">
        <f t="shared" si="275"/>
        <v>electronic music</v>
      </c>
      <c r="S2206" s="10">
        <f t="shared" si="276"/>
        <v>41312.311562499999</v>
      </c>
      <c r="T2206" s="10">
        <f t="shared" si="277"/>
        <v>41342.311562499999</v>
      </c>
      <c r="U2206" s="10" t="str">
        <f t="shared" si="278"/>
        <v>Feb</v>
      </c>
      <c r="V2206" s="11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>
        <f t="shared" si="273"/>
        <v>945</v>
      </c>
      <c r="Q2207" t="str">
        <f t="shared" si="274"/>
        <v>music</v>
      </c>
      <c r="R2207" s="6" t="str">
        <f t="shared" si="275"/>
        <v>electronic music</v>
      </c>
      <c r="S2207" s="10">
        <f t="shared" si="276"/>
        <v>41031.82163194444</v>
      </c>
      <c r="T2207" s="10">
        <f t="shared" si="277"/>
        <v>41061.82163194444</v>
      </c>
      <c r="U2207" s="10" t="str">
        <f t="shared" si="278"/>
        <v>May</v>
      </c>
      <c r="V2207" s="11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>
        <f t="shared" si="273"/>
        <v>1115</v>
      </c>
      <c r="Q2208" t="str">
        <f t="shared" si="274"/>
        <v>music</v>
      </c>
      <c r="R2208" s="6" t="str">
        <f t="shared" si="275"/>
        <v>electronic music</v>
      </c>
      <c r="S2208" s="10">
        <f t="shared" si="276"/>
        <v>40997.257222222222</v>
      </c>
      <c r="T2208" s="10">
        <f t="shared" si="277"/>
        <v>41015.257222222222</v>
      </c>
      <c r="U2208" s="10" t="str">
        <f t="shared" si="278"/>
        <v>Mar</v>
      </c>
      <c r="V2208" s="11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>
        <f t="shared" si="273"/>
        <v>2000</v>
      </c>
      <c r="Q2209" t="str">
        <f t="shared" si="274"/>
        <v>music</v>
      </c>
      <c r="R2209" s="6" t="str">
        <f t="shared" si="275"/>
        <v>electronic music</v>
      </c>
      <c r="S2209" s="10">
        <f t="shared" si="276"/>
        <v>41564.194131944445</v>
      </c>
      <c r="T2209" s="10">
        <f t="shared" si="277"/>
        <v>41594.235798611109</v>
      </c>
      <c r="U2209" s="10" t="str">
        <f t="shared" si="278"/>
        <v>Oct</v>
      </c>
      <c r="V2209" s="11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>
        <f t="shared" si="273"/>
        <v>1008</v>
      </c>
      <c r="Q2210" t="str">
        <f t="shared" si="274"/>
        <v>music</v>
      </c>
      <c r="R2210" s="6" t="str">
        <f t="shared" si="275"/>
        <v>electronic music</v>
      </c>
      <c r="S2210" s="10">
        <f t="shared" si="276"/>
        <v>40946.882245370369</v>
      </c>
      <c r="T2210" s="10">
        <f t="shared" si="277"/>
        <v>41006.166666666664</v>
      </c>
      <c r="U2210" s="10" t="str">
        <f t="shared" si="278"/>
        <v>Feb</v>
      </c>
      <c r="V2210" s="11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>
        <f t="shared" si="273"/>
        <v>627</v>
      </c>
      <c r="Q2211" t="str">
        <f t="shared" si="274"/>
        <v>music</v>
      </c>
      <c r="R2211" s="6" t="str">
        <f t="shared" si="275"/>
        <v>electronic music</v>
      </c>
      <c r="S2211" s="10">
        <f t="shared" si="276"/>
        <v>41732.479675925926</v>
      </c>
      <c r="T2211" s="10">
        <f t="shared" si="277"/>
        <v>41743.958333333336</v>
      </c>
      <c r="U2211" s="10" t="str">
        <f t="shared" si="278"/>
        <v>Apr</v>
      </c>
      <c r="V2211" s="11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>
        <f t="shared" si="273"/>
        <v>4228.5</v>
      </c>
      <c r="Q2212" t="str">
        <f t="shared" si="274"/>
        <v>music</v>
      </c>
      <c r="R2212" s="6" t="str">
        <f t="shared" si="275"/>
        <v>electronic music</v>
      </c>
      <c r="S2212" s="10">
        <f t="shared" si="276"/>
        <v>40956.066087962965</v>
      </c>
      <c r="T2212" s="10">
        <f t="shared" si="277"/>
        <v>41013.73333333333</v>
      </c>
      <c r="U2212" s="10" t="str">
        <f t="shared" si="278"/>
        <v>Feb</v>
      </c>
      <c r="V2212" s="11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>
        <f t="shared" si="273"/>
        <v>3695</v>
      </c>
      <c r="Q2213" t="str">
        <f t="shared" si="274"/>
        <v>music</v>
      </c>
      <c r="R2213" s="6" t="str">
        <f t="shared" si="275"/>
        <v>electronic music</v>
      </c>
      <c r="S2213" s="10">
        <f t="shared" si="276"/>
        <v>41716.785011574073</v>
      </c>
      <c r="T2213" s="10">
        <f t="shared" si="277"/>
        <v>41739.290972222225</v>
      </c>
      <c r="U2213" s="10" t="str">
        <f t="shared" si="278"/>
        <v>Mar</v>
      </c>
      <c r="V2213" s="11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>
        <f t="shared" si="273"/>
        <v>6431.5</v>
      </c>
      <c r="Q2214" t="str">
        <f t="shared" si="274"/>
        <v>music</v>
      </c>
      <c r="R2214" s="6" t="str">
        <f t="shared" si="275"/>
        <v>electronic music</v>
      </c>
      <c r="S2214" s="10">
        <f t="shared" si="276"/>
        <v>41548.747418981482</v>
      </c>
      <c r="T2214" s="10">
        <f t="shared" si="277"/>
        <v>41582.041666666664</v>
      </c>
      <c r="U2214" s="10" t="str">
        <f t="shared" si="278"/>
        <v>Oct</v>
      </c>
      <c r="V2214" s="11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>
        <f t="shared" si="273"/>
        <v>7.5</v>
      </c>
      <c r="Q2215" t="str">
        <f t="shared" si="274"/>
        <v>music</v>
      </c>
      <c r="R2215" s="6" t="str">
        <f t="shared" si="275"/>
        <v>electronic music</v>
      </c>
      <c r="S2215" s="10">
        <f t="shared" si="276"/>
        <v>42109.826145833329</v>
      </c>
      <c r="T2215" s="10">
        <f t="shared" si="277"/>
        <v>42139.826145833329</v>
      </c>
      <c r="U2215" s="10" t="str">
        <f t="shared" si="278"/>
        <v>Apr</v>
      </c>
      <c r="V2215" s="11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>
        <f t="shared" si="273"/>
        <v>1177.5050000000001</v>
      </c>
      <c r="Q2216" t="str">
        <f t="shared" si="274"/>
        <v>music</v>
      </c>
      <c r="R2216" s="6" t="str">
        <f t="shared" si="275"/>
        <v>electronic music</v>
      </c>
      <c r="S2216" s="10">
        <f t="shared" si="276"/>
        <v>41646.792222222226</v>
      </c>
      <c r="T2216" s="10">
        <f t="shared" si="277"/>
        <v>41676.792222222226</v>
      </c>
      <c r="U2216" s="10" t="str">
        <f t="shared" si="278"/>
        <v>Jan</v>
      </c>
      <c r="V2216" s="11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>
        <f t="shared" si="273"/>
        <v>705</v>
      </c>
      <c r="Q2217" t="str">
        <f t="shared" si="274"/>
        <v>music</v>
      </c>
      <c r="R2217" s="6" t="str">
        <f t="shared" si="275"/>
        <v>electronic music</v>
      </c>
      <c r="S2217" s="10">
        <f t="shared" si="276"/>
        <v>40958.717268518521</v>
      </c>
      <c r="T2217" s="10">
        <f t="shared" si="277"/>
        <v>40981.290972222225</v>
      </c>
      <c r="U2217" s="10" t="str">
        <f t="shared" si="278"/>
        <v>Feb</v>
      </c>
      <c r="V2217" s="11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>
        <f t="shared" si="273"/>
        <v>308.5</v>
      </c>
      <c r="Q2218" t="str">
        <f t="shared" si="274"/>
        <v>music</v>
      </c>
      <c r="R2218" s="6" t="str">
        <f t="shared" si="275"/>
        <v>electronic music</v>
      </c>
      <c r="S2218" s="10">
        <f t="shared" si="276"/>
        <v>42194.751678240747</v>
      </c>
      <c r="T2218" s="10">
        <f t="shared" si="277"/>
        <v>42208.751678240747</v>
      </c>
      <c r="U2218" s="10" t="str">
        <f t="shared" si="278"/>
        <v>Jul</v>
      </c>
      <c r="V2218" s="11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>
        <f t="shared" si="273"/>
        <v>422.5</v>
      </c>
      <c r="Q2219" t="str">
        <f t="shared" si="274"/>
        <v>music</v>
      </c>
      <c r="R2219" s="6" t="str">
        <f t="shared" si="275"/>
        <v>electronic music</v>
      </c>
      <c r="S2219" s="10">
        <f t="shared" si="276"/>
        <v>42299.776770833334</v>
      </c>
      <c r="T2219" s="10">
        <f t="shared" si="277"/>
        <v>42310.333333333328</v>
      </c>
      <c r="U2219" s="10" t="str">
        <f t="shared" si="278"/>
        <v>Oct</v>
      </c>
      <c r="V2219" s="11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>
        <f t="shared" si="273"/>
        <v>2228.33</v>
      </c>
      <c r="Q2220" t="str">
        <f t="shared" si="274"/>
        <v>music</v>
      </c>
      <c r="R2220" s="6" t="str">
        <f t="shared" si="275"/>
        <v>electronic music</v>
      </c>
      <c r="S2220" s="10">
        <f t="shared" si="276"/>
        <v>41127.812303240738</v>
      </c>
      <c r="T2220" s="10">
        <f t="shared" si="277"/>
        <v>41150</v>
      </c>
      <c r="U2220" s="10" t="str">
        <f t="shared" si="278"/>
        <v>Aug</v>
      </c>
      <c r="V2220" s="11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>
        <f t="shared" si="273"/>
        <v>1007.5</v>
      </c>
      <c r="Q2221" t="str">
        <f t="shared" si="274"/>
        <v>music</v>
      </c>
      <c r="R2221" s="6" t="str">
        <f t="shared" si="275"/>
        <v>electronic music</v>
      </c>
      <c r="S2221" s="10">
        <f t="shared" si="276"/>
        <v>42205.718888888892</v>
      </c>
      <c r="T2221" s="10">
        <f t="shared" si="277"/>
        <v>42235.718888888892</v>
      </c>
      <c r="U2221" s="10" t="str">
        <f t="shared" si="278"/>
        <v>Jul</v>
      </c>
      <c r="V2221" s="11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>
        <f t="shared" si="273"/>
        <v>3520</v>
      </c>
      <c r="Q2222" t="str">
        <f t="shared" si="274"/>
        <v>music</v>
      </c>
      <c r="R2222" s="6" t="str">
        <f t="shared" si="275"/>
        <v>electronic music</v>
      </c>
      <c r="S2222" s="10">
        <f t="shared" si="276"/>
        <v>41452.060601851852</v>
      </c>
      <c r="T2222" s="10">
        <f t="shared" si="277"/>
        <v>41482.060601851852</v>
      </c>
      <c r="U2222" s="10" t="str">
        <f t="shared" si="278"/>
        <v>Jun</v>
      </c>
      <c r="V2222" s="11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>
        <f t="shared" si="273"/>
        <v>7804.5</v>
      </c>
      <c r="Q2223" t="str">
        <f t="shared" si="274"/>
        <v>games</v>
      </c>
      <c r="R2223" s="6" t="str">
        <f t="shared" si="275"/>
        <v>tabletop games</v>
      </c>
      <c r="S2223" s="10">
        <f t="shared" si="276"/>
        <v>42452.666770833333</v>
      </c>
      <c r="T2223" s="10">
        <f t="shared" si="277"/>
        <v>42483</v>
      </c>
      <c r="U2223" s="10" t="str">
        <f t="shared" si="278"/>
        <v>Mar</v>
      </c>
      <c r="V2223" s="11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>
        <f t="shared" si="273"/>
        <v>656.5</v>
      </c>
      <c r="Q2224" t="str">
        <f t="shared" si="274"/>
        <v>games</v>
      </c>
      <c r="R2224" s="6" t="str">
        <f t="shared" si="275"/>
        <v>tabletop games</v>
      </c>
      <c r="S2224" s="10">
        <f t="shared" si="276"/>
        <v>40906.787581018521</v>
      </c>
      <c r="T2224" s="10">
        <f t="shared" si="277"/>
        <v>40936.787581018521</v>
      </c>
      <c r="U2224" s="10" t="str">
        <f t="shared" si="278"/>
        <v>Dec</v>
      </c>
      <c r="V2224" s="11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>
        <f t="shared" si="273"/>
        <v>20065.5</v>
      </c>
      <c r="Q2225" t="str">
        <f t="shared" si="274"/>
        <v>games</v>
      </c>
      <c r="R2225" s="6" t="str">
        <f t="shared" si="275"/>
        <v>tabletop games</v>
      </c>
      <c r="S2225" s="10">
        <f t="shared" si="276"/>
        <v>42152.640833333338</v>
      </c>
      <c r="T2225" s="10">
        <f t="shared" si="277"/>
        <v>42182.640833333338</v>
      </c>
      <c r="U2225" s="10" t="str">
        <f t="shared" si="278"/>
        <v>May</v>
      </c>
      <c r="V2225" s="11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>
        <f t="shared" si="273"/>
        <v>17157.5</v>
      </c>
      <c r="Q2226" t="str">
        <f t="shared" si="274"/>
        <v>games</v>
      </c>
      <c r="R2226" s="6" t="str">
        <f t="shared" si="275"/>
        <v>tabletop games</v>
      </c>
      <c r="S2226" s="10">
        <f t="shared" si="276"/>
        <v>42644.667534722219</v>
      </c>
      <c r="T2226" s="10">
        <f t="shared" si="277"/>
        <v>42672.791666666672</v>
      </c>
      <c r="U2226" s="10" t="str">
        <f t="shared" si="278"/>
        <v>Oct</v>
      </c>
      <c r="V2226" s="11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>
        <f t="shared" si="273"/>
        <v>109707.505</v>
      </c>
      <c r="Q2227" t="str">
        <f t="shared" si="274"/>
        <v>games</v>
      </c>
      <c r="R2227" s="6" t="str">
        <f t="shared" si="275"/>
        <v>tabletop games</v>
      </c>
      <c r="S2227" s="10">
        <f t="shared" si="276"/>
        <v>41873.79184027778</v>
      </c>
      <c r="T2227" s="10">
        <f t="shared" si="277"/>
        <v>41903.79184027778</v>
      </c>
      <c r="U2227" s="10" t="str">
        <f t="shared" si="278"/>
        <v>Aug</v>
      </c>
      <c r="V2227" s="11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>
        <f t="shared" si="273"/>
        <v>18761.654999999999</v>
      </c>
      <c r="Q2228" t="str">
        <f t="shared" si="274"/>
        <v>games</v>
      </c>
      <c r="R2228" s="6" t="str">
        <f t="shared" si="275"/>
        <v>tabletop games</v>
      </c>
      <c r="S2228" s="10">
        <f t="shared" si="276"/>
        <v>42381.79886574074</v>
      </c>
      <c r="T2228" s="10">
        <f t="shared" si="277"/>
        <v>42412.207638888889</v>
      </c>
      <c r="U2228" s="10" t="str">
        <f t="shared" si="278"/>
        <v>Jan</v>
      </c>
      <c r="V2228" s="11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>
        <f t="shared" si="273"/>
        <v>16729.5</v>
      </c>
      <c r="Q2229" t="str">
        <f t="shared" si="274"/>
        <v>games</v>
      </c>
      <c r="R2229" s="6" t="str">
        <f t="shared" si="275"/>
        <v>tabletop games</v>
      </c>
      <c r="S2229" s="10">
        <f t="shared" si="276"/>
        <v>41561.807349537034</v>
      </c>
      <c r="T2229" s="10">
        <f t="shared" si="277"/>
        <v>41591.849016203705</v>
      </c>
      <c r="U2229" s="10" t="str">
        <f t="shared" si="278"/>
        <v>Oct</v>
      </c>
      <c r="V2229" s="11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>
        <f t="shared" si="273"/>
        <v>6372.45</v>
      </c>
      <c r="Q2230" t="str">
        <f t="shared" si="274"/>
        <v>games</v>
      </c>
      <c r="R2230" s="6" t="str">
        <f t="shared" si="275"/>
        <v>tabletop games</v>
      </c>
      <c r="S2230" s="10">
        <f t="shared" si="276"/>
        <v>42202.278194444443</v>
      </c>
      <c r="T2230" s="10">
        <f t="shared" si="277"/>
        <v>42232.278194444443</v>
      </c>
      <c r="U2230" s="10" t="str">
        <f t="shared" si="278"/>
        <v>Jul</v>
      </c>
      <c r="V2230" s="11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>
        <f t="shared" si="273"/>
        <v>10858.165000000001</v>
      </c>
      <c r="Q2231" t="str">
        <f t="shared" si="274"/>
        <v>games</v>
      </c>
      <c r="R2231" s="6" t="str">
        <f t="shared" si="275"/>
        <v>tabletop games</v>
      </c>
      <c r="S2231" s="10">
        <f t="shared" si="276"/>
        <v>41484.664247685185</v>
      </c>
      <c r="T2231" s="10">
        <f t="shared" si="277"/>
        <v>41520.166666666664</v>
      </c>
      <c r="U2231" s="10" t="str">
        <f t="shared" si="278"/>
        <v>Jul</v>
      </c>
      <c r="V2231" s="11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>
        <f t="shared" si="273"/>
        <v>9603</v>
      </c>
      <c r="Q2232" t="str">
        <f t="shared" si="274"/>
        <v>games</v>
      </c>
      <c r="R2232" s="6" t="str">
        <f t="shared" si="275"/>
        <v>tabletop games</v>
      </c>
      <c r="S2232" s="10">
        <f t="shared" si="276"/>
        <v>41724.881099537037</v>
      </c>
      <c r="T2232" s="10">
        <f t="shared" si="277"/>
        <v>41754.881099537037</v>
      </c>
      <c r="U2232" s="10" t="str">
        <f t="shared" si="278"/>
        <v>Mar</v>
      </c>
      <c r="V2232" s="11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>
        <f t="shared" si="273"/>
        <v>16401.620000000003</v>
      </c>
      <c r="Q2233" t="str">
        <f t="shared" si="274"/>
        <v>games</v>
      </c>
      <c r="R2233" s="6" t="str">
        <f t="shared" si="275"/>
        <v>tabletop games</v>
      </c>
      <c r="S2233" s="10">
        <f t="shared" si="276"/>
        <v>41423.910891203705</v>
      </c>
      <c r="T2233" s="10">
        <f t="shared" si="277"/>
        <v>41450.208333333336</v>
      </c>
      <c r="U2233" s="10" t="str">
        <f t="shared" si="278"/>
        <v>May</v>
      </c>
      <c r="V2233" s="11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>
        <f t="shared" si="273"/>
        <v>14895</v>
      </c>
      <c r="Q2234" t="str">
        <f t="shared" si="274"/>
        <v>games</v>
      </c>
      <c r="R2234" s="6" t="str">
        <f t="shared" si="275"/>
        <v>tabletop games</v>
      </c>
      <c r="S2234" s="10">
        <f t="shared" si="276"/>
        <v>41806.794074074074</v>
      </c>
      <c r="T2234" s="10">
        <f t="shared" si="277"/>
        <v>41839.125</v>
      </c>
      <c r="U2234" s="10" t="str">
        <f t="shared" si="278"/>
        <v>Jun</v>
      </c>
      <c r="V2234" s="11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>
        <f t="shared" si="273"/>
        <v>5400.5</v>
      </c>
      <c r="Q2235" t="str">
        <f t="shared" si="274"/>
        <v>games</v>
      </c>
      <c r="R2235" s="6" t="str">
        <f t="shared" si="275"/>
        <v>tabletop games</v>
      </c>
      <c r="S2235" s="10">
        <f t="shared" si="276"/>
        <v>42331.378923611104</v>
      </c>
      <c r="T2235" s="10">
        <f t="shared" si="277"/>
        <v>42352</v>
      </c>
      <c r="U2235" s="10" t="str">
        <f t="shared" si="278"/>
        <v>Nov</v>
      </c>
      <c r="V2235" s="11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>
        <f t="shared" si="273"/>
        <v>632.5</v>
      </c>
      <c r="Q2236" t="str">
        <f t="shared" si="274"/>
        <v>games</v>
      </c>
      <c r="R2236" s="6" t="str">
        <f t="shared" si="275"/>
        <v>tabletop games</v>
      </c>
      <c r="S2236" s="10">
        <f t="shared" si="276"/>
        <v>42710.824618055558</v>
      </c>
      <c r="T2236" s="10">
        <f t="shared" si="277"/>
        <v>42740.824618055558</v>
      </c>
      <c r="U2236" s="10" t="str">
        <f t="shared" si="278"/>
        <v>Dec</v>
      </c>
      <c r="V2236" s="11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>
        <f t="shared" si="273"/>
        <v>16465.5</v>
      </c>
      <c r="Q2237" t="str">
        <f t="shared" si="274"/>
        <v>games</v>
      </c>
      <c r="R2237" s="6" t="str">
        <f t="shared" si="275"/>
        <v>tabletop games</v>
      </c>
      <c r="S2237" s="10">
        <f t="shared" si="276"/>
        <v>42062.022118055553</v>
      </c>
      <c r="T2237" s="10">
        <f t="shared" si="277"/>
        <v>42091.980451388896</v>
      </c>
      <c r="U2237" s="10" t="str">
        <f t="shared" si="278"/>
        <v>Feb</v>
      </c>
      <c r="V2237" s="11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>
        <f t="shared" si="273"/>
        <v>8919.5</v>
      </c>
      <c r="Q2238" t="str">
        <f t="shared" si="274"/>
        <v>games</v>
      </c>
      <c r="R2238" s="6" t="str">
        <f t="shared" si="275"/>
        <v>tabletop games</v>
      </c>
      <c r="S2238" s="10">
        <f t="shared" si="276"/>
        <v>42371.617164351846</v>
      </c>
      <c r="T2238" s="10">
        <f t="shared" si="277"/>
        <v>42401.617164351846</v>
      </c>
      <c r="U2238" s="10" t="str">
        <f t="shared" si="278"/>
        <v>Jan</v>
      </c>
      <c r="V2238" s="11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>
        <f t="shared" si="273"/>
        <v>40763.5</v>
      </c>
      <c r="Q2239" t="str">
        <f t="shared" si="274"/>
        <v>games</v>
      </c>
      <c r="R2239" s="6" t="str">
        <f t="shared" si="275"/>
        <v>tabletop games</v>
      </c>
      <c r="S2239" s="10">
        <f t="shared" si="276"/>
        <v>41915.003275462965</v>
      </c>
      <c r="T2239" s="10">
        <f t="shared" si="277"/>
        <v>41955.332638888889</v>
      </c>
      <c r="U2239" s="10" t="str">
        <f t="shared" si="278"/>
        <v>Oct</v>
      </c>
      <c r="V2239" s="11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>
        <f t="shared" si="273"/>
        <v>4748</v>
      </c>
      <c r="Q2240" t="str">
        <f t="shared" si="274"/>
        <v>games</v>
      </c>
      <c r="R2240" s="6" t="str">
        <f t="shared" si="275"/>
        <v>tabletop games</v>
      </c>
      <c r="S2240" s="10">
        <f t="shared" si="276"/>
        <v>42774.621712962966</v>
      </c>
      <c r="T2240" s="10">
        <f t="shared" si="277"/>
        <v>42804.621712962966</v>
      </c>
      <c r="U2240" s="10" t="str">
        <f t="shared" si="278"/>
        <v>Feb</v>
      </c>
      <c r="V2240" s="11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>
        <f t="shared" si="273"/>
        <v>28503.334999999999</v>
      </c>
      <c r="Q2241" t="str">
        <f t="shared" si="274"/>
        <v>games</v>
      </c>
      <c r="R2241" s="6" t="str">
        <f t="shared" si="275"/>
        <v>tabletop games</v>
      </c>
      <c r="S2241" s="10">
        <f t="shared" si="276"/>
        <v>41572.958495370374</v>
      </c>
      <c r="T2241" s="10">
        <f t="shared" si="277"/>
        <v>41609.168055555558</v>
      </c>
      <c r="U2241" s="10" t="str">
        <f t="shared" si="278"/>
        <v>Oct</v>
      </c>
      <c r="V2241" s="11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>
        <f t="shared" si="273"/>
        <v>9267</v>
      </c>
      <c r="Q2242" t="str">
        <f t="shared" si="274"/>
        <v>games</v>
      </c>
      <c r="R2242" s="6" t="str">
        <f t="shared" si="275"/>
        <v>tabletop games</v>
      </c>
      <c r="S2242" s="10">
        <f t="shared" si="276"/>
        <v>42452.825740740736</v>
      </c>
      <c r="T2242" s="10">
        <f t="shared" si="277"/>
        <v>42482.825740740736</v>
      </c>
      <c r="U2242" s="10" t="str">
        <f t="shared" si="278"/>
        <v>Mar</v>
      </c>
      <c r="V2242" s="11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>
        <f t="shared" ref="P2243:P2306" si="281">AVERAGE(D2243,E2243)</f>
        <v>4532</v>
      </c>
      <c r="Q2243" t="str">
        <f t="shared" ref="Q2243:Q2306" si="282">LEFT(N2243, SEARCH("/",N2243,1)-1)</f>
        <v>games</v>
      </c>
      <c r="R2243" s="6" t="str">
        <f t="shared" ref="R2243:R2306" si="283">RIGHT(N2243,LEN(N2243) - SEARCH("/", N2243, + 1))</f>
        <v>tabletop games</v>
      </c>
      <c r="S2243" s="10">
        <f t="shared" ref="S2243:S2306" si="284">(((J2243/60)/60)/24)+DATE(1970,1,1)</f>
        <v>42766.827546296292</v>
      </c>
      <c r="T2243" s="10">
        <f t="shared" ref="T2243:T2306" si="285">(((I2243/60)/60)/24)+DATE(1970,1,1)</f>
        <v>42796.827546296292</v>
      </c>
      <c r="U2243" s="10" t="str">
        <f t="shared" ref="U2243:U2306" si="286">TEXT(S2243, "mmm")</f>
        <v>Jan</v>
      </c>
      <c r="V2243" s="11">
        <f t="shared" ref="V2243:V2306" si="287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>
        <f t="shared" si="281"/>
        <v>73004.88</v>
      </c>
      <c r="Q2244" t="str">
        <f t="shared" si="282"/>
        <v>games</v>
      </c>
      <c r="R2244" s="6" t="str">
        <f t="shared" si="283"/>
        <v>tabletop games</v>
      </c>
      <c r="S2244" s="10">
        <f t="shared" si="284"/>
        <v>41569.575613425928</v>
      </c>
      <c r="T2244" s="10">
        <f t="shared" si="285"/>
        <v>41605.126388888886</v>
      </c>
      <c r="U2244" s="10" t="str">
        <f t="shared" si="286"/>
        <v>Oct</v>
      </c>
      <c r="V2244" s="11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>
        <f t="shared" si="281"/>
        <v>4651.75</v>
      </c>
      <c r="Q2245" t="str">
        <f t="shared" si="282"/>
        <v>games</v>
      </c>
      <c r="R2245" s="6" t="str">
        <f t="shared" si="283"/>
        <v>tabletop games</v>
      </c>
      <c r="S2245" s="10">
        <f t="shared" si="284"/>
        <v>42800.751041666663</v>
      </c>
      <c r="T2245" s="10">
        <f t="shared" si="285"/>
        <v>42807.125</v>
      </c>
      <c r="U2245" s="10" t="str">
        <f t="shared" si="286"/>
        <v>Mar</v>
      </c>
      <c r="V2245" s="11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>
        <f t="shared" si="281"/>
        <v>11925.5</v>
      </c>
      <c r="Q2246" t="str">
        <f t="shared" si="282"/>
        <v>games</v>
      </c>
      <c r="R2246" s="6" t="str">
        <f t="shared" si="283"/>
        <v>tabletop games</v>
      </c>
      <c r="S2246" s="10">
        <f t="shared" si="284"/>
        <v>42647.818819444445</v>
      </c>
      <c r="T2246" s="10">
        <f t="shared" si="285"/>
        <v>42659.854166666672</v>
      </c>
      <c r="U2246" s="10" t="str">
        <f t="shared" si="286"/>
        <v>Oct</v>
      </c>
      <c r="V2246" s="11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>
        <f t="shared" si="281"/>
        <v>54940.5</v>
      </c>
      <c r="Q2247" t="str">
        <f t="shared" si="282"/>
        <v>games</v>
      </c>
      <c r="R2247" s="6" t="str">
        <f t="shared" si="283"/>
        <v>tabletop games</v>
      </c>
      <c r="S2247" s="10">
        <f t="shared" si="284"/>
        <v>41660.708530092597</v>
      </c>
      <c r="T2247" s="10">
        <f t="shared" si="285"/>
        <v>41691.75</v>
      </c>
      <c r="U2247" s="10" t="str">
        <f t="shared" si="286"/>
        <v>Jan</v>
      </c>
      <c r="V2247" s="11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>
        <f t="shared" si="281"/>
        <v>2501.5</v>
      </c>
      <c r="Q2248" t="str">
        <f t="shared" si="282"/>
        <v>games</v>
      </c>
      <c r="R2248" s="6" t="str">
        <f t="shared" si="283"/>
        <v>tabletop games</v>
      </c>
      <c r="S2248" s="10">
        <f t="shared" si="284"/>
        <v>42221.79178240741</v>
      </c>
      <c r="T2248" s="10">
        <f t="shared" si="285"/>
        <v>42251.79178240741</v>
      </c>
      <c r="U2248" s="10" t="str">
        <f t="shared" si="286"/>
        <v>Aug</v>
      </c>
      <c r="V2248" s="11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>
        <f t="shared" si="281"/>
        <v>18912</v>
      </c>
      <c r="Q2249" t="str">
        <f t="shared" si="282"/>
        <v>games</v>
      </c>
      <c r="R2249" s="6" t="str">
        <f t="shared" si="283"/>
        <v>tabletop games</v>
      </c>
      <c r="S2249" s="10">
        <f t="shared" si="284"/>
        <v>42200.666261574079</v>
      </c>
      <c r="T2249" s="10">
        <f t="shared" si="285"/>
        <v>42214.666261574079</v>
      </c>
      <c r="U2249" s="10" t="str">
        <f t="shared" si="286"/>
        <v>Jul</v>
      </c>
      <c r="V2249" s="11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>
        <f t="shared" si="281"/>
        <v>7252.5</v>
      </c>
      <c r="Q2250" t="str">
        <f t="shared" si="282"/>
        <v>games</v>
      </c>
      <c r="R2250" s="6" t="str">
        <f t="shared" si="283"/>
        <v>tabletop games</v>
      </c>
      <c r="S2250" s="10">
        <f t="shared" si="284"/>
        <v>42688.875902777778</v>
      </c>
      <c r="T2250" s="10">
        <f t="shared" si="285"/>
        <v>42718.875902777778</v>
      </c>
      <c r="U2250" s="10" t="str">
        <f t="shared" si="286"/>
        <v>Nov</v>
      </c>
      <c r="V2250" s="11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>
        <f t="shared" si="281"/>
        <v>4703.5</v>
      </c>
      <c r="Q2251" t="str">
        <f t="shared" si="282"/>
        <v>games</v>
      </c>
      <c r="R2251" s="6" t="str">
        <f t="shared" si="283"/>
        <v>tabletop games</v>
      </c>
      <c r="S2251" s="10">
        <f t="shared" si="284"/>
        <v>41336.703298611108</v>
      </c>
      <c r="T2251" s="10">
        <f t="shared" si="285"/>
        <v>41366.661631944444</v>
      </c>
      <c r="U2251" s="10" t="str">
        <f t="shared" si="286"/>
        <v>Mar</v>
      </c>
      <c r="V2251" s="11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>
        <f t="shared" si="281"/>
        <v>134389</v>
      </c>
      <c r="Q2252" t="str">
        <f t="shared" si="282"/>
        <v>games</v>
      </c>
      <c r="R2252" s="6" t="str">
        <f t="shared" si="283"/>
        <v>tabletop games</v>
      </c>
      <c r="S2252" s="10">
        <f t="shared" si="284"/>
        <v>42677.005474537036</v>
      </c>
      <c r="T2252" s="10">
        <f t="shared" si="285"/>
        <v>42707.0471412037</v>
      </c>
      <c r="U2252" s="10" t="str">
        <f t="shared" si="286"/>
        <v>Nov</v>
      </c>
      <c r="V2252" s="11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>
        <f t="shared" si="281"/>
        <v>9964.0950000000012</v>
      </c>
      <c r="Q2253" t="str">
        <f t="shared" si="282"/>
        <v>games</v>
      </c>
      <c r="R2253" s="6" t="str">
        <f t="shared" si="283"/>
        <v>tabletop games</v>
      </c>
      <c r="S2253" s="10">
        <f t="shared" si="284"/>
        <v>41846.34579861111</v>
      </c>
      <c r="T2253" s="10">
        <f t="shared" si="285"/>
        <v>41867.34579861111</v>
      </c>
      <c r="U2253" s="10" t="str">
        <f t="shared" si="286"/>
        <v>Jul</v>
      </c>
      <c r="V2253" s="11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>
        <f t="shared" si="281"/>
        <v>16752.5</v>
      </c>
      <c r="Q2254" t="str">
        <f t="shared" si="282"/>
        <v>games</v>
      </c>
      <c r="R2254" s="6" t="str">
        <f t="shared" si="283"/>
        <v>tabletop games</v>
      </c>
      <c r="S2254" s="10">
        <f t="shared" si="284"/>
        <v>42573.327986111108</v>
      </c>
      <c r="T2254" s="10">
        <f t="shared" si="285"/>
        <v>42588.327986111108</v>
      </c>
      <c r="U2254" s="10" t="str">
        <f t="shared" si="286"/>
        <v>Jul</v>
      </c>
      <c r="V2254" s="11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>
        <f t="shared" si="281"/>
        <v>8507.5</v>
      </c>
      <c r="Q2255" t="str">
        <f t="shared" si="282"/>
        <v>games</v>
      </c>
      <c r="R2255" s="6" t="str">
        <f t="shared" si="283"/>
        <v>tabletop games</v>
      </c>
      <c r="S2255" s="10">
        <f t="shared" si="284"/>
        <v>42296.631331018521</v>
      </c>
      <c r="T2255" s="10">
        <f t="shared" si="285"/>
        <v>42326.672997685186</v>
      </c>
      <c r="U2255" s="10" t="str">
        <f t="shared" si="286"/>
        <v>Oct</v>
      </c>
      <c r="V2255" s="11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>
        <f t="shared" si="281"/>
        <v>1399.5</v>
      </c>
      <c r="Q2256" t="str">
        <f t="shared" si="282"/>
        <v>games</v>
      </c>
      <c r="R2256" s="6" t="str">
        <f t="shared" si="283"/>
        <v>tabletop games</v>
      </c>
      <c r="S2256" s="10">
        <f t="shared" si="284"/>
        <v>42752.647777777776</v>
      </c>
      <c r="T2256" s="10">
        <f t="shared" si="285"/>
        <v>42759.647777777776</v>
      </c>
      <c r="U2256" s="10" t="str">
        <f t="shared" si="286"/>
        <v>Jan</v>
      </c>
      <c r="V2256" s="11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>
        <f t="shared" si="281"/>
        <v>7636.5</v>
      </c>
      <c r="Q2257" t="str">
        <f t="shared" si="282"/>
        <v>games</v>
      </c>
      <c r="R2257" s="6" t="str">
        <f t="shared" si="283"/>
        <v>tabletop games</v>
      </c>
      <c r="S2257" s="10">
        <f t="shared" si="284"/>
        <v>42467.951979166668</v>
      </c>
      <c r="T2257" s="10">
        <f t="shared" si="285"/>
        <v>42497.951979166668</v>
      </c>
      <c r="U2257" s="10" t="str">
        <f t="shared" si="286"/>
        <v>Apr</v>
      </c>
      <c r="V2257" s="11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>
        <f t="shared" si="281"/>
        <v>774.5</v>
      </c>
      <c r="Q2258" t="str">
        <f t="shared" si="282"/>
        <v>games</v>
      </c>
      <c r="R2258" s="6" t="str">
        <f t="shared" si="283"/>
        <v>tabletop games</v>
      </c>
      <c r="S2258" s="10">
        <f t="shared" si="284"/>
        <v>42682.451921296291</v>
      </c>
      <c r="T2258" s="10">
        <f t="shared" si="285"/>
        <v>42696.451921296291</v>
      </c>
      <c r="U2258" s="10" t="str">
        <f t="shared" si="286"/>
        <v>Nov</v>
      </c>
      <c r="V2258" s="11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>
        <f t="shared" si="281"/>
        <v>9201.75</v>
      </c>
      <c r="Q2259" t="str">
        <f t="shared" si="282"/>
        <v>games</v>
      </c>
      <c r="R2259" s="6" t="str">
        <f t="shared" si="283"/>
        <v>tabletop games</v>
      </c>
      <c r="S2259" s="10">
        <f t="shared" si="284"/>
        <v>42505.936678240745</v>
      </c>
      <c r="T2259" s="10">
        <f t="shared" si="285"/>
        <v>42540.958333333328</v>
      </c>
      <c r="U2259" s="10" t="str">
        <f t="shared" si="286"/>
        <v>May</v>
      </c>
      <c r="V2259" s="11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>
        <f t="shared" si="281"/>
        <v>2711.5</v>
      </c>
      <c r="Q2260" t="str">
        <f t="shared" si="282"/>
        <v>games</v>
      </c>
      <c r="R2260" s="6" t="str">
        <f t="shared" si="283"/>
        <v>tabletop games</v>
      </c>
      <c r="S2260" s="10">
        <f t="shared" si="284"/>
        <v>42136.75100694444</v>
      </c>
      <c r="T2260" s="10">
        <f t="shared" si="285"/>
        <v>42166.75100694444</v>
      </c>
      <c r="U2260" s="10" t="str">
        <f t="shared" si="286"/>
        <v>May</v>
      </c>
      <c r="V2260" s="11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>
        <f t="shared" si="281"/>
        <v>9835.5</v>
      </c>
      <c r="Q2261" t="str">
        <f t="shared" si="282"/>
        <v>games</v>
      </c>
      <c r="R2261" s="6" t="str">
        <f t="shared" si="283"/>
        <v>tabletop games</v>
      </c>
      <c r="S2261" s="10">
        <f t="shared" si="284"/>
        <v>42702.804814814815</v>
      </c>
      <c r="T2261" s="10">
        <f t="shared" si="285"/>
        <v>42712.804814814815</v>
      </c>
      <c r="U2261" s="10" t="str">
        <f t="shared" si="286"/>
        <v>Nov</v>
      </c>
      <c r="V2261" s="11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>
        <f t="shared" si="281"/>
        <v>5336.5</v>
      </c>
      <c r="Q2262" t="str">
        <f t="shared" si="282"/>
        <v>games</v>
      </c>
      <c r="R2262" s="6" t="str">
        <f t="shared" si="283"/>
        <v>tabletop games</v>
      </c>
      <c r="S2262" s="10">
        <f t="shared" si="284"/>
        <v>41695.016782407409</v>
      </c>
      <c r="T2262" s="10">
        <f t="shared" si="285"/>
        <v>41724.975115740745</v>
      </c>
      <c r="U2262" s="10" t="str">
        <f t="shared" si="286"/>
        <v>Feb</v>
      </c>
      <c r="V2262" s="11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>
        <f t="shared" si="281"/>
        <v>4397.5</v>
      </c>
      <c r="Q2263" t="str">
        <f t="shared" si="282"/>
        <v>games</v>
      </c>
      <c r="R2263" s="6" t="str">
        <f t="shared" si="283"/>
        <v>tabletop games</v>
      </c>
      <c r="S2263" s="10">
        <f t="shared" si="284"/>
        <v>42759.724768518514</v>
      </c>
      <c r="T2263" s="10">
        <f t="shared" si="285"/>
        <v>42780.724768518514</v>
      </c>
      <c r="U2263" s="10" t="str">
        <f t="shared" si="286"/>
        <v>Jan</v>
      </c>
      <c r="V2263" s="11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>
        <f t="shared" si="281"/>
        <v>4193.5</v>
      </c>
      <c r="Q2264" t="str">
        <f t="shared" si="282"/>
        <v>games</v>
      </c>
      <c r="R2264" s="6" t="str">
        <f t="shared" si="283"/>
        <v>tabletop games</v>
      </c>
      <c r="S2264" s="10">
        <f t="shared" si="284"/>
        <v>41926.585162037038</v>
      </c>
      <c r="T2264" s="10">
        <f t="shared" si="285"/>
        <v>41961</v>
      </c>
      <c r="U2264" s="10" t="str">
        <f t="shared" si="286"/>
        <v>Oct</v>
      </c>
      <c r="V2264" s="11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>
        <f t="shared" si="281"/>
        <v>8083</v>
      </c>
      <c r="Q2265" t="str">
        <f t="shared" si="282"/>
        <v>games</v>
      </c>
      <c r="R2265" s="6" t="str">
        <f t="shared" si="283"/>
        <v>tabletop games</v>
      </c>
      <c r="S2265" s="10">
        <f t="shared" si="284"/>
        <v>42014.832326388889</v>
      </c>
      <c r="T2265" s="10">
        <f t="shared" si="285"/>
        <v>42035.832326388889</v>
      </c>
      <c r="U2265" s="10" t="str">
        <f t="shared" si="286"/>
        <v>Jan</v>
      </c>
      <c r="V2265" s="11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>
        <f t="shared" si="281"/>
        <v>8401</v>
      </c>
      <c r="Q2266" t="str">
        <f t="shared" si="282"/>
        <v>games</v>
      </c>
      <c r="R2266" s="6" t="str">
        <f t="shared" si="283"/>
        <v>tabletop games</v>
      </c>
      <c r="S2266" s="10">
        <f t="shared" si="284"/>
        <v>42496.582337962958</v>
      </c>
      <c r="T2266" s="10">
        <f t="shared" si="285"/>
        <v>42513.125</v>
      </c>
      <c r="U2266" s="10" t="str">
        <f t="shared" si="286"/>
        <v>May</v>
      </c>
      <c r="V2266" s="11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>
        <f t="shared" si="281"/>
        <v>398.5</v>
      </c>
      <c r="Q2267" t="str">
        <f t="shared" si="282"/>
        <v>games</v>
      </c>
      <c r="R2267" s="6" t="str">
        <f t="shared" si="283"/>
        <v>tabletop games</v>
      </c>
      <c r="S2267" s="10">
        <f t="shared" si="284"/>
        <v>42689.853090277778</v>
      </c>
      <c r="T2267" s="10">
        <f t="shared" si="285"/>
        <v>42696.853090277778</v>
      </c>
      <c r="U2267" s="10" t="str">
        <f t="shared" si="286"/>
        <v>Nov</v>
      </c>
      <c r="V2267" s="11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>
        <f t="shared" si="281"/>
        <v>3152</v>
      </c>
      <c r="Q2268" t="str">
        <f t="shared" si="282"/>
        <v>games</v>
      </c>
      <c r="R2268" s="6" t="str">
        <f t="shared" si="283"/>
        <v>tabletop games</v>
      </c>
      <c r="S2268" s="10">
        <f t="shared" si="284"/>
        <v>42469.874907407408</v>
      </c>
      <c r="T2268" s="10">
        <f t="shared" si="285"/>
        <v>42487.083333333328</v>
      </c>
      <c r="U2268" s="10" t="str">
        <f t="shared" si="286"/>
        <v>Apr</v>
      </c>
      <c r="V2268" s="11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>
        <f t="shared" si="281"/>
        <v>48052.5</v>
      </c>
      <c r="Q2269" t="str">
        <f t="shared" si="282"/>
        <v>games</v>
      </c>
      <c r="R2269" s="6" t="str">
        <f t="shared" si="283"/>
        <v>tabletop games</v>
      </c>
      <c r="S2269" s="10">
        <f t="shared" si="284"/>
        <v>41968.829826388886</v>
      </c>
      <c r="T2269" s="10">
        <f t="shared" si="285"/>
        <v>41994.041666666672</v>
      </c>
      <c r="U2269" s="10" t="str">
        <f t="shared" si="286"/>
        <v>Nov</v>
      </c>
      <c r="V2269" s="11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>
        <f t="shared" si="281"/>
        <v>28364</v>
      </c>
      <c r="Q2270" t="str">
        <f t="shared" si="282"/>
        <v>games</v>
      </c>
      <c r="R2270" s="6" t="str">
        <f t="shared" si="283"/>
        <v>tabletop games</v>
      </c>
      <c r="S2270" s="10">
        <f t="shared" si="284"/>
        <v>42776.082349537035</v>
      </c>
      <c r="T2270" s="10">
        <f t="shared" si="285"/>
        <v>42806.082349537035</v>
      </c>
      <c r="U2270" s="10" t="str">
        <f t="shared" si="286"/>
        <v>Feb</v>
      </c>
      <c r="V2270" s="11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>
        <f t="shared" si="281"/>
        <v>23770.5</v>
      </c>
      <c r="Q2271" t="str">
        <f t="shared" si="282"/>
        <v>games</v>
      </c>
      <c r="R2271" s="6" t="str">
        <f t="shared" si="283"/>
        <v>tabletop games</v>
      </c>
      <c r="S2271" s="10">
        <f t="shared" si="284"/>
        <v>42776.704432870371</v>
      </c>
      <c r="T2271" s="10">
        <f t="shared" si="285"/>
        <v>42801.208333333328</v>
      </c>
      <c r="U2271" s="10" t="str">
        <f t="shared" si="286"/>
        <v>Feb</v>
      </c>
      <c r="V2271" s="11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>
        <f t="shared" si="281"/>
        <v>102531</v>
      </c>
      <c r="Q2272" t="str">
        <f t="shared" si="282"/>
        <v>games</v>
      </c>
      <c r="R2272" s="6" t="str">
        <f t="shared" si="283"/>
        <v>tabletop games</v>
      </c>
      <c r="S2272" s="10">
        <f t="shared" si="284"/>
        <v>42725.869363425925</v>
      </c>
      <c r="T2272" s="10">
        <f t="shared" si="285"/>
        <v>42745.915972222225</v>
      </c>
      <c r="U2272" s="10" t="str">
        <f t="shared" si="286"/>
        <v>Dec</v>
      </c>
      <c r="V2272" s="11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>
        <f t="shared" si="281"/>
        <v>38309</v>
      </c>
      <c r="Q2273" t="str">
        <f t="shared" si="282"/>
        <v>games</v>
      </c>
      <c r="R2273" s="6" t="str">
        <f t="shared" si="283"/>
        <v>tabletop games</v>
      </c>
      <c r="S2273" s="10">
        <f t="shared" si="284"/>
        <v>42684.000046296293</v>
      </c>
      <c r="T2273" s="10">
        <f t="shared" si="285"/>
        <v>42714.000046296293</v>
      </c>
      <c r="U2273" s="10" t="str">
        <f t="shared" si="286"/>
        <v>Nov</v>
      </c>
      <c r="V2273" s="11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>
        <f t="shared" si="281"/>
        <v>7283</v>
      </c>
      <c r="Q2274" t="str">
        <f t="shared" si="282"/>
        <v>games</v>
      </c>
      <c r="R2274" s="6" t="str">
        <f t="shared" si="283"/>
        <v>tabletop games</v>
      </c>
      <c r="S2274" s="10">
        <f t="shared" si="284"/>
        <v>42315.699490740735</v>
      </c>
      <c r="T2274" s="10">
        <f t="shared" si="285"/>
        <v>42345.699490740735</v>
      </c>
      <c r="U2274" s="10" t="str">
        <f t="shared" si="286"/>
        <v>Nov</v>
      </c>
      <c r="V2274" s="11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>
        <f t="shared" si="281"/>
        <v>4004.5</v>
      </c>
      <c r="Q2275" t="str">
        <f t="shared" si="282"/>
        <v>games</v>
      </c>
      <c r="R2275" s="6" t="str">
        <f t="shared" si="283"/>
        <v>tabletop games</v>
      </c>
      <c r="S2275" s="10">
        <f t="shared" si="284"/>
        <v>42781.549097222218</v>
      </c>
      <c r="T2275" s="10">
        <f t="shared" si="285"/>
        <v>42806.507430555561</v>
      </c>
      <c r="U2275" s="10" t="str">
        <f t="shared" si="286"/>
        <v>Feb</v>
      </c>
      <c r="V2275" s="11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>
        <f t="shared" si="281"/>
        <v>2745</v>
      </c>
      <c r="Q2276" t="str">
        <f t="shared" si="282"/>
        <v>games</v>
      </c>
      <c r="R2276" s="6" t="str">
        <f t="shared" si="283"/>
        <v>tabletop games</v>
      </c>
      <c r="S2276" s="10">
        <f t="shared" si="284"/>
        <v>41663.500659722224</v>
      </c>
      <c r="T2276" s="10">
        <f t="shared" si="285"/>
        <v>41693.500659722224</v>
      </c>
      <c r="U2276" s="10" t="str">
        <f t="shared" si="286"/>
        <v>Jan</v>
      </c>
      <c r="V2276" s="11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>
        <f t="shared" si="281"/>
        <v>1650.25</v>
      </c>
      <c r="Q2277" t="str">
        <f t="shared" si="282"/>
        <v>games</v>
      </c>
      <c r="R2277" s="6" t="str">
        <f t="shared" si="283"/>
        <v>tabletop games</v>
      </c>
      <c r="S2277" s="10">
        <f t="shared" si="284"/>
        <v>41965.616655092599</v>
      </c>
      <c r="T2277" s="10">
        <f t="shared" si="285"/>
        <v>41995.616655092599</v>
      </c>
      <c r="U2277" s="10" t="str">
        <f t="shared" si="286"/>
        <v>Nov</v>
      </c>
      <c r="V2277" s="11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>
        <f t="shared" si="281"/>
        <v>4722.5</v>
      </c>
      <c r="Q2278" t="str">
        <f t="shared" si="282"/>
        <v>games</v>
      </c>
      <c r="R2278" s="6" t="str">
        <f t="shared" si="283"/>
        <v>tabletop games</v>
      </c>
      <c r="S2278" s="10">
        <f t="shared" si="284"/>
        <v>41614.651493055557</v>
      </c>
      <c r="T2278" s="10">
        <f t="shared" si="285"/>
        <v>41644.651493055557</v>
      </c>
      <c r="U2278" s="10" t="str">
        <f t="shared" si="286"/>
        <v>Dec</v>
      </c>
      <c r="V2278" s="11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>
        <f t="shared" si="281"/>
        <v>10246</v>
      </c>
      <c r="Q2279" t="str">
        <f t="shared" si="282"/>
        <v>games</v>
      </c>
      <c r="R2279" s="6" t="str">
        <f t="shared" si="283"/>
        <v>tabletop games</v>
      </c>
      <c r="S2279" s="10">
        <f t="shared" si="284"/>
        <v>40936.678506944445</v>
      </c>
      <c r="T2279" s="10">
        <f t="shared" si="285"/>
        <v>40966.678506944445</v>
      </c>
      <c r="U2279" s="10" t="str">
        <f t="shared" si="286"/>
        <v>Jan</v>
      </c>
      <c r="V2279" s="11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>
        <f t="shared" si="281"/>
        <v>3707</v>
      </c>
      <c r="Q2280" t="str">
        <f t="shared" si="282"/>
        <v>games</v>
      </c>
      <c r="R2280" s="6" t="str">
        <f t="shared" si="283"/>
        <v>tabletop games</v>
      </c>
      <c r="S2280" s="10">
        <f t="shared" si="284"/>
        <v>42338.709108796291</v>
      </c>
      <c r="T2280" s="10">
        <f t="shared" si="285"/>
        <v>42372.957638888889</v>
      </c>
      <c r="U2280" s="10" t="str">
        <f t="shared" si="286"/>
        <v>Nov</v>
      </c>
      <c r="V2280" s="11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>
        <f t="shared" si="281"/>
        <v>1269</v>
      </c>
      <c r="Q2281" t="str">
        <f t="shared" si="282"/>
        <v>games</v>
      </c>
      <c r="R2281" s="6" t="str">
        <f t="shared" si="283"/>
        <v>tabletop games</v>
      </c>
      <c r="S2281" s="10">
        <f t="shared" si="284"/>
        <v>42020.806701388887</v>
      </c>
      <c r="T2281" s="10">
        <f t="shared" si="285"/>
        <v>42039.166666666672</v>
      </c>
      <c r="U2281" s="10" t="str">
        <f t="shared" si="286"/>
        <v>Jan</v>
      </c>
      <c r="V2281" s="11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>
        <f t="shared" si="281"/>
        <v>24675.25</v>
      </c>
      <c r="Q2282" t="str">
        <f t="shared" si="282"/>
        <v>games</v>
      </c>
      <c r="R2282" s="6" t="str">
        <f t="shared" si="283"/>
        <v>tabletop games</v>
      </c>
      <c r="S2282" s="10">
        <f t="shared" si="284"/>
        <v>42234.624895833331</v>
      </c>
      <c r="T2282" s="10">
        <f t="shared" si="285"/>
        <v>42264.624895833331</v>
      </c>
      <c r="U2282" s="10" t="str">
        <f t="shared" si="286"/>
        <v>Aug</v>
      </c>
      <c r="V2282" s="11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>
        <f t="shared" si="281"/>
        <v>427.5</v>
      </c>
      <c r="Q2283" t="str">
        <f t="shared" si="282"/>
        <v>music</v>
      </c>
      <c r="R2283" s="6" t="str">
        <f t="shared" si="283"/>
        <v>rock</v>
      </c>
      <c r="S2283" s="10">
        <f t="shared" si="284"/>
        <v>40687.285844907405</v>
      </c>
      <c r="T2283" s="10">
        <f t="shared" si="285"/>
        <v>40749.284722222219</v>
      </c>
      <c r="U2283" s="10" t="str">
        <f t="shared" si="286"/>
        <v>May</v>
      </c>
      <c r="V2283" s="11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>
        <f t="shared" si="281"/>
        <v>1070</v>
      </c>
      <c r="Q2284" t="str">
        <f t="shared" si="282"/>
        <v>music</v>
      </c>
      <c r="R2284" s="6" t="str">
        <f t="shared" si="283"/>
        <v>rock</v>
      </c>
      <c r="S2284" s="10">
        <f t="shared" si="284"/>
        <v>42323.17460648148</v>
      </c>
      <c r="T2284" s="10">
        <f t="shared" si="285"/>
        <v>42383.17460648148</v>
      </c>
      <c r="U2284" s="10" t="str">
        <f t="shared" si="286"/>
        <v>Nov</v>
      </c>
      <c r="V2284" s="11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>
        <f t="shared" si="281"/>
        <v>3012.83</v>
      </c>
      <c r="Q2285" t="str">
        <f t="shared" si="282"/>
        <v>music</v>
      </c>
      <c r="R2285" s="6" t="str">
        <f t="shared" si="283"/>
        <v>rock</v>
      </c>
      <c r="S2285" s="10">
        <f t="shared" si="284"/>
        <v>40978.125046296293</v>
      </c>
      <c r="T2285" s="10">
        <f t="shared" si="285"/>
        <v>41038.083379629628</v>
      </c>
      <c r="U2285" s="10" t="str">
        <f t="shared" si="286"/>
        <v>Mar</v>
      </c>
      <c r="V2285" s="11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>
        <f t="shared" si="281"/>
        <v>6186.6350000000002</v>
      </c>
      <c r="Q2286" t="str">
        <f t="shared" si="282"/>
        <v>music</v>
      </c>
      <c r="R2286" s="6" t="str">
        <f t="shared" si="283"/>
        <v>rock</v>
      </c>
      <c r="S2286" s="10">
        <f t="shared" si="284"/>
        <v>40585.796817129631</v>
      </c>
      <c r="T2286" s="10">
        <f t="shared" si="285"/>
        <v>40614.166666666664</v>
      </c>
      <c r="U2286" s="10" t="str">
        <f t="shared" si="286"/>
        <v>Feb</v>
      </c>
      <c r="V2286" s="11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>
        <f t="shared" si="281"/>
        <v>3320.5</v>
      </c>
      <c r="Q2287" t="str">
        <f t="shared" si="282"/>
        <v>music</v>
      </c>
      <c r="R2287" s="6" t="str">
        <f t="shared" si="283"/>
        <v>rock</v>
      </c>
      <c r="S2287" s="10">
        <f t="shared" si="284"/>
        <v>41059.185682870368</v>
      </c>
      <c r="T2287" s="10">
        <f t="shared" si="285"/>
        <v>41089.185682870368</v>
      </c>
      <c r="U2287" s="10" t="str">
        <f t="shared" si="286"/>
        <v>May</v>
      </c>
      <c r="V2287" s="11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>
        <f t="shared" si="281"/>
        <v>1500.5</v>
      </c>
      <c r="Q2288" t="str">
        <f t="shared" si="282"/>
        <v>music</v>
      </c>
      <c r="R2288" s="6" t="str">
        <f t="shared" si="283"/>
        <v>rock</v>
      </c>
      <c r="S2288" s="10">
        <f t="shared" si="284"/>
        <v>41494.963587962964</v>
      </c>
      <c r="T2288" s="10">
        <f t="shared" si="285"/>
        <v>41523.165972222225</v>
      </c>
      <c r="U2288" s="10" t="str">
        <f t="shared" si="286"/>
        <v>Aug</v>
      </c>
      <c r="V2288" s="11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>
        <f t="shared" si="281"/>
        <v>4949.4949999999999</v>
      </c>
      <c r="Q2289" t="str">
        <f t="shared" si="282"/>
        <v>music</v>
      </c>
      <c r="R2289" s="6" t="str">
        <f t="shared" si="283"/>
        <v>rock</v>
      </c>
      <c r="S2289" s="10">
        <f t="shared" si="284"/>
        <v>41792.667361111111</v>
      </c>
      <c r="T2289" s="10">
        <f t="shared" si="285"/>
        <v>41813.667361111111</v>
      </c>
      <c r="U2289" s="10" t="str">
        <f t="shared" si="286"/>
        <v>Jun</v>
      </c>
      <c r="V2289" s="11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>
        <f t="shared" si="281"/>
        <v>1000.5</v>
      </c>
      <c r="Q2290" t="str">
        <f t="shared" si="282"/>
        <v>music</v>
      </c>
      <c r="R2290" s="6" t="str">
        <f t="shared" si="283"/>
        <v>rock</v>
      </c>
      <c r="S2290" s="10">
        <f t="shared" si="284"/>
        <v>41067.827418981484</v>
      </c>
      <c r="T2290" s="10">
        <f t="shared" si="285"/>
        <v>41086.75</v>
      </c>
      <c r="U2290" s="10" t="str">
        <f t="shared" si="286"/>
        <v>Jun</v>
      </c>
      <c r="V2290" s="11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>
        <f t="shared" si="281"/>
        <v>1555.5</v>
      </c>
      <c r="Q2291" t="str">
        <f t="shared" si="282"/>
        <v>music</v>
      </c>
      <c r="R2291" s="6" t="str">
        <f t="shared" si="283"/>
        <v>rock</v>
      </c>
      <c r="S2291" s="10">
        <f t="shared" si="284"/>
        <v>41571.998379629629</v>
      </c>
      <c r="T2291" s="10">
        <f t="shared" si="285"/>
        <v>41614.973611111112</v>
      </c>
      <c r="U2291" s="10" t="str">
        <f t="shared" si="286"/>
        <v>Oct</v>
      </c>
      <c r="V2291" s="11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>
        <f t="shared" si="281"/>
        <v>1530.5</v>
      </c>
      <c r="Q2292" t="str">
        <f t="shared" si="282"/>
        <v>music</v>
      </c>
      <c r="R2292" s="6" t="str">
        <f t="shared" si="283"/>
        <v>rock</v>
      </c>
      <c r="S2292" s="10">
        <f t="shared" si="284"/>
        <v>40070.253819444442</v>
      </c>
      <c r="T2292" s="10">
        <f t="shared" si="285"/>
        <v>40148.708333333336</v>
      </c>
      <c r="U2292" s="10" t="str">
        <f t="shared" si="286"/>
        <v>Sep</v>
      </c>
      <c r="V2292" s="11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>
        <f t="shared" si="281"/>
        <v>3410</v>
      </c>
      <c r="Q2293" t="str">
        <f t="shared" si="282"/>
        <v>music</v>
      </c>
      <c r="R2293" s="6" t="str">
        <f t="shared" si="283"/>
        <v>rock</v>
      </c>
      <c r="S2293" s="10">
        <f t="shared" si="284"/>
        <v>40987.977060185185</v>
      </c>
      <c r="T2293" s="10">
        <f t="shared" si="285"/>
        <v>41022.166666666664</v>
      </c>
      <c r="U2293" s="10" t="str">
        <f t="shared" si="286"/>
        <v>Mar</v>
      </c>
      <c r="V2293" s="11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>
        <f t="shared" si="281"/>
        <v>2072.5050000000001</v>
      </c>
      <c r="Q2294" t="str">
        <f t="shared" si="282"/>
        <v>music</v>
      </c>
      <c r="R2294" s="6" t="str">
        <f t="shared" si="283"/>
        <v>rock</v>
      </c>
      <c r="S2294" s="10">
        <f t="shared" si="284"/>
        <v>40987.697638888887</v>
      </c>
      <c r="T2294" s="10">
        <f t="shared" si="285"/>
        <v>41017.697638888887</v>
      </c>
      <c r="U2294" s="10" t="str">
        <f t="shared" si="286"/>
        <v>Mar</v>
      </c>
      <c r="V2294" s="11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>
        <f t="shared" si="281"/>
        <v>885</v>
      </c>
      <c r="Q2295" t="str">
        <f t="shared" si="282"/>
        <v>music</v>
      </c>
      <c r="R2295" s="6" t="str">
        <f t="shared" si="283"/>
        <v>rock</v>
      </c>
      <c r="S2295" s="10">
        <f t="shared" si="284"/>
        <v>41151.708321759259</v>
      </c>
      <c r="T2295" s="10">
        <f t="shared" si="285"/>
        <v>41177.165972222225</v>
      </c>
      <c r="U2295" s="10" t="str">
        <f t="shared" si="286"/>
        <v>Aug</v>
      </c>
      <c r="V2295" s="11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>
        <f t="shared" si="281"/>
        <v>6152.02</v>
      </c>
      <c r="Q2296" t="str">
        <f t="shared" si="282"/>
        <v>music</v>
      </c>
      <c r="R2296" s="6" t="str">
        <f t="shared" si="283"/>
        <v>rock</v>
      </c>
      <c r="S2296" s="10">
        <f t="shared" si="284"/>
        <v>41264.72314814815</v>
      </c>
      <c r="T2296" s="10">
        <f t="shared" si="285"/>
        <v>41294.72314814815</v>
      </c>
      <c r="U2296" s="10" t="str">
        <f t="shared" si="286"/>
        <v>Dec</v>
      </c>
      <c r="V2296" s="11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>
        <f t="shared" si="281"/>
        <v>1351.5</v>
      </c>
      <c r="Q2297" t="str">
        <f t="shared" si="282"/>
        <v>music</v>
      </c>
      <c r="R2297" s="6" t="str">
        <f t="shared" si="283"/>
        <v>rock</v>
      </c>
      <c r="S2297" s="10">
        <f t="shared" si="284"/>
        <v>41270.954351851848</v>
      </c>
      <c r="T2297" s="10">
        <f t="shared" si="285"/>
        <v>41300.954351851848</v>
      </c>
      <c r="U2297" s="10" t="str">
        <f t="shared" si="286"/>
        <v>Dec</v>
      </c>
      <c r="V2297" s="11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>
        <f t="shared" si="281"/>
        <v>8717.5</v>
      </c>
      <c r="Q2298" t="str">
        <f t="shared" si="282"/>
        <v>music</v>
      </c>
      <c r="R2298" s="6" t="str">
        <f t="shared" si="283"/>
        <v>rock</v>
      </c>
      <c r="S2298" s="10">
        <f t="shared" si="284"/>
        <v>40927.731782407405</v>
      </c>
      <c r="T2298" s="10">
        <f t="shared" si="285"/>
        <v>40962.731782407405</v>
      </c>
      <c r="U2298" s="10" t="str">
        <f t="shared" si="286"/>
        <v>Jan</v>
      </c>
      <c r="V2298" s="11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>
        <f t="shared" si="281"/>
        <v>1003</v>
      </c>
      <c r="Q2299" t="str">
        <f t="shared" si="282"/>
        <v>music</v>
      </c>
      <c r="R2299" s="6" t="str">
        <f t="shared" si="283"/>
        <v>rock</v>
      </c>
      <c r="S2299" s="10">
        <f t="shared" si="284"/>
        <v>40948.042233796295</v>
      </c>
      <c r="T2299" s="10">
        <f t="shared" si="285"/>
        <v>40982.165972222225</v>
      </c>
      <c r="U2299" s="10" t="str">
        <f t="shared" si="286"/>
        <v>Feb</v>
      </c>
      <c r="V2299" s="11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>
        <f t="shared" si="281"/>
        <v>30761</v>
      </c>
      <c r="Q2300" t="str">
        <f t="shared" si="282"/>
        <v>music</v>
      </c>
      <c r="R2300" s="6" t="str">
        <f t="shared" si="283"/>
        <v>rock</v>
      </c>
      <c r="S2300" s="10">
        <f t="shared" si="284"/>
        <v>41694.84065972222</v>
      </c>
      <c r="T2300" s="10">
        <f t="shared" si="285"/>
        <v>41724.798993055556</v>
      </c>
      <c r="U2300" s="10" t="str">
        <f t="shared" si="286"/>
        <v>Feb</v>
      </c>
      <c r="V2300" s="11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>
        <f t="shared" si="281"/>
        <v>675.25</v>
      </c>
      <c r="Q2301" t="str">
        <f t="shared" si="282"/>
        <v>music</v>
      </c>
      <c r="R2301" s="6" t="str">
        <f t="shared" si="283"/>
        <v>rock</v>
      </c>
      <c r="S2301" s="10">
        <f t="shared" si="284"/>
        <v>40565.032511574071</v>
      </c>
      <c r="T2301" s="10">
        <f t="shared" si="285"/>
        <v>40580.032511574071</v>
      </c>
      <c r="U2301" s="10" t="str">
        <f t="shared" si="286"/>
        <v>Jan</v>
      </c>
      <c r="V2301" s="11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>
        <f t="shared" si="281"/>
        <v>805</v>
      </c>
      <c r="Q2302" t="str">
        <f t="shared" si="282"/>
        <v>music</v>
      </c>
      <c r="R2302" s="6" t="str">
        <f t="shared" si="283"/>
        <v>rock</v>
      </c>
      <c r="S2302" s="10">
        <f t="shared" si="284"/>
        <v>41074.727037037039</v>
      </c>
      <c r="T2302" s="10">
        <f t="shared" si="285"/>
        <v>41088.727037037039</v>
      </c>
      <c r="U2302" s="10" t="str">
        <f t="shared" si="286"/>
        <v>Jun</v>
      </c>
      <c r="V2302" s="11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>
        <f t="shared" si="281"/>
        <v>5840.1100000000006</v>
      </c>
      <c r="Q2303" t="str">
        <f t="shared" si="282"/>
        <v>music</v>
      </c>
      <c r="R2303" s="6" t="str">
        <f t="shared" si="283"/>
        <v>indie rock</v>
      </c>
      <c r="S2303" s="10">
        <f t="shared" si="284"/>
        <v>41416.146944444445</v>
      </c>
      <c r="T2303" s="10">
        <f t="shared" si="285"/>
        <v>41446.146944444445</v>
      </c>
      <c r="U2303" s="10" t="str">
        <f t="shared" si="286"/>
        <v>May</v>
      </c>
      <c r="V2303" s="11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>
        <f t="shared" si="281"/>
        <v>3112.5</v>
      </c>
      <c r="Q2304" t="str">
        <f t="shared" si="282"/>
        <v>music</v>
      </c>
      <c r="R2304" s="6" t="str">
        <f t="shared" si="283"/>
        <v>indie rock</v>
      </c>
      <c r="S2304" s="10">
        <f t="shared" si="284"/>
        <v>41605.868449074071</v>
      </c>
      <c r="T2304" s="10">
        <f t="shared" si="285"/>
        <v>41639.291666666664</v>
      </c>
      <c r="U2304" s="10" t="str">
        <f t="shared" si="286"/>
        <v>Nov</v>
      </c>
      <c r="V2304" s="11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>
        <f t="shared" si="281"/>
        <v>6751.8050000000003</v>
      </c>
      <c r="Q2305" t="str">
        <f t="shared" si="282"/>
        <v>music</v>
      </c>
      <c r="R2305" s="6" t="str">
        <f t="shared" si="283"/>
        <v>indie rock</v>
      </c>
      <c r="S2305" s="10">
        <f t="shared" si="284"/>
        <v>40850.111064814817</v>
      </c>
      <c r="T2305" s="10">
        <f t="shared" si="285"/>
        <v>40890.152731481481</v>
      </c>
      <c r="U2305" s="10" t="str">
        <f t="shared" si="286"/>
        <v>Nov</v>
      </c>
      <c r="V2305" s="11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>
        <f t="shared" si="281"/>
        <v>6021.01</v>
      </c>
      <c r="Q2306" t="str">
        <f t="shared" si="282"/>
        <v>music</v>
      </c>
      <c r="R2306" s="6" t="str">
        <f t="shared" si="283"/>
        <v>indie rock</v>
      </c>
      <c r="S2306" s="10">
        <f t="shared" si="284"/>
        <v>40502.815868055557</v>
      </c>
      <c r="T2306" s="10">
        <f t="shared" si="285"/>
        <v>40544.207638888889</v>
      </c>
      <c r="U2306" s="10" t="str">
        <f t="shared" si="286"/>
        <v>Nov</v>
      </c>
      <c r="V2306" s="11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>
        <f t="shared" ref="P2307:P2370" si="289">AVERAGE(D2307,E2307)</f>
        <v>18110.5</v>
      </c>
      <c r="Q2307" t="str">
        <f t="shared" ref="Q2307:Q2370" si="290">LEFT(N2307, SEARCH("/",N2307,1)-1)</f>
        <v>music</v>
      </c>
      <c r="R2307" s="6" t="str">
        <f t="shared" ref="R2307:R2370" si="291">RIGHT(N2307,LEN(N2307) - SEARCH("/", N2307, + 1))</f>
        <v>indie rock</v>
      </c>
      <c r="S2307" s="10">
        <f t="shared" ref="S2307:S2370" si="292">(((J2307/60)/60)/24)+DATE(1970,1,1)</f>
        <v>41834.695277777777</v>
      </c>
      <c r="T2307" s="10">
        <f t="shared" ref="T2307:T2370" si="293">(((I2307/60)/60)/24)+DATE(1970,1,1)</f>
        <v>41859.75</v>
      </c>
      <c r="U2307" s="10" t="str">
        <f t="shared" ref="U2307:U2370" si="294">TEXT(S2307, "mmm")</f>
        <v>Jul</v>
      </c>
      <c r="V2307" s="11">
        <f t="shared" ref="V2307:V2370" si="295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>
        <f t="shared" si="289"/>
        <v>3618.2750000000001</v>
      </c>
      <c r="Q2308" t="str">
        <f t="shared" si="290"/>
        <v>music</v>
      </c>
      <c r="R2308" s="6" t="str">
        <f t="shared" si="291"/>
        <v>indie rock</v>
      </c>
      <c r="S2308" s="10">
        <f t="shared" si="292"/>
        <v>40948.16815972222</v>
      </c>
      <c r="T2308" s="10">
        <f t="shared" si="293"/>
        <v>40978.16815972222</v>
      </c>
      <c r="U2308" s="10" t="str">
        <f t="shared" si="294"/>
        <v>Feb</v>
      </c>
      <c r="V2308" s="11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>
        <f t="shared" si="289"/>
        <v>2029.8650000000002</v>
      </c>
      <c r="Q2309" t="str">
        <f t="shared" si="290"/>
        <v>music</v>
      </c>
      <c r="R2309" s="6" t="str">
        <f t="shared" si="291"/>
        <v>indie rock</v>
      </c>
      <c r="S2309" s="10">
        <f t="shared" si="292"/>
        <v>41004.802465277775</v>
      </c>
      <c r="T2309" s="10">
        <f t="shared" si="293"/>
        <v>41034.802407407406</v>
      </c>
      <c r="U2309" s="10" t="str">
        <f t="shared" si="294"/>
        <v>Apr</v>
      </c>
      <c r="V2309" s="11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>
        <f t="shared" si="289"/>
        <v>50326.555</v>
      </c>
      <c r="Q2310" t="str">
        <f t="shared" si="290"/>
        <v>music</v>
      </c>
      <c r="R2310" s="6" t="str">
        <f t="shared" si="291"/>
        <v>indie rock</v>
      </c>
      <c r="S2310" s="10">
        <f t="shared" si="292"/>
        <v>41851.962916666671</v>
      </c>
      <c r="T2310" s="10">
        <f t="shared" si="293"/>
        <v>41880.041666666664</v>
      </c>
      <c r="U2310" s="10" t="str">
        <f t="shared" si="294"/>
        <v>Jul</v>
      </c>
      <c r="V2310" s="11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>
        <f t="shared" si="289"/>
        <v>6200.2350000000006</v>
      </c>
      <c r="Q2311" t="str">
        <f t="shared" si="290"/>
        <v>music</v>
      </c>
      <c r="R2311" s="6" t="str">
        <f t="shared" si="291"/>
        <v>indie rock</v>
      </c>
      <c r="S2311" s="10">
        <f t="shared" si="292"/>
        <v>41307.987696759257</v>
      </c>
      <c r="T2311" s="10">
        <f t="shared" si="293"/>
        <v>41342.987696759257</v>
      </c>
      <c r="U2311" s="10" t="str">
        <f t="shared" si="294"/>
        <v>Feb</v>
      </c>
      <c r="V2311" s="11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>
        <f t="shared" si="289"/>
        <v>48917.68</v>
      </c>
      <c r="Q2312" t="str">
        <f t="shared" si="290"/>
        <v>music</v>
      </c>
      <c r="R2312" s="6" t="str">
        <f t="shared" si="291"/>
        <v>indie rock</v>
      </c>
      <c r="S2312" s="10">
        <f t="shared" si="292"/>
        <v>41324.79415509259</v>
      </c>
      <c r="T2312" s="10">
        <f t="shared" si="293"/>
        <v>41354.752488425926</v>
      </c>
      <c r="U2312" s="10" t="str">
        <f t="shared" si="294"/>
        <v>Feb</v>
      </c>
      <c r="V2312" s="11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>
        <f t="shared" si="289"/>
        <v>9185</v>
      </c>
      <c r="Q2313" t="str">
        <f t="shared" si="290"/>
        <v>music</v>
      </c>
      <c r="R2313" s="6" t="str">
        <f t="shared" si="291"/>
        <v>indie rock</v>
      </c>
      <c r="S2313" s="10">
        <f t="shared" si="292"/>
        <v>41736.004502314812</v>
      </c>
      <c r="T2313" s="10">
        <f t="shared" si="293"/>
        <v>41766.004502314812</v>
      </c>
      <c r="U2313" s="10" t="str">
        <f t="shared" si="294"/>
        <v>Apr</v>
      </c>
      <c r="V2313" s="11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>
        <f t="shared" si="289"/>
        <v>3118</v>
      </c>
      <c r="Q2314" t="str">
        <f t="shared" si="290"/>
        <v>music</v>
      </c>
      <c r="R2314" s="6" t="str">
        <f t="shared" si="291"/>
        <v>indie rock</v>
      </c>
      <c r="S2314" s="10">
        <f t="shared" si="292"/>
        <v>41716.632847222223</v>
      </c>
      <c r="T2314" s="10">
        <f t="shared" si="293"/>
        <v>41747.958333333336</v>
      </c>
      <c r="U2314" s="10" t="str">
        <f t="shared" si="294"/>
        <v>Mar</v>
      </c>
      <c r="V2314" s="11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>
        <f t="shared" si="289"/>
        <v>6896.01</v>
      </c>
      <c r="Q2315" t="str">
        <f t="shared" si="290"/>
        <v>music</v>
      </c>
      <c r="R2315" s="6" t="str">
        <f t="shared" si="291"/>
        <v>indie rock</v>
      </c>
      <c r="S2315" s="10">
        <f t="shared" si="292"/>
        <v>41002.958634259259</v>
      </c>
      <c r="T2315" s="10">
        <f t="shared" si="293"/>
        <v>41032.958634259259</v>
      </c>
      <c r="U2315" s="10" t="str">
        <f t="shared" si="294"/>
        <v>Apr</v>
      </c>
      <c r="V2315" s="11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>
        <f t="shared" si="289"/>
        <v>1541.8200000000002</v>
      </c>
      <c r="Q2316" t="str">
        <f t="shared" si="290"/>
        <v>music</v>
      </c>
      <c r="R2316" s="6" t="str">
        <f t="shared" si="291"/>
        <v>indie rock</v>
      </c>
      <c r="S2316" s="10">
        <f t="shared" si="292"/>
        <v>41037.551585648151</v>
      </c>
      <c r="T2316" s="10">
        <f t="shared" si="293"/>
        <v>41067.551585648151</v>
      </c>
      <c r="U2316" s="10" t="str">
        <f t="shared" si="294"/>
        <v>May</v>
      </c>
      <c r="V2316" s="11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>
        <f t="shared" si="289"/>
        <v>2532.5</v>
      </c>
      <c r="Q2317" t="str">
        <f t="shared" si="290"/>
        <v>music</v>
      </c>
      <c r="R2317" s="6" t="str">
        <f t="shared" si="291"/>
        <v>indie rock</v>
      </c>
      <c r="S2317" s="10">
        <f t="shared" si="292"/>
        <v>41004.72619212963</v>
      </c>
      <c r="T2317" s="10">
        <f t="shared" si="293"/>
        <v>41034.72619212963</v>
      </c>
      <c r="U2317" s="10" t="str">
        <f t="shared" si="294"/>
        <v>Apr</v>
      </c>
      <c r="V2317" s="11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>
        <f t="shared" si="289"/>
        <v>15303.2</v>
      </c>
      <c r="Q2318" t="str">
        <f t="shared" si="290"/>
        <v>music</v>
      </c>
      <c r="R2318" s="6" t="str">
        <f t="shared" si="291"/>
        <v>indie rock</v>
      </c>
      <c r="S2318" s="10">
        <f t="shared" si="292"/>
        <v>40079.725115740745</v>
      </c>
      <c r="T2318" s="10">
        <f t="shared" si="293"/>
        <v>40156.76666666667</v>
      </c>
      <c r="U2318" s="10" t="str">
        <f t="shared" si="294"/>
        <v>Sep</v>
      </c>
      <c r="V2318" s="11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>
        <f t="shared" si="289"/>
        <v>408</v>
      </c>
      <c r="Q2319" t="str">
        <f t="shared" si="290"/>
        <v>music</v>
      </c>
      <c r="R2319" s="6" t="str">
        <f t="shared" si="291"/>
        <v>indie rock</v>
      </c>
      <c r="S2319" s="10">
        <f t="shared" si="292"/>
        <v>40192.542233796295</v>
      </c>
      <c r="T2319" s="10">
        <f t="shared" si="293"/>
        <v>40224.208333333336</v>
      </c>
      <c r="U2319" s="10" t="str">
        <f t="shared" si="294"/>
        <v>Jan</v>
      </c>
      <c r="V2319" s="11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>
        <f t="shared" si="289"/>
        <v>5526.5</v>
      </c>
      <c r="Q2320" t="str">
        <f t="shared" si="290"/>
        <v>music</v>
      </c>
      <c r="R2320" s="6" t="str">
        <f t="shared" si="291"/>
        <v>indie rock</v>
      </c>
      <c r="S2320" s="10">
        <f t="shared" si="292"/>
        <v>40050.643680555557</v>
      </c>
      <c r="T2320" s="10">
        <f t="shared" si="293"/>
        <v>40082.165972222225</v>
      </c>
      <c r="U2320" s="10" t="str">
        <f t="shared" si="294"/>
        <v>Aug</v>
      </c>
      <c r="V2320" s="11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>
        <f t="shared" si="289"/>
        <v>3115.5</v>
      </c>
      <c r="Q2321" t="str">
        <f t="shared" si="290"/>
        <v>music</v>
      </c>
      <c r="R2321" s="6" t="str">
        <f t="shared" si="291"/>
        <v>indie rock</v>
      </c>
      <c r="S2321" s="10">
        <f t="shared" si="292"/>
        <v>41593.082002314812</v>
      </c>
      <c r="T2321" s="10">
        <f t="shared" si="293"/>
        <v>41623.082002314812</v>
      </c>
      <c r="U2321" s="10" t="str">
        <f t="shared" si="294"/>
        <v>Nov</v>
      </c>
      <c r="V2321" s="11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>
        <f t="shared" si="289"/>
        <v>5216.5</v>
      </c>
      <c r="Q2322" t="str">
        <f t="shared" si="290"/>
        <v>music</v>
      </c>
      <c r="R2322" s="6" t="str">
        <f t="shared" si="291"/>
        <v>indie rock</v>
      </c>
      <c r="S2322" s="10">
        <f t="shared" si="292"/>
        <v>41696.817129629628</v>
      </c>
      <c r="T2322" s="10">
        <f t="shared" si="293"/>
        <v>41731.775462962964</v>
      </c>
      <c r="U2322" s="10" t="str">
        <f t="shared" si="294"/>
        <v>Feb</v>
      </c>
      <c r="V2322" s="11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>
        <f t="shared" si="289"/>
        <v>7343.5</v>
      </c>
      <c r="Q2323" t="str">
        <f t="shared" si="290"/>
        <v>food</v>
      </c>
      <c r="R2323" s="6" t="str">
        <f t="shared" si="291"/>
        <v>small batch</v>
      </c>
      <c r="S2323" s="10">
        <f t="shared" si="292"/>
        <v>42799.260428240741</v>
      </c>
      <c r="T2323" s="10">
        <f t="shared" si="293"/>
        <v>42829.21876157407</v>
      </c>
      <c r="U2323" s="10" t="str">
        <f t="shared" si="294"/>
        <v>Mar</v>
      </c>
      <c r="V2323" s="11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>
        <f t="shared" si="289"/>
        <v>1392.5</v>
      </c>
      <c r="Q2324" t="str">
        <f t="shared" si="290"/>
        <v>food</v>
      </c>
      <c r="R2324" s="6" t="str">
        <f t="shared" si="291"/>
        <v>small batch</v>
      </c>
      <c r="S2324" s="10">
        <f t="shared" si="292"/>
        <v>42804.895474537043</v>
      </c>
      <c r="T2324" s="10">
        <f t="shared" si="293"/>
        <v>42834.853807870371</v>
      </c>
      <c r="U2324" s="10" t="str">
        <f t="shared" si="294"/>
        <v>Mar</v>
      </c>
      <c r="V2324" s="11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>
        <f t="shared" si="289"/>
        <v>185</v>
      </c>
      <c r="Q2325" t="str">
        <f t="shared" si="290"/>
        <v>food</v>
      </c>
      <c r="R2325" s="6" t="str">
        <f t="shared" si="291"/>
        <v>small batch</v>
      </c>
      <c r="S2325" s="10">
        <f t="shared" si="292"/>
        <v>42807.755173611105</v>
      </c>
      <c r="T2325" s="10">
        <f t="shared" si="293"/>
        <v>42814.755173611105</v>
      </c>
      <c r="U2325" s="10" t="str">
        <f t="shared" si="294"/>
        <v>Mar</v>
      </c>
      <c r="V2325" s="11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>
        <f t="shared" si="289"/>
        <v>4527.5</v>
      </c>
      <c r="Q2326" t="str">
        <f t="shared" si="290"/>
        <v>food</v>
      </c>
      <c r="R2326" s="6" t="str">
        <f t="shared" si="291"/>
        <v>small batch</v>
      </c>
      <c r="S2326" s="10">
        <f t="shared" si="292"/>
        <v>42790.885243055556</v>
      </c>
      <c r="T2326" s="10">
        <f t="shared" si="293"/>
        <v>42820.843576388885</v>
      </c>
      <c r="U2326" s="10" t="str">
        <f t="shared" si="294"/>
        <v>Feb</v>
      </c>
      <c r="V2326" s="11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>
        <f t="shared" si="289"/>
        <v>540</v>
      </c>
      <c r="Q2327" t="str">
        <f t="shared" si="290"/>
        <v>food</v>
      </c>
      <c r="R2327" s="6" t="str">
        <f t="shared" si="291"/>
        <v>small batch</v>
      </c>
      <c r="S2327" s="10">
        <f t="shared" si="292"/>
        <v>42794.022349537037</v>
      </c>
      <c r="T2327" s="10">
        <f t="shared" si="293"/>
        <v>42823.980682870373</v>
      </c>
      <c r="U2327" s="10" t="str">
        <f t="shared" si="294"/>
        <v>Feb</v>
      </c>
      <c r="V2327" s="11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>
        <f t="shared" si="289"/>
        <v>7554</v>
      </c>
      <c r="Q2328" t="str">
        <f t="shared" si="290"/>
        <v>food</v>
      </c>
      <c r="R2328" s="6" t="str">
        <f t="shared" si="291"/>
        <v>small batch</v>
      </c>
      <c r="S2328" s="10">
        <f t="shared" si="292"/>
        <v>42804.034120370372</v>
      </c>
      <c r="T2328" s="10">
        <f t="shared" si="293"/>
        <v>42855.708333333328</v>
      </c>
      <c r="U2328" s="10" t="str">
        <f t="shared" si="294"/>
        <v>Mar</v>
      </c>
      <c r="V2328" s="11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>
        <f t="shared" si="289"/>
        <v>109566.505</v>
      </c>
      <c r="Q2329" t="str">
        <f t="shared" si="290"/>
        <v>food</v>
      </c>
      <c r="R2329" s="6" t="str">
        <f t="shared" si="291"/>
        <v>small batch</v>
      </c>
      <c r="S2329" s="10">
        <f t="shared" si="292"/>
        <v>41842.917129629634</v>
      </c>
      <c r="T2329" s="10">
        <f t="shared" si="293"/>
        <v>41877.917129629634</v>
      </c>
      <c r="U2329" s="10" t="str">
        <f t="shared" si="294"/>
        <v>Jul</v>
      </c>
      <c r="V2329" s="11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>
        <f t="shared" si="289"/>
        <v>17722.5</v>
      </c>
      <c r="Q2330" t="str">
        <f t="shared" si="290"/>
        <v>food</v>
      </c>
      <c r="R2330" s="6" t="str">
        <f t="shared" si="291"/>
        <v>small batch</v>
      </c>
      <c r="S2330" s="10">
        <f t="shared" si="292"/>
        <v>42139.781678240746</v>
      </c>
      <c r="T2330" s="10">
        <f t="shared" si="293"/>
        <v>42169.781678240746</v>
      </c>
      <c r="U2330" s="10" t="str">
        <f t="shared" si="294"/>
        <v>May</v>
      </c>
      <c r="V2330" s="11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>
        <f t="shared" si="289"/>
        <v>25740</v>
      </c>
      <c r="Q2331" t="str">
        <f t="shared" si="290"/>
        <v>food</v>
      </c>
      <c r="R2331" s="6" t="str">
        <f t="shared" si="291"/>
        <v>small batch</v>
      </c>
      <c r="S2331" s="10">
        <f t="shared" si="292"/>
        <v>41807.624374999999</v>
      </c>
      <c r="T2331" s="10">
        <f t="shared" si="293"/>
        <v>41837.624374999999</v>
      </c>
      <c r="U2331" s="10" t="str">
        <f t="shared" si="294"/>
        <v>Jun</v>
      </c>
      <c r="V2331" s="11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>
        <f t="shared" si="289"/>
        <v>35424</v>
      </c>
      <c r="Q2332" t="str">
        <f t="shared" si="290"/>
        <v>food</v>
      </c>
      <c r="R2332" s="6" t="str">
        <f t="shared" si="291"/>
        <v>small batch</v>
      </c>
      <c r="S2332" s="10">
        <f t="shared" si="292"/>
        <v>42332.89980324074</v>
      </c>
      <c r="T2332" s="10">
        <f t="shared" si="293"/>
        <v>42363</v>
      </c>
      <c r="U2332" s="10" t="str">
        <f t="shared" si="294"/>
        <v>Nov</v>
      </c>
      <c r="V2332" s="11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>
        <f t="shared" si="289"/>
        <v>9772.5499999999993</v>
      </c>
      <c r="Q2333" t="str">
        <f t="shared" si="290"/>
        <v>food</v>
      </c>
      <c r="R2333" s="6" t="str">
        <f t="shared" si="291"/>
        <v>small batch</v>
      </c>
      <c r="S2333" s="10">
        <f t="shared" si="292"/>
        <v>41839.005671296298</v>
      </c>
      <c r="T2333" s="10">
        <f t="shared" si="293"/>
        <v>41869.005671296298</v>
      </c>
      <c r="U2333" s="10" t="str">
        <f t="shared" si="294"/>
        <v>Jul</v>
      </c>
      <c r="V2333" s="11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>
        <f t="shared" si="289"/>
        <v>25788.5</v>
      </c>
      <c r="Q2334" t="str">
        <f t="shared" si="290"/>
        <v>food</v>
      </c>
      <c r="R2334" s="6" t="str">
        <f t="shared" si="291"/>
        <v>small batch</v>
      </c>
      <c r="S2334" s="10">
        <f t="shared" si="292"/>
        <v>42011.628136574072</v>
      </c>
      <c r="T2334" s="10">
        <f t="shared" si="293"/>
        <v>42041.628136574072</v>
      </c>
      <c r="U2334" s="10" t="str">
        <f t="shared" si="294"/>
        <v>Jan</v>
      </c>
      <c r="V2334" s="11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>
        <f t="shared" si="289"/>
        <v>936.5</v>
      </c>
      <c r="Q2335" t="str">
        <f t="shared" si="290"/>
        <v>food</v>
      </c>
      <c r="R2335" s="6" t="str">
        <f t="shared" si="291"/>
        <v>small batch</v>
      </c>
      <c r="S2335" s="10">
        <f t="shared" si="292"/>
        <v>41767.650347222225</v>
      </c>
      <c r="T2335" s="10">
        <f t="shared" si="293"/>
        <v>41788.743055555555</v>
      </c>
      <c r="U2335" s="10" t="str">
        <f t="shared" si="294"/>
        <v>May</v>
      </c>
      <c r="V2335" s="11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>
        <f t="shared" si="289"/>
        <v>4039</v>
      </c>
      <c r="Q2336" t="str">
        <f t="shared" si="290"/>
        <v>food</v>
      </c>
      <c r="R2336" s="6" t="str">
        <f t="shared" si="291"/>
        <v>small batch</v>
      </c>
      <c r="S2336" s="10">
        <f t="shared" si="292"/>
        <v>41918.670115740737</v>
      </c>
      <c r="T2336" s="10">
        <f t="shared" si="293"/>
        <v>41948.731944444444</v>
      </c>
      <c r="U2336" s="10" t="str">
        <f t="shared" si="294"/>
        <v>Oct</v>
      </c>
      <c r="V2336" s="11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>
        <f t="shared" si="289"/>
        <v>25284</v>
      </c>
      <c r="Q2337" t="str">
        <f t="shared" si="290"/>
        <v>food</v>
      </c>
      <c r="R2337" s="6" t="str">
        <f t="shared" si="291"/>
        <v>small batch</v>
      </c>
      <c r="S2337" s="10">
        <f t="shared" si="292"/>
        <v>41771.572256944448</v>
      </c>
      <c r="T2337" s="10">
        <f t="shared" si="293"/>
        <v>41801.572256944448</v>
      </c>
      <c r="U2337" s="10" t="str">
        <f t="shared" si="294"/>
        <v>May</v>
      </c>
      <c r="V2337" s="11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>
        <f t="shared" si="289"/>
        <v>62073.254999999997</v>
      </c>
      <c r="Q2338" t="str">
        <f t="shared" si="290"/>
        <v>food</v>
      </c>
      <c r="R2338" s="6" t="str">
        <f t="shared" si="291"/>
        <v>small batch</v>
      </c>
      <c r="S2338" s="10">
        <f t="shared" si="292"/>
        <v>41666.924710648149</v>
      </c>
      <c r="T2338" s="10">
        <f t="shared" si="293"/>
        <v>41706.924710648149</v>
      </c>
      <c r="U2338" s="10" t="str">
        <f t="shared" si="294"/>
        <v>Jan</v>
      </c>
      <c r="V2338" s="11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>
        <f t="shared" si="289"/>
        <v>12639.5</v>
      </c>
      <c r="Q2339" t="str">
        <f t="shared" si="290"/>
        <v>food</v>
      </c>
      <c r="R2339" s="6" t="str">
        <f t="shared" si="291"/>
        <v>small batch</v>
      </c>
      <c r="S2339" s="10">
        <f t="shared" si="292"/>
        <v>41786.640543981484</v>
      </c>
      <c r="T2339" s="10">
        <f t="shared" si="293"/>
        <v>41816.640543981484</v>
      </c>
      <c r="U2339" s="10" t="str">
        <f t="shared" si="294"/>
        <v>May</v>
      </c>
      <c r="V2339" s="11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>
        <f t="shared" si="289"/>
        <v>15085.75</v>
      </c>
      <c r="Q2340" t="str">
        <f t="shared" si="290"/>
        <v>food</v>
      </c>
      <c r="R2340" s="6" t="str">
        <f t="shared" si="291"/>
        <v>small batch</v>
      </c>
      <c r="S2340" s="10">
        <f t="shared" si="292"/>
        <v>41789.896805555552</v>
      </c>
      <c r="T2340" s="10">
        <f t="shared" si="293"/>
        <v>41819.896805555552</v>
      </c>
      <c r="U2340" s="10" t="str">
        <f t="shared" si="294"/>
        <v>May</v>
      </c>
      <c r="V2340" s="11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>
        <f t="shared" si="289"/>
        <v>49276</v>
      </c>
      <c r="Q2341" t="str">
        <f t="shared" si="290"/>
        <v>food</v>
      </c>
      <c r="R2341" s="6" t="str">
        <f t="shared" si="291"/>
        <v>small batch</v>
      </c>
      <c r="S2341" s="10">
        <f t="shared" si="292"/>
        <v>42692.79987268518</v>
      </c>
      <c r="T2341" s="10">
        <f t="shared" si="293"/>
        <v>42723.332638888889</v>
      </c>
      <c r="U2341" s="10" t="str">
        <f t="shared" si="294"/>
        <v>Nov</v>
      </c>
      <c r="V2341" s="11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>
        <f t="shared" si="289"/>
        <v>41155.5</v>
      </c>
      <c r="Q2342" t="str">
        <f t="shared" si="290"/>
        <v>food</v>
      </c>
      <c r="R2342" s="6" t="str">
        <f t="shared" si="291"/>
        <v>small batch</v>
      </c>
      <c r="S2342" s="10">
        <f t="shared" si="292"/>
        <v>42643.642800925925</v>
      </c>
      <c r="T2342" s="10">
        <f t="shared" si="293"/>
        <v>42673.642800925925</v>
      </c>
      <c r="U2342" s="10" t="str">
        <f t="shared" si="294"/>
        <v>Sep</v>
      </c>
      <c r="V2342" s="11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>
        <f t="shared" si="289"/>
        <v>2500</v>
      </c>
      <c r="Q2343" t="str">
        <f t="shared" si="290"/>
        <v>technology</v>
      </c>
      <c r="R2343" s="6" t="str">
        <f t="shared" si="291"/>
        <v>web</v>
      </c>
      <c r="S2343" s="10">
        <f t="shared" si="292"/>
        <v>42167.813703703709</v>
      </c>
      <c r="T2343" s="10">
        <f t="shared" si="293"/>
        <v>42197.813703703709</v>
      </c>
      <c r="U2343" s="10" t="str">
        <f t="shared" si="294"/>
        <v>Jun</v>
      </c>
      <c r="V2343" s="11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>
        <f t="shared" si="289"/>
        <v>2750</v>
      </c>
      <c r="Q2344" t="str">
        <f t="shared" si="290"/>
        <v>technology</v>
      </c>
      <c r="R2344" s="6" t="str">
        <f t="shared" si="291"/>
        <v>web</v>
      </c>
      <c r="S2344" s="10">
        <f t="shared" si="292"/>
        <v>41897.702199074076</v>
      </c>
      <c r="T2344" s="10">
        <f t="shared" si="293"/>
        <v>41918.208333333336</v>
      </c>
      <c r="U2344" s="10" t="str">
        <f t="shared" si="294"/>
        <v>Sep</v>
      </c>
      <c r="V2344" s="11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>
        <f t="shared" si="289"/>
        <v>5150</v>
      </c>
      <c r="Q2345" t="str">
        <f t="shared" si="290"/>
        <v>technology</v>
      </c>
      <c r="R2345" s="6" t="str">
        <f t="shared" si="291"/>
        <v>web</v>
      </c>
      <c r="S2345" s="10">
        <f t="shared" si="292"/>
        <v>42327.825289351851</v>
      </c>
      <c r="T2345" s="10">
        <f t="shared" si="293"/>
        <v>42377.82430555555</v>
      </c>
      <c r="U2345" s="10" t="str">
        <f t="shared" si="294"/>
        <v>Nov</v>
      </c>
      <c r="V2345" s="11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>
        <f t="shared" si="289"/>
        <v>500.5</v>
      </c>
      <c r="Q2346" t="str">
        <f t="shared" si="290"/>
        <v>technology</v>
      </c>
      <c r="R2346" s="6" t="str">
        <f t="shared" si="291"/>
        <v>web</v>
      </c>
      <c r="S2346" s="10">
        <f t="shared" si="292"/>
        <v>42515.727650462963</v>
      </c>
      <c r="T2346" s="10">
        <f t="shared" si="293"/>
        <v>42545.727650462963</v>
      </c>
      <c r="U2346" s="10" t="str">
        <f t="shared" si="294"/>
        <v>May</v>
      </c>
      <c r="V2346" s="11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>
        <f t="shared" si="289"/>
        <v>1500</v>
      </c>
      <c r="Q2347" t="str">
        <f t="shared" si="290"/>
        <v>technology</v>
      </c>
      <c r="R2347" s="6" t="str">
        <f t="shared" si="291"/>
        <v>web</v>
      </c>
      <c r="S2347" s="10">
        <f t="shared" si="292"/>
        <v>42060.001805555556</v>
      </c>
      <c r="T2347" s="10">
        <f t="shared" si="293"/>
        <v>42094.985416666663</v>
      </c>
      <c r="U2347" s="10" t="str">
        <f t="shared" si="294"/>
        <v>Feb</v>
      </c>
      <c r="V2347" s="11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>
        <f t="shared" si="289"/>
        <v>30019.5</v>
      </c>
      <c r="Q2348" t="str">
        <f t="shared" si="290"/>
        <v>technology</v>
      </c>
      <c r="R2348" s="6" t="str">
        <f t="shared" si="291"/>
        <v>web</v>
      </c>
      <c r="S2348" s="10">
        <f t="shared" si="292"/>
        <v>42615.79896990741</v>
      </c>
      <c r="T2348" s="10">
        <f t="shared" si="293"/>
        <v>42660.79896990741</v>
      </c>
      <c r="U2348" s="10" t="str">
        <f t="shared" si="294"/>
        <v>Sep</v>
      </c>
      <c r="V2348" s="11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>
        <f t="shared" si="289"/>
        <v>507.5</v>
      </c>
      <c r="Q2349" t="str">
        <f t="shared" si="290"/>
        <v>technology</v>
      </c>
      <c r="R2349" s="6" t="str">
        <f t="shared" si="291"/>
        <v>web</v>
      </c>
      <c r="S2349" s="10">
        <f t="shared" si="292"/>
        <v>42577.607361111113</v>
      </c>
      <c r="T2349" s="10">
        <f t="shared" si="293"/>
        <v>42607.607361111113</v>
      </c>
      <c r="U2349" s="10" t="str">
        <f t="shared" si="294"/>
        <v>Jul</v>
      </c>
      <c r="V2349" s="11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>
        <f t="shared" si="289"/>
        <v>35135</v>
      </c>
      <c r="Q2350" t="str">
        <f t="shared" si="290"/>
        <v>technology</v>
      </c>
      <c r="R2350" s="6" t="str">
        <f t="shared" si="291"/>
        <v>web</v>
      </c>
      <c r="S2350" s="10">
        <f t="shared" si="292"/>
        <v>42360.932152777779</v>
      </c>
      <c r="T2350" s="10">
        <f t="shared" si="293"/>
        <v>42420.932152777779</v>
      </c>
      <c r="U2350" s="10" t="str">
        <f t="shared" si="294"/>
        <v>Dec</v>
      </c>
      <c r="V2350" s="11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>
        <f t="shared" si="289"/>
        <v>237450</v>
      </c>
      <c r="Q2351" t="str">
        <f t="shared" si="290"/>
        <v>technology</v>
      </c>
      <c r="R2351" s="6" t="str">
        <f t="shared" si="291"/>
        <v>web</v>
      </c>
      <c r="S2351" s="10">
        <f t="shared" si="292"/>
        <v>42198.775787037041</v>
      </c>
      <c r="T2351" s="10">
        <f t="shared" si="293"/>
        <v>42227.775787037041</v>
      </c>
      <c r="U2351" s="10" t="str">
        <f t="shared" si="294"/>
        <v>Jul</v>
      </c>
      <c r="V2351" s="11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>
        <f t="shared" si="289"/>
        <v>25000</v>
      </c>
      <c r="Q2352" t="str">
        <f t="shared" si="290"/>
        <v>technology</v>
      </c>
      <c r="R2352" s="6" t="str">
        <f t="shared" si="291"/>
        <v>web</v>
      </c>
      <c r="S2352" s="10">
        <f t="shared" si="292"/>
        <v>42708.842245370368</v>
      </c>
      <c r="T2352" s="10">
        <f t="shared" si="293"/>
        <v>42738.842245370368</v>
      </c>
      <c r="U2352" s="10" t="str">
        <f t="shared" si="294"/>
        <v>Dec</v>
      </c>
      <c r="V2352" s="11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>
        <f t="shared" si="289"/>
        <v>9504</v>
      </c>
      <c r="Q2353" t="str">
        <f t="shared" si="290"/>
        <v>technology</v>
      </c>
      <c r="R2353" s="6" t="str">
        <f t="shared" si="291"/>
        <v>web</v>
      </c>
      <c r="S2353" s="10">
        <f t="shared" si="292"/>
        <v>42094.101145833338</v>
      </c>
      <c r="T2353" s="10">
        <f t="shared" si="293"/>
        <v>42124.101145833338</v>
      </c>
      <c r="U2353" s="10" t="str">
        <f t="shared" si="294"/>
        <v>Mar</v>
      </c>
      <c r="V2353" s="11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>
        <f t="shared" si="289"/>
        <v>1000</v>
      </c>
      <c r="Q2354" t="str">
        <f t="shared" si="290"/>
        <v>technology</v>
      </c>
      <c r="R2354" s="6" t="str">
        <f t="shared" si="291"/>
        <v>web</v>
      </c>
      <c r="S2354" s="10">
        <f t="shared" si="292"/>
        <v>42101.633703703701</v>
      </c>
      <c r="T2354" s="10">
        <f t="shared" si="293"/>
        <v>42161.633703703701</v>
      </c>
      <c r="U2354" s="10" t="str">
        <f t="shared" si="294"/>
        <v>Apr</v>
      </c>
      <c r="V2354" s="11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>
        <f t="shared" si="289"/>
        <v>500</v>
      </c>
      <c r="Q2355" t="str">
        <f t="shared" si="290"/>
        <v>technology</v>
      </c>
      <c r="R2355" s="6" t="str">
        <f t="shared" si="291"/>
        <v>web</v>
      </c>
      <c r="S2355" s="10">
        <f t="shared" si="292"/>
        <v>42103.676180555558</v>
      </c>
      <c r="T2355" s="10">
        <f t="shared" si="293"/>
        <v>42115.676180555558</v>
      </c>
      <c r="U2355" s="10" t="str">
        <f t="shared" si="294"/>
        <v>Apr</v>
      </c>
      <c r="V2355" s="11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>
        <f t="shared" si="289"/>
        <v>17512.5</v>
      </c>
      <c r="Q2356" t="str">
        <f t="shared" si="290"/>
        <v>technology</v>
      </c>
      <c r="R2356" s="6" t="str">
        <f t="shared" si="291"/>
        <v>web</v>
      </c>
      <c r="S2356" s="10">
        <f t="shared" si="292"/>
        <v>41954.722916666666</v>
      </c>
      <c r="T2356" s="10">
        <f t="shared" si="293"/>
        <v>42014.722916666666</v>
      </c>
      <c r="U2356" s="10" t="str">
        <f t="shared" si="294"/>
        <v>Nov</v>
      </c>
      <c r="V2356" s="11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>
        <f t="shared" si="289"/>
        <v>4027.5</v>
      </c>
      <c r="Q2357" t="str">
        <f t="shared" si="290"/>
        <v>technology</v>
      </c>
      <c r="R2357" s="6" t="str">
        <f t="shared" si="291"/>
        <v>web</v>
      </c>
      <c r="S2357" s="10">
        <f t="shared" si="292"/>
        <v>42096.918240740735</v>
      </c>
      <c r="T2357" s="10">
        <f t="shared" si="293"/>
        <v>42126.918240740735</v>
      </c>
      <c r="U2357" s="10" t="str">
        <f t="shared" si="294"/>
        <v>Apr</v>
      </c>
      <c r="V2357" s="11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>
        <f t="shared" si="289"/>
        <v>5000</v>
      </c>
      <c r="Q2358" t="str">
        <f t="shared" si="290"/>
        <v>technology</v>
      </c>
      <c r="R2358" s="6" t="str">
        <f t="shared" si="291"/>
        <v>web</v>
      </c>
      <c r="S2358" s="10">
        <f t="shared" si="292"/>
        <v>42130.78361111111</v>
      </c>
      <c r="T2358" s="10">
        <f t="shared" si="293"/>
        <v>42160.78361111111</v>
      </c>
      <c r="U2358" s="10" t="str">
        <f t="shared" si="294"/>
        <v>May</v>
      </c>
      <c r="V2358" s="11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>
        <f t="shared" si="289"/>
        <v>13500</v>
      </c>
      <c r="Q2359" t="str">
        <f t="shared" si="290"/>
        <v>technology</v>
      </c>
      <c r="R2359" s="6" t="str">
        <f t="shared" si="291"/>
        <v>web</v>
      </c>
      <c r="S2359" s="10">
        <f t="shared" si="292"/>
        <v>42264.620115740734</v>
      </c>
      <c r="T2359" s="10">
        <f t="shared" si="293"/>
        <v>42294.620115740734</v>
      </c>
      <c r="U2359" s="10" t="str">
        <f t="shared" si="294"/>
        <v>Sep</v>
      </c>
      <c r="V2359" s="11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>
        <f t="shared" si="289"/>
        <v>750</v>
      </c>
      <c r="Q2360" t="str">
        <f t="shared" si="290"/>
        <v>technology</v>
      </c>
      <c r="R2360" s="6" t="str">
        <f t="shared" si="291"/>
        <v>web</v>
      </c>
      <c r="S2360" s="10">
        <f t="shared" si="292"/>
        <v>41978.930972222224</v>
      </c>
      <c r="T2360" s="10">
        <f t="shared" si="293"/>
        <v>42035.027083333334</v>
      </c>
      <c r="U2360" s="10" t="str">
        <f t="shared" si="294"/>
        <v>Dec</v>
      </c>
      <c r="V2360" s="11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>
        <f t="shared" si="289"/>
        <v>4300.5</v>
      </c>
      <c r="Q2361" t="str">
        <f t="shared" si="290"/>
        <v>technology</v>
      </c>
      <c r="R2361" s="6" t="str">
        <f t="shared" si="291"/>
        <v>web</v>
      </c>
      <c r="S2361" s="10">
        <f t="shared" si="292"/>
        <v>42159.649583333332</v>
      </c>
      <c r="T2361" s="10">
        <f t="shared" si="293"/>
        <v>42219.649583333332</v>
      </c>
      <c r="U2361" s="10" t="str">
        <f t="shared" si="294"/>
        <v>Jun</v>
      </c>
      <c r="V2361" s="11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>
        <f t="shared" si="289"/>
        <v>2501</v>
      </c>
      <c r="Q2362" t="str">
        <f t="shared" si="290"/>
        <v>technology</v>
      </c>
      <c r="R2362" s="6" t="str">
        <f t="shared" si="291"/>
        <v>web</v>
      </c>
      <c r="S2362" s="10">
        <f t="shared" si="292"/>
        <v>42377.70694444445</v>
      </c>
      <c r="T2362" s="10">
        <f t="shared" si="293"/>
        <v>42407.70694444445</v>
      </c>
      <c r="U2362" s="10" t="str">
        <f t="shared" si="294"/>
        <v>Jan</v>
      </c>
      <c r="V2362" s="11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>
        <f t="shared" si="289"/>
        <v>100</v>
      </c>
      <c r="Q2363" t="str">
        <f t="shared" si="290"/>
        <v>technology</v>
      </c>
      <c r="R2363" s="6" t="str">
        <f t="shared" si="291"/>
        <v>web</v>
      </c>
      <c r="S2363" s="10">
        <f t="shared" si="292"/>
        <v>42466.858888888892</v>
      </c>
      <c r="T2363" s="10">
        <f t="shared" si="293"/>
        <v>42490.916666666672</v>
      </c>
      <c r="U2363" s="10" t="str">
        <f t="shared" si="294"/>
        <v>Apr</v>
      </c>
      <c r="V2363" s="11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>
        <f t="shared" si="289"/>
        <v>270</v>
      </c>
      <c r="Q2364" t="str">
        <f t="shared" si="290"/>
        <v>technology</v>
      </c>
      <c r="R2364" s="6" t="str">
        <f t="shared" si="291"/>
        <v>web</v>
      </c>
      <c r="S2364" s="10">
        <f t="shared" si="292"/>
        <v>41954.688310185185</v>
      </c>
      <c r="T2364" s="10">
        <f t="shared" si="293"/>
        <v>41984.688310185185</v>
      </c>
      <c r="U2364" s="10" t="str">
        <f t="shared" si="294"/>
        <v>Nov</v>
      </c>
      <c r="V2364" s="11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>
        <f t="shared" si="289"/>
        <v>87500</v>
      </c>
      <c r="Q2365" t="str">
        <f t="shared" si="290"/>
        <v>technology</v>
      </c>
      <c r="R2365" s="6" t="str">
        <f t="shared" si="291"/>
        <v>web</v>
      </c>
      <c r="S2365" s="10">
        <f t="shared" si="292"/>
        <v>42322.011574074073</v>
      </c>
      <c r="T2365" s="10">
        <f t="shared" si="293"/>
        <v>42367.011574074073</v>
      </c>
      <c r="U2365" s="10" t="str">
        <f t="shared" si="294"/>
        <v>Nov</v>
      </c>
      <c r="V2365" s="11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>
        <f t="shared" si="289"/>
        <v>64</v>
      </c>
      <c r="Q2366" t="str">
        <f t="shared" si="290"/>
        <v>technology</v>
      </c>
      <c r="R2366" s="6" t="str">
        <f t="shared" si="291"/>
        <v>web</v>
      </c>
      <c r="S2366" s="10">
        <f t="shared" si="292"/>
        <v>42248.934675925921</v>
      </c>
      <c r="T2366" s="10">
        <f t="shared" si="293"/>
        <v>42303.934675925921</v>
      </c>
      <c r="U2366" s="10" t="str">
        <f t="shared" si="294"/>
        <v>Sep</v>
      </c>
      <c r="V2366" s="11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>
        <f t="shared" si="289"/>
        <v>500</v>
      </c>
      <c r="Q2367" t="str">
        <f t="shared" si="290"/>
        <v>technology</v>
      </c>
      <c r="R2367" s="6" t="str">
        <f t="shared" si="291"/>
        <v>web</v>
      </c>
      <c r="S2367" s="10">
        <f t="shared" si="292"/>
        <v>42346.736400462964</v>
      </c>
      <c r="T2367" s="10">
        <f t="shared" si="293"/>
        <v>42386.958333333328</v>
      </c>
      <c r="U2367" s="10" t="str">
        <f t="shared" si="294"/>
        <v>Dec</v>
      </c>
      <c r="V2367" s="11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>
        <f t="shared" si="289"/>
        <v>13815</v>
      </c>
      <c r="Q2368" t="str">
        <f t="shared" si="290"/>
        <v>technology</v>
      </c>
      <c r="R2368" s="6" t="str">
        <f t="shared" si="291"/>
        <v>web</v>
      </c>
      <c r="S2368" s="10">
        <f t="shared" si="292"/>
        <v>42268.531631944439</v>
      </c>
      <c r="T2368" s="10">
        <f t="shared" si="293"/>
        <v>42298.531631944439</v>
      </c>
      <c r="U2368" s="10" t="str">
        <f t="shared" si="294"/>
        <v>Sep</v>
      </c>
      <c r="V2368" s="11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>
        <f t="shared" si="289"/>
        <v>25335</v>
      </c>
      <c r="Q2369" t="str">
        <f t="shared" si="290"/>
        <v>technology</v>
      </c>
      <c r="R2369" s="6" t="str">
        <f t="shared" si="291"/>
        <v>web</v>
      </c>
      <c r="S2369" s="10">
        <f t="shared" si="292"/>
        <v>42425.970092592594</v>
      </c>
      <c r="T2369" s="10">
        <f t="shared" si="293"/>
        <v>42485.928425925929</v>
      </c>
      <c r="U2369" s="10" t="str">
        <f t="shared" si="294"/>
        <v>Feb</v>
      </c>
      <c r="V2369" s="11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>
        <f t="shared" si="289"/>
        <v>20050</v>
      </c>
      <c r="Q2370" t="str">
        <f t="shared" si="290"/>
        <v>technology</v>
      </c>
      <c r="R2370" s="6" t="str">
        <f t="shared" si="291"/>
        <v>web</v>
      </c>
      <c r="S2370" s="10">
        <f t="shared" si="292"/>
        <v>42063.721817129626</v>
      </c>
      <c r="T2370" s="10">
        <f t="shared" si="293"/>
        <v>42108.680150462969</v>
      </c>
      <c r="U2370" s="10" t="str">
        <f t="shared" si="294"/>
        <v>Feb</v>
      </c>
      <c r="V2370" s="11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>
        <f t="shared" ref="P2371:P2434" si="297">AVERAGE(D2371,E2371)</f>
        <v>12500</v>
      </c>
      <c r="Q2371" t="str">
        <f t="shared" ref="Q2371:Q2434" si="298">LEFT(N2371, SEARCH("/",N2371,1)-1)</f>
        <v>technology</v>
      </c>
      <c r="R2371" s="6" t="str">
        <f t="shared" ref="R2371:R2434" si="299">RIGHT(N2371,LEN(N2371) - SEARCH("/", N2371, + 1))</f>
        <v>web</v>
      </c>
      <c r="S2371" s="10">
        <f t="shared" ref="S2371:S2434" si="300">(((J2371/60)/60)/24)+DATE(1970,1,1)</f>
        <v>42380.812627314815</v>
      </c>
      <c r="T2371" s="10">
        <f t="shared" ref="T2371:T2434" si="301">(((I2371/60)/60)/24)+DATE(1970,1,1)</f>
        <v>42410.812627314815</v>
      </c>
      <c r="U2371" s="10" t="str">
        <f t="shared" ref="U2371:U2434" si="302">TEXT(S2371, "mmm")</f>
        <v>Jan</v>
      </c>
      <c r="V2371" s="11">
        <f t="shared" ref="V2371:V2434" si="303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>
        <f t="shared" si="297"/>
        <v>12541</v>
      </c>
      <c r="Q2372" t="str">
        <f t="shared" si="298"/>
        <v>technology</v>
      </c>
      <c r="R2372" s="6" t="str">
        <f t="shared" si="299"/>
        <v>web</v>
      </c>
      <c r="S2372" s="10">
        <f t="shared" si="300"/>
        <v>41961.18913194444</v>
      </c>
      <c r="T2372" s="10">
        <f t="shared" si="301"/>
        <v>41991.18913194444</v>
      </c>
      <c r="U2372" s="10" t="str">
        <f t="shared" si="302"/>
        <v>Nov</v>
      </c>
      <c r="V2372" s="11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>
        <f t="shared" si="297"/>
        <v>1000</v>
      </c>
      <c r="Q2373" t="str">
        <f t="shared" si="298"/>
        <v>technology</v>
      </c>
      <c r="R2373" s="6" t="str">
        <f t="shared" si="299"/>
        <v>web</v>
      </c>
      <c r="S2373" s="10">
        <f t="shared" si="300"/>
        <v>42150.777731481481</v>
      </c>
      <c r="T2373" s="10">
        <f t="shared" si="301"/>
        <v>42180.777731481481</v>
      </c>
      <c r="U2373" s="10" t="str">
        <f t="shared" si="302"/>
        <v>May</v>
      </c>
      <c r="V2373" s="11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>
        <f t="shared" si="297"/>
        <v>2840</v>
      </c>
      <c r="Q2374" t="str">
        <f t="shared" si="298"/>
        <v>technology</v>
      </c>
      <c r="R2374" s="6" t="str">
        <f t="shared" si="299"/>
        <v>web</v>
      </c>
      <c r="S2374" s="10">
        <f t="shared" si="300"/>
        <v>42088.069108796291</v>
      </c>
      <c r="T2374" s="10">
        <f t="shared" si="301"/>
        <v>42118.069108796291</v>
      </c>
      <c r="U2374" s="10" t="str">
        <f t="shared" si="302"/>
        <v>Mar</v>
      </c>
      <c r="V2374" s="11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>
        <f t="shared" si="297"/>
        <v>425025</v>
      </c>
      <c r="Q2375" t="str">
        <f t="shared" si="298"/>
        <v>technology</v>
      </c>
      <c r="R2375" s="6" t="str">
        <f t="shared" si="299"/>
        <v>web</v>
      </c>
      <c r="S2375" s="10">
        <f t="shared" si="300"/>
        <v>42215.662314814821</v>
      </c>
      <c r="T2375" s="10">
        <f t="shared" si="301"/>
        <v>42245.662314814821</v>
      </c>
      <c r="U2375" s="10" t="str">
        <f t="shared" si="302"/>
        <v>Jul</v>
      </c>
      <c r="V2375" s="11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>
        <f t="shared" si="297"/>
        <v>11005</v>
      </c>
      <c r="Q2376" t="str">
        <f t="shared" si="298"/>
        <v>technology</v>
      </c>
      <c r="R2376" s="6" t="str">
        <f t="shared" si="299"/>
        <v>web</v>
      </c>
      <c r="S2376" s="10">
        <f t="shared" si="300"/>
        <v>42017.843287037031</v>
      </c>
      <c r="T2376" s="10">
        <f t="shared" si="301"/>
        <v>42047.843287037031</v>
      </c>
      <c r="U2376" s="10" t="str">
        <f t="shared" si="302"/>
        <v>Jan</v>
      </c>
      <c r="V2376" s="11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>
        <f t="shared" si="297"/>
        <v>5000</v>
      </c>
      <c r="Q2377" t="str">
        <f t="shared" si="298"/>
        <v>technology</v>
      </c>
      <c r="R2377" s="6" t="str">
        <f t="shared" si="299"/>
        <v>web</v>
      </c>
      <c r="S2377" s="10">
        <f t="shared" si="300"/>
        <v>42592.836076388892</v>
      </c>
      <c r="T2377" s="10">
        <f t="shared" si="301"/>
        <v>42622.836076388892</v>
      </c>
      <c r="U2377" s="10" t="str">
        <f t="shared" si="302"/>
        <v>Aug</v>
      </c>
      <c r="V2377" s="11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>
        <f t="shared" si="297"/>
        <v>1663.165</v>
      </c>
      <c r="Q2378" t="str">
        <f t="shared" si="298"/>
        <v>technology</v>
      </c>
      <c r="R2378" s="6" t="str">
        <f t="shared" si="299"/>
        <v>web</v>
      </c>
      <c r="S2378" s="10">
        <f t="shared" si="300"/>
        <v>42318.925532407404</v>
      </c>
      <c r="T2378" s="10">
        <f t="shared" si="301"/>
        <v>42348.925532407404</v>
      </c>
      <c r="U2378" s="10" t="str">
        <f t="shared" si="302"/>
        <v>Nov</v>
      </c>
      <c r="V2378" s="11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>
        <f t="shared" si="297"/>
        <v>1250</v>
      </c>
      <c r="Q2379" t="str">
        <f t="shared" si="298"/>
        <v>technology</v>
      </c>
      <c r="R2379" s="6" t="str">
        <f t="shared" si="299"/>
        <v>web</v>
      </c>
      <c r="S2379" s="10">
        <f t="shared" si="300"/>
        <v>42669.870173611111</v>
      </c>
      <c r="T2379" s="10">
        <f t="shared" si="301"/>
        <v>42699.911840277782</v>
      </c>
      <c r="U2379" s="10" t="str">
        <f t="shared" si="302"/>
        <v>Oct</v>
      </c>
      <c r="V2379" s="11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>
        <f t="shared" si="297"/>
        <v>55000</v>
      </c>
      <c r="Q2380" t="str">
        <f t="shared" si="298"/>
        <v>technology</v>
      </c>
      <c r="R2380" s="6" t="str">
        <f t="shared" si="299"/>
        <v>web</v>
      </c>
      <c r="S2380" s="10">
        <f t="shared" si="300"/>
        <v>42213.013078703705</v>
      </c>
      <c r="T2380" s="10">
        <f t="shared" si="301"/>
        <v>42242.013078703705</v>
      </c>
      <c r="U2380" s="10" t="str">
        <f t="shared" si="302"/>
        <v>Jul</v>
      </c>
      <c r="V2380" s="11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>
        <f t="shared" si="297"/>
        <v>15000</v>
      </c>
      <c r="Q2381" t="str">
        <f t="shared" si="298"/>
        <v>technology</v>
      </c>
      <c r="R2381" s="6" t="str">
        <f t="shared" si="299"/>
        <v>web</v>
      </c>
      <c r="S2381" s="10">
        <f t="shared" si="300"/>
        <v>42237.016388888893</v>
      </c>
      <c r="T2381" s="10">
        <f t="shared" si="301"/>
        <v>42282.016388888893</v>
      </c>
      <c r="U2381" s="10" t="str">
        <f t="shared" si="302"/>
        <v>Aug</v>
      </c>
      <c r="V2381" s="11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>
        <f t="shared" si="297"/>
        <v>7527.5</v>
      </c>
      <c r="Q2382" t="str">
        <f t="shared" si="298"/>
        <v>technology</v>
      </c>
      <c r="R2382" s="6" t="str">
        <f t="shared" si="299"/>
        <v>web</v>
      </c>
      <c r="S2382" s="10">
        <f t="shared" si="300"/>
        <v>42248.793310185181</v>
      </c>
      <c r="T2382" s="10">
        <f t="shared" si="301"/>
        <v>42278.793310185181</v>
      </c>
      <c r="U2382" s="10" t="str">
        <f t="shared" si="302"/>
        <v>Sep</v>
      </c>
      <c r="V2382" s="11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>
        <f t="shared" si="297"/>
        <v>43960.5</v>
      </c>
      <c r="Q2383" t="str">
        <f t="shared" si="298"/>
        <v>technology</v>
      </c>
      <c r="R2383" s="6" t="str">
        <f t="shared" si="299"/>
        <v>web</v>
      </c>
      <c r="S2383" s="10">
        <f t="shared" si="300"/>
        <v>42074.935740740737</v>
      </c>
      <c r="T2383" s="10">
        <f t="shared" si="301"/>
        <v>42104.935740740737</v>
      </c>
      <c r="U2383" s="10" t="str">
        <f t="shared" si="302"/>
        <v>Mar</v>
      </c>
      <c r="V2383" s="11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>
        <f t="shared" si="297"/>
        <v>1537.5</v>
      </c>
      <c r="Q2384" t="str">
        <f t="shared" si="298"/>
        <v>technology</v>
      </c>
      <c r="R2384" s="6" t="str">
        <f t="shared" si="299"/>
        <v>web</v>
      </c>
      <c r="S2384" s="10">
        <f t="shared" si="300"/>
        <v>42195.187534722223</v>
      </c>
      <c r="T2384" s="10">
        <f t="shared" si="301"/>
        <v>42220.187534722223</v>
      </c>
      <c r="U2384" s="10" t="str">
        <f t="shared" si="302"/>
        <v>Jul</v>
      </c>
      <c r="V2384" s="11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>
        <f t="shared" si="297"/>
        <v>5217.5</v>
      </c>
      <c r="Q2385" t="str">
        <f t="shared" si="298"/>
        <v>technology</v>
      </c>
      <c r="R2385" s="6" t="str">
        <f t="shared" si="299"/>
        <v>web</v>
      </c>
      <c r="S2385" s="10">
        <f t="shared" si="300"/>
        <v>42027.056793981479</v>
      </c>
      <c r="T2385" s="10">
        <f t="shared" si="301"/>
        <v>42057.056793981479</v>
      </c>
      <c r="U2385" s="10" t="str">
        <f t="shared" si="302"/>
        <v>Jan</v>
      </c>
      <c r="V2385" s="11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>
        <f t="shared" si="297"/>
        <v>504</v>
      </c>
      <c r="Q2386" t="str">
        <f t="shared" si="298"/>
        <v>technology</v>
      </c>
      <c r="R2386" s="6" t="str">
        <f t="shared" si="299"/>
        <v>web</v>
      </c>
      <c r="S2386" s="10">
        <f t="shared" si="300"/>
        <v>41927.067627314813</v>
      </c>
      <c r="T2386" s="10">
        <f t="shared" si="301"/>
        <v>41957.109293981484</v>
      </c>
      <c r="U2386" s="10" t="str">
        <f t="shared" si="302"/>
        <v>Oct</v>
      </c>
      <c r="V2386" s="11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>
        <f t="shared" si="297"/>
        <v>32894</v>
      </c>
      <c r="Q2387" t="str">
        <f t="shared" si="298"/>
        <v>technology</v>
      </c>
      <c r="R2387" s="6" t="str">
        <f t="shared" si="299"/>
        <v>web</v>
      </c>
      <c r="S2387" s="10">
        <f t="shared" si="300"/>
        <v>42191.70175925926</v>
      </c>
      <c r="T2387" s="10">
        <f t="shared" si="301"/>
        <v>42221.70175925926</v>
      </c>
      <c r="U2387" s="10" t="str">
        <f t="shared" si="302"/>
        <v>Jul</v>
      </c>
      <c r="V2387" s="11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>
        <f t="shared" si="297"/>
        <v>15000</v>
      </c>
      <c r="Q2388" t="str">
        <f t="shared" si="298"/>
        <v>technology</v>
      </c>
      <c r="R2388" s="6" t="str">
        <f t="shared" si="299"/>
        <v>web</v>
      </c>
      <c r="S2388" s="10">
        <f t="shared" si="300"/>
        <v>41954.838240740741</v>
      </c>
      <c r="T2388" s="10">
        <f t="shared" si="301"/>
        <v>42014.838240740741</v>
      </c>
      <c r="U2388" s="10" t="str">
        <f t="shared" si="302"/>
        <v>Nov</v>
      </c>
      <c r="V2388" s="11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>
        <f t="shared" si="297"/>
        <v>75513</v>
      </c>
      <c r="Q2389" t="str">
        <f t="shared" si="298"/>
        <v>technology</v>
      </c>
      <c r="R2389" s="6" t="str">
        <f t="shared" si="299"/>
        <v>web</v>
      </c>
      <c r="S2389" s="10">
        <f t="shared" si="300"/>
        <v>42528.626620370371</v>
      </c>
      <c r="T2389" s="10">
        <f t="shared" si="301"/>
        <v>42573.626620370371</v>
      </c>
      <c r="U2389" s="10" t="str">
        <f t="shared" si="302"/>
        <v>Jun</v>
      </c>
      <c r="V2389" s="11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>
        <f t="shared" si="297"/>
        <v>18731.5</v>
      </c>
      <c r="Q2390" t="str">
        <f t="shared" si="298"/>
        <v>technology</v>
      </c>
      <c r="R2390" s="6" t="str">
        <f t="shared" si="299"/>
        <v>web</v>
      </c>
      <c r="S2390" s="10">
        <f t="shared" si="300"/>
        <v>41989.853692129633</v>
      </c>
      <c r="T2390" s="10">
        <f t="shared" si="301"/>
        <v>42019.811805555553</v>
      </c>
      <c r="U2390" s="10" t="str">
        <f t="shared" si="302"/>
        <v>Dec</v>
      </c>
      <c r="V2390" s="11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>
        <f t="shared" si="297"/>
        <v>8015</v>
      </c>
      <c r="Q2391" t="str">
        <f t="shared" si="298"/>
        <v>technology</v>
      </c>
      <c r="R2391" s="6" t="str">
        <f t="shared" si="299"/>
        <v>web</v>
      </c>
      <c r="S2391" s="10">
        <f t="shared" si="300"/>
        <v>42179.653379629628</v>
      </c>
      <c r="T2391" s="10">
        <f t="shared" si="301"/>
        <v>42210.915972222225</v>
      </c>
      <c r="U2391" s="10" t="str">
        <f t="shared" si="302"/>
        <v>Jun</v>
      </c>
      <c r="V2391" s="11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>
        <f t="shared" si="297"/>
        <v>255000</v>
      </c>
      <c r="Q2392" t="str">
        <f t="shared" si="298"/>
        <v>technology</v>
      </c>
      <c r="R2392" s="6" t="str">
        <f t="shared" si="299"/>
        <v>web</v>
      </c>
      <c r="S2392" s="10">
        <f t="shared" si="300"/>
        <v>41968.262314814812</v>
      </c>
      <c r="T2392" s="10">
        <f t="shared" si="301"/>
        <v>42008.262314814812</v>
      </c>
      <c r="U2392" s="10" t="str">
        <f t="shared" si="302"/>
        <v>Nov</v>
      </c>
      <c r="V2392" s="11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>
        <f t="shared" si="297"/>
        <v>10012.5</v>
      </c>
      <c r="Q2393" t="str">
        <f t="shared" si="298"/>
        <v>technology</v>
      </c>
      <c r="R2393" s="6" t="str">
        <f t="shared" si="299"/>
        <v>web</v>
      </c>
      <c r="S2393" s="10">
        <f t="shared" si="300"/>
        <v>42064.794490740736</v>
      </c>
      <c r="T2393" s="10">
        <f t="shared" si="301"/>
        <v>42094.752824074079</v>
      </c>
      <c r="U2393" s="10" t="str">
        <f t="shared" si="302"/>
        <v>Mar</v>
      </c>
      <c r="V2393" s="11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>
        <f t="shared" si="297"/>
        <v>2100</v>
      </c>
      <c r="Q2394" t="str">
        <f t="shared" si="298"/>
        <v>technology</v>
      </c>
      <c r="R2394" s="6" t="str">
        <f t="shared" si="299"/>
        <v>web</v>
      </c>
      <c r="S2394" s="10">
        <f t="shared" si="300"/>
        <v>42276.120636574073</v>
      </c>
      <c r="T2394" s="10">
        <f t="shared" si="301"/>
        <v>42306.120636574073</v>
      </c>
      <c r="U2394" s="10" t="str">
        <f t="shared" si="302"/>
        <v>Sep</v>
      </c>
      <c r="V2394" s="11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>
        <f t="shared" si="297"/>
        <v>50025</v>
      </c>
      <c r="Q2395" t="str">
        <f t="shared" si="298"/>
        <v>technology</v>
      </c>
      <c r="R2395" s="6" t="str">
        <f t="shared" si="299"/>
        <v>web</v>
      </c>
      <c r="S2395" s="10">
        <f t="shared" si="300"/>
        <v>42194.648344907408</v>
      </c>
      <c r="T2395" s="10">
        <f t="shared" si="301"/>
        <v>42224.648344907408</v>
      </c>
      <c r="U2395" s="10" t="str">
        <f t="shared" si="302"/>
        <v>Jul</v>
      </c>
      <c r="V2395" s="11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>
        <f t="shared" si="297"/>
        <v>2501.5</v>
      </c>
      <c r="Q2396" t="str">
        <f t="shared" si="298"/>
        <v>technology</v>
      </c>
      <c r="R2396" s="6" t="str">
        <f t="shared" si="299"/>
        <v>web</v>
      </c>
      <c r="S2396" s="10">
        <f t="shared" si="300"/>
        <v>42031.362187499995</v>
      </c>
      <c r="T2396" s="10">
        <f t="shared" si="301"/>
        <v>42061.362187499995</v>
      </c>
      <c r="U2396" s="10" t="str">
        <f t="shared" si="302"/>
        <v>Jan</v>
      </c>
      <c r="V2396" s="11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>
        <f t="shared" si="297"/>
        <v>16500</v>
      </c>
      <c r="Q2397" t="str">
        <f t="shared" si="298"/>
        <v>technology</v>
      </c>
      <c r="R2397" s="6" t="str">
        <f t="shared" si="299"/>
        <v>web</v>
      </c>
      <c r="S2397" s="10">
        <f t="shared" si="300"/>
        <v>42717.121377314819</v>
      </c>
      <c r="T2397" s="10">
        <f t="shared" si="301"/>
        <v>42745.372916666667</v>
      </c>
      <c r="U2397" s="10" t="str">
        <f t="shared" si="302"/>
        <v>Dec</v>
      </c>
      <c r="V2397" s="11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>
        <f t="shared" si="297"/>
        <v>2505</v>
      </c>
      <c r="Q2398" t="str">
        <f t="shared" si="298"/>
        <v>technology</v>
      </c>
      <c r="R2398" s="6" t="str">
        <f t="shared" si="299"/>
        <v>web</v>
      </c>
      <c r="S2398" s="10">
        <f t="shared" si="300"/>
        <v>42262.849050925928</v>
      </c>
      <c r="T2398" s="10">
        <f t="shared" si="301"/>
        <v>42292.849050925928</v>
      </c>
      <c r="U2398" s="10" t="str">
        <f t="shared" si="302"/>
        <v>Sep</v>
      </c>
      <c r="V2398" s="11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>
        <f t="shared" si="297"/>
        <v>62000</v>
      </c>
      <c r="Q2399" t="str">
        <f t="shared" si="298"/>
        <v>technology</v>
      </c>
      <c r="R2399" s="6" t="str">
        <f t="shared" si="299"/>
        <v>web</v>
      </c>
      <c r="S2399" s="10">
        <f t="shared" si="300"/>
        <v>41976.88490740741</v>
      </c>
      <c r="T2399" s="10">
        <f t="shared" si="301"/>
        <v>42006.88490740741</v>
      </c>
      <c r="U2399" s="10" t="str">
        <f t="shared" si="302"/>
        <v>Dec</v>
      </c>
      <c r="V2399" s="11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>
        <f t="shared" si="297"/>
        <v>2000</v>
      </c>
      <c r="Q2400" t="str">
        <f t="shared" si="298"/>
        <v>technology</v>
      </c>
      <c r="R2400" s="6" t="str">
        <f t="shared" si="299"/>
        <v>web</v>
      </c>
      <c r="S2400" s="10">
        <f t="shared" si="300"/>
        <v>42157.916481481487</v>
      </c>
      <c r="T2400" s="10">
        <f t="shared" si="301"/>
        <v>42187.916481481487</v>
      </c>
      <c r="U2400" s="10" t="str">
        <f t="shared" si="302"/>
        <v>Jun</v>
      </c>
      <c r="V2400" s="11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>
        <f t="shared" si="297"/>
        <v>6500</v>
      </c>
      <c r="Q2401" t="str">
        <f t="shared" si="298"/>
        <v>technology</v>
      </c>
      <c r="R2401" s="6" t="str">
        <f t="shared" si="299"/>
        <v>web</v>
      </c>
      <c r="S2401" s="10">
        <f t="shared" si="300"/>
        <v>41956.853078703702</v>
      </c>
      <c r="T2401" s="10">
        <f t="shared" si="301"/>
        <v>41991.853078703702</v>
      </c>
      <c r="U2401" s="10" t="str">
        <f t="shared" si="302"/>
        <v>Nov</v>
      </c>
      <c r="V2401" s="11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>
        <f t="shared" si="297"/>
        <v>25000</v>
      </c>
      <c r="Q2402" t="str">
        <f t="shared" si="298"/>
        <v>technology</v>
      </c>
      <c r="R2402" s="6" t="str">
        <f t="shared" si="299"/>
        <v>web</v>
      </c>
      <c r="S2402" s="10">
        <f t="shared" si="300"/>
        <v>42444.268101851849</v>
      </c>
      <c r="T2402" s="10">
        <f t="shared" si="301"/>
        <v>42474.268101851849</v>
      </c>
      <c r="U2402" s="10" t="str">
        <f t="shared" si="302"/>
        <v>Mar</v>
      </c>
      <c r="V2402" s="11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>
        <f t="shared" si="297"/>
        <v>14100.5</v>
      </c>
      <c r="Q2403" t="str">
        <f t="shared" si="298"/>
        <v>food</v>
      </c>
      <c r="R2403" s="6" t="str">
        <f t="shared" si="299"/>
        <v>food trucks</v>
      </c>
      <c r="S2403" s="10">
        <f t="shared" si="300"/>
        <v>42374.822870370372</v>
      </c>
      <c r="T2403" s="10">
        <f t="shared" si="301"/>
        <v>42434.822870370372</v>
      </c>
      <c r="U2403" s="10" t="str">
        <f t="shared" si="302"/>
        <v>Jan</v>
      </c>
      <c r="V2403" s="11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>
        <f t="shared" si="297"/>
        <v>6026</v>
      </c>
      <c r="Q2404" t="str">
        <f t="shared" si="298"/>
        <v>food</v>
      </c>
      <c r="R2404" s="6" t="str">
        <f t="shared" si="299"/>
        <v>food trucks</v>
      </c>
      <c r="S2404" s="10">
        <f t="shared" si="300"/>
        <v>42107.679756944446</v>
      </c>
      <c r="T2404" s="10">
        <f t="shared" si="301"/>
        <v>42137.679756944446</v>
      </c>
      <c r="U2404" s="10" t="str">
        <f t="shared" si="302"/>
        <v>Apr</v>
      </c>
      <c r="V2404" s="11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>
        <f t="shared" si="297"/>
        <v>701</v>
      </c>
      <c r="Q2405" t="str">
        <f t="shared" si="298"/>
        <v>food</v>
      </c>
      <c r="R2405" s="6" t="str">
        <f t="shared" si="299"/>
        <v>food trucks</v>
      </c>
      <c r="S2405" s="10">
        <f t="shared" si="300"/>
        <v>42399.882615740738</v>
      </c>
      <c r="T2405" s="10">
        <f t="shared" si="301"/>
        <v>42459.840949074074</v>
      </c>
      <c r="U2405" s="10" t="str">
        <f t="shared" si="302"/>
        <v>Jan</v>
      </c>
      <c r="V2405" s="11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>
        <f t="shared" si="297"/>
        <v>7500</v>
      </c>
      <c r="Q2406" t="str">
        <f t="shared" si="298"/>
        <v>food</v>
      </c>
      <c r="R2406" s="6" t="str">
        <f t="shared" si="299"/>
        <v>food trucks</v>
      </c>
      <c r="S2406" s="10">
        <f t="shared" si="300"/>
        <v>42342.03943287037</v>
      </c>
      <c r="T2406" s="10">
        <f t="shared" si="301"/>
        <v>42372.03943287037</v>
      </c>
      <c r="U2406" s="10" t="str">
        <f t="shared" si="302"/>
        <v>Dec</v>
      </c>
      <c r="V2406" s="11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>
        <f t="shared" si="297"/>
        <v>3063</v>
      </c>
      <c r="Q2407" t="str">
        <f t="shared" si="298"/>
        <v>food</v>
      </c>
      <c r="R2407" s="6" t="str">
        <f t="shared" si="299"/>
        <v>food trucks</v>
      </c>
      <c r="S2407" s="10">
        <f t="shared" si="300"/>
        <v>42595.585358796292</v>
      </c>
      <c r="T2407" s="10">
        <f t="shared" si="301"/>
        <v>42616.585358796292</v>
      </c>
      <c r="U2407" s="10" t="str">
        <f t="shared" si="302"/>
        <v>Aug</v>
      </c>
      <c r="V2407" s="11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>
        <f t="shared" si="297"/>
        <v>2297.5</v>
      </c>
      <c r="Q2408" t="str">
        <f t="shared" si="298"/>
        <v>food</v>
      </c>
      <c r="R2408" s="6" t="str">
        <f t="shared" si="299"/>
        <v>food trucks</v>
      </c>
      <c r="S2408" s="10">
        <f t="shared" si="300"/>
        <v>41983.110995370371</v>
      </c>
      <c r="T2408" s="10">
        <f t="shared" si="301"/>
        <v>42023.110995370371</v>
      </c>
      <c r="U2408" s="10" t="str">
        <f t="shared" si="302"/>
        <v>Dec</v>
      </c>
      <c r="V2408" s="11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>
        <f t="shared" si="297"/>
        <v>13778.5</v>
      </c>
      <c r="Q2409" t="str">
        <f t="shared" si="298"/>
        <v>food</v>
      </c>
      <c r="R2409" s="6" t="str">
        <f t="shared" si="299"/>
        <v>food trucks</v>
      </c>
      <c r="S2409" s="10">
        <f t="shared" si="300"/>
        <v>42082.575555555552</v>
      </c>
      <c r="T2409" s="10">
        <f t="shared" si="301"/>
        <v>42105.25</v>
      </c>
      <c r="U2409" s="10" t="str">
        <f t="shared" si="302"/>
        <v>Mar</v>
      </c>
      <c r="V2409" s="11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>
        <f t="shared" si="297"/>
        <v>7515</v>
      </c>
      <c r="Q2410" t="str">
        <f t="shared" si="298"/>
        <v>food</v>
      </c>
      <c r="R2410" s="6" t="str">
        <f t="shared" si="299"/>
        <v>food trucks</v>
      </c>
      <c r="S2410" s="10">
        <f t="shared" si="300"/>
        <v>41919.140706018516</v>
      </c>
      <c r="T2410" s="10">
        <f t="shared" si="301"/>
        <v>41949.182372685187</v>
      </c>
      <c r="U2410" s="10" t="str">
        <f t="shared" si="302"/>
        <v>Oct</v>
      </c>
      <c r="V2410" s="11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>
        <f t="shared" si="297"/>
        <v>12730</v>
      </c>
      <c r="Q2411" t="str">
        <f t="shared" si="298"/>
        <v>food</v>
      </c>
      <c r="R2411" s="6" t="str">
        <f t="shared" si="299"/>
        <v>food trucks</v>
      </c>
      <c r="S2411" s="10">
        <f t="shared" si="300"/>
        <v>42204.875868055555</v>
      </c>
      <c r="T2411" s="10">
        <f t="shared" si="301"/>
        <v>42234.875868055555</v>
      </c>
      <c r="U2411" s="10" t="str">
        <f t="shared" si="302"/>
        <v>Jul</v>
      </c>
      <c r="V2411" s="11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>
        <f t="shared" si="297"/>
        <v>7500</v>
      </c>
      <c r="Q2412" t="str">
        <f t="shared" si="298"/>
        <v>food</v>
      </c>
      <c r="R2412" s="6" t="str">
        <f t="shared" si="299"/>
        <v>food trucks</v>
      </c>
      <c r="S2412" s="10">
        <f t="shared" si="300"/>
        <v>42224.408275462964</v>
      </c>
      <c r="T2412" s="10">
        <f t="shared" si="301"/>
        <v>42254.408275462964</v>
      </c>
      <c r="U2412" s="10" t="str">
        <f t="shared" si="302"/>
        <v>Aug</v>
      </c>
      <c r="V2412" s="11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>
        <f t="shared" si="297"/>
        <v>12575.5</v>
      </c>
      <c r="Q2413" t="str">
        <f t="shared" si="298"/>
        <v>food</v>
      </c>
      <c r="R2413" s="6" t="str">
        <f t="shared" si="299"/>
        <v>food trucks</v>
      </c>
      <c r="S2413" s="10">
        <f t="shared" si="300"/>
        <v>42211.732430555552</v>
      </c>
      <c r="T2413" s="10">
        <f t="shared" si="301"/>
        <v>42241.732430555552</v>
      </c>
      <c r="U2413" s="10" t="str">
        <f t="shared" si="302"/>
        <v>Jul</v>
      </c>
      <c r="V2413" s="11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>
        <f t="shared" si="297"/>
        <v>4000</v>
      </c>
      <c r="Q2414" t="str">
        <f t="shared" si="298"/>
        <v>food</v>
      </c>
      <c r="R2414" s="6" t="str">
        <f t="shared" si="299"/>
        <v>food trucks</v>
      </c>
      <c r="S2414" s="10">
        <f t="shared" si="300"/>
        <v>42655.736956018518</v>
      </c>
      <c r="T2414" s="10">
        <f t="shared" si="301"/>
        <v>42700.778622685189</v>
      </c>
      <c r="U2414" s="10" t="str">
        <f t="shared" si="302"/>
        <v>Oct</v>
      </c>
      <c r="V2414" s="11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>
        <f t="shared" si="297"/>
        <v>1512.5</v>
      </c>
      <c r="Q2415" t="str">
        <f t="shared" si="298"/>
        <v>food</v>
      </c>
      <c r="R2415" s="6" t="str">
        <f t="shared" si="299"/>
        <v>food trucks</v>
      </c>
      <c r="S2415" s="10">
        <f t="shared" si="300"/>
        <v>41760.10974537037</v>
      </c>
      <c r="T2415" s="10">
        <f t="shared" si="301"/>
        <v>41790.979166666664</v>
      </c>
      <c r="U2415" s="10" t="str">
        <f t="shared" si="302"/>
        <v>May</v>
      </c>
      <c r="V2415" s="11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>
        <f t="shared" si="297"/>
        <v>7730</v>
      </c>
      <c r="Q2416" t="str">
        <f t="shared" si="298"/>
        <v>food</v>
      </c>
      <c r="R2416" s="6" t="str">
        <f t="shared" si="299"/>
        <v>food trucks</v>
      </c>
      <c r="S2416" s="10">
        <f t="shared" si="300"/>
        <v>42198.695138888885</v>
      </c>
      <c r="T2416" s="10">
        <f t="shared" si="301"/>
        <v>42238.165972222225</v>
      </c>
      <c r="U2416" s="10" t="str">
        <f t="shared" si="302"/>
        <v>Jul</v>
      </c>
      <c r="V2416" s="11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>
        <f t="shared" si="297"/>
        <v>30167.5</v>
      </c>
      <c r="Q2417" t="str">
        <f t="shared" si="298"/>
        <v>food</v>
      </c>
      <c r="R2417" s="6" t="str">
        <f t="shared" si="299"/>
        <v>food trucks</v>
      </c>
      <c r="S2417" s="10">
        <f t="shared" si="300"/>
        <v>42536.862800925926</v>
      </c>
      <c r="T2417" s="10">
        <f t="shared" si="301"/>
        <v>42566.862800925926</v>
      </c>
      <c r="U2417" s="10" t="str">
        <f t="shared" si="302"/>
        <v>Jun</v>
      </c>
      <c r="V2417" s="11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>
        <f t="shared" si="297"/>
        <v>10002.5</v>
      </c>
      <c r="Q2418" t="str">
        <f t="shared" si="298"/>
        <v>food</v>
      </c>
      <c r="R2418" s="6" t="str">
        <f t="shared" si="299"/>
        <v>food trucks</v>
      </c>
      <c r="S2418" s="10">
        <f t="shared" si="300"/>
        <v>42019.737766203703</v>
      </c>
      <c r="T2418" s="10">
        <f t="shared" si="301"/>
        <v>42077.625</v>
      </c>
      <c r="U2418" s="10" t="str">
        <f t="shared" si="302"/>
        <v>Jan</v>
      </c>
      <c r="V2418" s="11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>
        <f t="shared" si="297"/>
        <v>500</v>
      </c>
      <c r="Q2419" t="str">
        <f t="shared" si="298"/>
        <v>food</v>
      </c>
      <c r="R2419" s="6" t="str">
        <f t="shared" si="299"/>
        <v>food trucks</v>
      </c>
      <c r="S2419" s="10">
        <f t="shared" si="300"/>
        <v>41831.884108796294</v>
      </c>
      <c r="T2419" s="10">
        <f t="shared" si="301"/>
        <v>41861.884108796294</v>
      </c>
      <c r="U2419" s="10" t="str">
        <f t="shared" si="302"/>
        <v>Jul</v>
      </c>
      <c r="V2419" s="11">
        <f t="shared" si="303"/>
        <v>2014</v>
      </c>
    </row>
    <row r="2420" spans="1:22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>
        <f t="shared" si="297"/>
        <v>12502.5</v>
      </c>
      <c r="Q2420" t="str">
        <f t="shared" si="298"/>
        <v>food</v>
      </c>
      <c r="R2420" s="6" t="str">
        <f t="shared" si="299"/>
        <v>food trucks</v>
      </c>
      <c r="S2420" s="10">
        <f t="shared" si="300"/>
        <v>42027.856990740736</v>
      </c>
      <c r="T2420" s="10">
        <f t="shared" si="301"/>
        <v>42087.815324074079</v>
      </c>
      <c r="U2420" s="10" t="str">
        <f t="shared" si="302"/>
        <v>Jan</v>
      </c>
      <c r="V2420" s="11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>
        <f t="shared" si="297"/>
        <v>1500</v>
      </c>
      <c r="Q2421" t="str">
        <f t="shared" si="298"/>
        <v>food</v>
      </c>
      <c r="R2421" s="6" t="str">
        <f t="shared" si="299"/>
        <v>food trucks</v>
      </c>
      <c r="S2421" s="10">
        <f t="shared" si="300"/>
        <v>41993.738298611104</v>
      </c>
      <c r="T2421" s="10">
        <f t="shared" si="301"/>
        <v>42053.738298611104</v>
      </c>
      <c r="U2421" s="10" t="str">
        <f t="shared" si="302"/>
        <v>Dec</v>
      </c>
      <c r="V2421" s="11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>
        <f t="shared" si="297"/>
        <v>9685.5</v>
      </c>
      <c r="Q2422" t="str">
        <f t="shared" si="298"/>
        <v>food</v>
      </c>
      <c r="R2422" s="6" t="str">
        <f t="shared" si="299"/>
        <v>food trucks</v>
      </c>
      <c r="S2422" s="10">
        <f t="shared" si="300"/>
        <v>41893.028877314813</v>
      </c>
      <c r="T2422" s="10">
        <f t="shared" si="301"/>
        <v>41953.070543981477</v>
      </c>
      <c r="U2422" s="10" t="str">
        <f t="shared" si="302"/>
        <v>Sep</v>
      </c>
      <c r="V2422" s="11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>
        <f t="shared" si="297"/>
        <v>3000.5</v>
      </c>
      <c r="Q2423" t="str">
        <f t="shared" si="298"/>
        <v>food</v>
      </c>
      <c r="R2423" s="6" t="str">
        <f t="shared" si="299"/>
        <v>food trucks</v>
      </c>
      <c r="S2423" s="10">
        <f t="shared" si="300"/>
        <v>42026.687453703707</v>
      </c>
      <c r="T2423" s="10">
        <f t="shared" si="301"/>
        <v>42056.687453703707</v>
      </c>
      <c r="U2423" s="10" t="str">
        <f t="shared" si="302"/>
        <v>Jan</v>
      </c>
      <c r="V2423" s="11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>
        <f t="shared" si="297"/>
        <v>250.5</v>
      </c>
      <c r="Q2424" t="str">
        <f t="shared" si="298"/>
        <v>food</v>
      </c>
      <c r="R2424" s="6" t="str">
        <f t="shared" si="299"/>
        <v>food trucks</v>
      </c>
      <c r="S2424" s="10">
        <f t="shared" si="300"/>
        <v>42044.724953703699</v>
      </c>
      <c r="T2424" s="10">
        <f t="shared" si="301"/>
        <v>42074.683287037042</v>
      </c>
      <c r="U2424" s="10" t="str">
        <f t="shared" si="302"/>
        <v>Feb</v>
      </c>
      <c r="V2424" s="11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>
        <f t="shared" si="297"/>
        <v>30004</v>
      </c>
      <c r="Q2425" t="str">
        <f t="shared" si="298"/>
        <v>food</v>
      </c>
      <c r="R2425" s="6" t="str">
        <f t="shared" si="299"/>
        <v>food trucks</v>
      </c>
      <c r="S2425" s="10">
        <f t="shared" si="300"/>
        <v>41974.704745370371</v>
      </c>
      <c r="T2425" s="10">
        <f t="shared" si="301"/>
        <v>42004.704745370371</v>
      </c>
      <c r="U2425" s="10" t="str">
        <f t="shared" si="302"/>
        <v>Dec</v>
      </c>
      <c r="V2425" s="11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>
        <f t="shared" si="297"/>
        <v>12655</v>
      </c>
      <c r="Q2426" t="str">
        <f t="shared" si="298"/>
        <v>food</v>
      </c>
      <c r="R2426" s="6" t="str">
        <f t="shared" si="299"/>
        <v>food trucks</v>
      </c>
      <c r="S2426" s="10">
        <f t="shared" si="300"/>
        <v>41909.892453703702</v>
      </c>
      <c r="T2426" s="10">
        <f t="shared" si="301"/>
        <v>41939.892453703702</v>
      </c>
      <c r="U2426" s="10" t="str">
        <f t="shared" si="302"/>
        <v>Sep</v>
      </c>
      <c r="V2426" s="11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>
        <f t="shared" si="297"/>
        <v>1750.5</v>
      </c>
      <c r="Q2427" t="str">
        <f t="shared" si="298"/>
        <v>food</v>
      </c>
      <c r="R2427" s="6" t="str">
        <f t="shared" si="299"/>
        <v>food trucks</v>
      </c>
      <c r="S2427" s="10">
        <f t="shared" si="300"/>
        <v>42502.913761574076</v>
      </c>
      <c r="T2427" s="10">
        <f t="shared" si="301"/>
        <v>42517.919444444444</v>
      </c>
      <c r="U2427" s="10" t="str">
        <f t="shared" si="302"/>
        <v>May</v>
      </c>
      <c r="V2427" s="11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>
        <f t="shared" si="297"/>
        <v>10000</v>
      </c>
      <c r="Q2428" t="str">
        <f t="shared" si="298"/>
        <v>food</v>
      </c>
      <c r="R2428" s="6" t="str">
        <f t="shared" si="299"/>
        <v>food trucks</v>
      </c>
      <c r="S2428" s="10">
        <f t="shared" si="300"/>
        <v>42164.170046296291</v>
      </c>
      <c r="T2428" s="10">
        <f t="shared" si="301"/>
        <v>42224.170046296291</v>
      </c>
      <c r="U2428" s="10" t="str">
        <f t="shared" si="302"/>
        <v>Jun</v>
      </c>
      <c r="V2428" s="11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>
        <f t="shared" si="297"/>
        <v>25000.5</v>
      </c>
      <c r="Q2429" t="str">
        <f t="shared" si="298"/>
        <v>food</v>
      </c>
      <c r="R2429" s="6" t="str">
        <f t="shared" si="299"/>
        <v>food trucks</v>
      </c>
      <c r="S2429" s="10">
        <f t="shared" si="300"/>
        <v>42412.318668981476</v>
      </c>
      <c r="T2429" s="10">
        <f t="shared" si="301"/>
        <v>42452.277002314819</v>
      </c>
      <c r="U2429" s="10" t="str">
        <f t="shared" si="302"/>
        <v>Feb</v>
      </c>
      <c r="V2429" s="11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>
        <f t="shared" si="297"/>
        <v>17500.5</v>
      </c>
      <c r="Q2430" t="str">
        <f t="shared" si="298"/>
        <v>food</v>
      </c>
      <c r="R2430" s="6" t="str">
        <f t="shared" si="299"/>
        <v>food trucks</v>
      </c>
      <c r="S2430" s="10">
        <f t="shared" si="300"/>
        <v>42045.784155092595</v>
      </c>
      <c r="T2430" s="10">
        <f t="shared" si="301"/>
        <v>42075.742488425924</v>
      </c>
      <c r="U2430" s="10" t="str">
        <f t="shared" si="302"/>
        <v>Feb</v>
      </c>
      <c r="V2430" s="11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>
        <f t="shared" si="297"/>
        <v>71002.5</v>
      </c>
      <c r="Q2431" t="str">
        <f t="shared" si="298"/>
        <v>food</v>
      </c>
      <c r="R2431" s="6" t="str">
        <f t="shared" si="299"/>
        <v>food trucks</v>
      </c>
      <c r="S2431" s="10">
        <f t="shared" si="300"/>
        <v>42734.879236111112</v>
      </c>
      <c r="T2431" s="10">
        <f t="shared" si="301"/>
        <v>42771.697222222225</v>
      </c>
      <c r="U2431" s="10" t="str">
        <f t="shared" si="302"/>
        <v>Dec</v>
      </c>
      <c r="V2431" s="11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>
        <f t="shared" si="297"/>
        <v>1510.5</v>
      </c>
      <c r="Q2432" t="str">
        <f t="shared" si="298"/>
        <v>food</v>
      </c>
      <c r="R2432" s="6" t="str">
        <f t="shared" si="299"/>
        <v>food trucks</v>
      </c>
      <c r="S2432" s="10">
        <f t="shared" si="300"/>
        <v>42382.130833333329</v>
      </c>
      <c r="T2432" s="10">
        <f t="shared" si="301"/>
        <v>42412.130833333329</v>
      </c>
      <c r="U2432" s="10" t="str">
        <f t="shared" si="302"/>
        <v>Jan</v>
      </c>
      <c r="V2432" s="11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>
        <f t="shared" si="297"/>
        <v>50001</v>
      </c>
      <c r="Q2433" t="str">
        <f t="shared" si="298"/>
        <v>food</v>
      </c>
      <c r="R2433" s="6" t="str">
        <f t="shared" si="299"/>
        <v>food trucks</v>
      </c>
      <c r="S2433" s="10">
        <f t="shared" si="300"/>
        <v>42489.099687499998</v>
      </c>
      <c r="T2433" s="10">
        <f t="shared" si="301"/>
        <v>42549.099687499998</v>
      </c>
      <c r="U2433" s="10" t="str">
        <f t="shared" si="302"/>
        <v>Apr</v>
      </c>
      <c r="V2433" s="11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>
        <f t="shared" si="297"/>
        <v>7001</v>
      </c>
      <c r="Q2434" t="str">
        <f t="shared" si="298"/>
        <v>food</v>
      </c>
      <c r="R2434" s="6" t="str">
        <f t="shared" si="299"/>
        <v>food trucks</v>
      </c>
      <c r="S2434" s="10">
        <f t="shared" si="300"/>
        <v>42041.218715277777</v>
      </c>
      <c r="T2434" s="10">
        <f t="shared" si="301"/>
        <v>42071.218715277777</v>
      </c>
      <c r="U2434" s="10" t="str">
        <f t="shared" si="302"/>
        <v>Feb</v>
      </c>
      <c r="V2434" s="11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>
        <f t="shared" ref="P2435:P2498" si="305">AVERAGE(D2435,E2435)</f>
        <v>5000</v>
      </c>
      <c r="Q2435" t="str">
        <f t="shared" ref="Q2435:Q2498" si="306">LEFT(N2435, SEARCH("/",N2435,1)-1)</f>
        <v>food</v>
      </c>
      <c r="R2435" s="6" t="str">
        <f t="shared" ref="R2435:R2498" si="307">RIGHT(N2435,LEN(N2435) - SEARCH("/", N2435, + 1))</f>
        <v>food trucks</v>
      </c>
      <c r="S2435" s="10">
        <f t="shared" ref="S2435:S2498" si="308">(((J2435/60)/60)/24)+DATE(1970,1,1)</f>
        <v>42397.89980324074</v>
      </c>
      <c r="T2435" s="10">
        <f t="shared" ref="T2435:T2498" si="309">(((I2435/60)/60)/24)+DATE(1970,1,1)</f>
        <v>42427.89980324074</v>
      </c>
      <c r="U2435" s="10" t="str">
        <f t="shared" ref="U2435:U2498" si="310">TEXT(S2435, "mmm")</f>
        <v>Jan</v>
      </c>
      <c r="V2435" s="11">
        <f t="shared" ref="V2435:V2498" si="311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>
        <f t="shared" si="305"/>
        <v>10013</v>
      </c>
      <c r="Q2436" t="str">
        <f t="shared" si="306"/>
        <v>food</v>
      </c>
      <c r="R2436" s="6" t="str">
        <f t="shared" si="307"/>
        <v>food trucks</v>
      </c>
      <c r="S2436" s="10">
        <f t="shared" si="308"/>
        <v>42180.18604166666</v>
      </c>
      <c r="T2436" s="10">
        <f t="shared" si="309"/>
        <v>42220.18604166666</v>
      </c>
      <c r="U2436" s="10" t="str">
        <f t="shared" si="310"/>
        <v>Jun</v>
      </c>
      <c r="V2436" s="11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>
        <f t="shared" si="305"/>
        <v>125612</v>
      </c>
      <c r="Q2437" t="str">
        <f t="shared" si="306"/>
        <v>food</v>
      </c>
      <c r="R2437" s="6" t="str">
        <f t="shared" si="307"/>
        <v>food trucks</v>
      </c>
      <c r="S2437" s="10">
        <f t="shared" si="308"/>
        <v>42252.277615740735</v>
      </c>
      <c r="T2437" s="10">
        <f t="shared" si="309"/>
        <v>42282.277615740735</v>
      </c>
      <c r="U2437" s="10" t="str">
        <f t="shared" si="310"/>
        <v>Sep</v>
      </c>
      <c r="V2437" s="11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>
        <f t="shared" si="305"/>
        <v>58522.5</v>
      </c>
      <c r="Q2438" t="str">
        <f t="shared" si="306"/>
        <v>food</v>
      </c>
      <c r="R2438" s="6" t="str">
        <f t="shared" si="307"/>
        <v>food trucks</v>
      </c>
      <c r="S2438" s="10">
        <f t="shared" si="308"/>
        <v>42338.615393518514</v>
      </c>
      <c r="T2438" s="10">
        <f t="shared" si="309"/>
        <v>42398.615393518514</v>
      </c>
      <c r="U2438" s="10" t="str">
        <f t="shared" si="310"/>
        <v>Nov</v>
      </c>
      <c r="V2438" s="11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>
        <f t="shared" si="305"/>
        <v>4000</v>
      </c>
      <c r="Q2439" t="str">
        <f t="shared" si="306"/>
        <v>food</v>
      </c>
      <c r="R2439" s="6" t="str">
        <f t="shared" si="307"/>
        <v>food trucks</v>
      </c>
      <c r="S2439" s="10">
        <f t="shared" si="308"/>
        <v>42031.965138888889</v>
      </c>
      <c r="T2439" s="10">
        <f t="shared" si="309"/>
        <v>42080.75</v>
      </c>
      <c r="U2439" s="10" t="str">
        <f t="shared" si="310"/>
        <v>Jan</v>
      </c>
      <c r="V2439" s="11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>
        <f t="shared" si="305"/>
        <v>7525</v>
      </c>
      <c r="Q2440" t="str">
        <f t="shared" si="306"/>
        <v>food</v>
      </c>
      <c r="R2440" s="6" t="str">
        <f t="shared" si="307"/>
        <v>food trucks</v>
      </c>
      <c r="S2440" s="10">
        <f t="shared" si="308"/>
        <v>42285.91506944444</v>
      </c>
      <c r="T2440" s="10">
        <f t="shared" si="309"/>
        <v>42345.956736111111</v>
      </c>
      <c r="U2440" s="10" t="str">
        <f t="shared" si="310"/>
        <v>Oct</v>
      </c>
      <c r="V2440" s="11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>
        <f t="shared" si="305"/>
        <v>5000</v>
      </c>
      <c r="Q2441" t="str">
        <f t="shared" si="306"/>
        <v>food</v>
      </c>
      <c r="R2441" s="6" t="str">
        <f t="shared" si="307"/>
        <v>food trucks</v>
      </c>
      <c r="S2441" s="10">
        <f t="shared" si="308"/>
        <v>42265.818622685183</v>
      </c>
      <c r="T2441" s="10">
        <f t="shared" si="309"/>
        <v>42295.818622685183</v>
      </c>
      <c r="U2441" s="10" t="str">
        <f t="shared" si="310"/>
        <v>Sep</v>
      </c>
      <c r="V2441" s="11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>
        <f t="shared" si="305"/>
        <v>2505</v>
      </c>
      <c r="Q2442" t="str">
        <f t="shared" si="306"/>
        <v>food</v>
      </c>
      <c r="R2442" s="6" t="str">
        <f t="shared" si="307"/>
        <v>food trucks</v>
      </c>
      <c r="S2442" s="10">
        <f t="shared" si="308"/>
        <v>42383.899456018517</v>
      </c>
      <c r="T2442" s="10">
        <f t="shared" si="309"/>
        <v>42413.899456018517</v>
      </c>
      <c r="U2442" s="10" t="str">
        <f t="shared" si="310"/>
        <v>Jan</v>
      </c>
      <c r="V2442" s="11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>
        <f t="shared" si="305"/>
        <v>7795.5</v>
      </c>
      <c r="Q2443" t="str">
        <f t="shared" si="306"/>
        <v>food</v>
      </c>
      <c r="R2443" s="6" t="str">
        <f t="shared" si="307"/>
        <v>small batch</v>
      </c>
      <c r="S2443" s="10">
        <f t="shared" si="308"/>
        <v>42187.125625000001</v>
      </c>
      <c r="T2443" s="10">
        <f t="shared" si="309"/>
        <v>42208.207638888889</v>
      </c>
      <c r="U2443" s="10" t="str">
        <f t="shared" si="310"/>
        <v>Jul</v>
      </c>
      <c r="V2443" s="11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>
        <f t="shared" si="305"/>
        <v>27113</v>
      </c>
      <c r="Q2444" t="str">
        <f t="shared" si="306"/>
        <v>food</v>
      </c>
      <c r="R2444" s="6" t="str">
        <f t="shared" si="307"/>
        <v>small batch</v>
      </c>
      <c r="S2444" s="10">
        <f t="shared" si="308"/>
        <v>42052.666990740734</v>
      </c>
      <c r="T2444" s="10">
        <f t="shared" si="309"/>
        <v>42082.625324074077</v>
      </c>
      <c r="U2444" s="10" t="str">
        <f t="shared" si="310"/>
        <v>Feb</v>
      </c>
      <c r="V2444" s="11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>
        <f t="shared" si="305"/>
        <v>30251.494999999999</v>
      </c>
      <c r="Q2445" t="str">
        <f t="shared" si="306"/>
        <v>food</v>
      </c>
      <c r="R2445" s="6" t="str">
        <f t="shared" si="307"/>
        <v>small batch</v>
      </c>
      <c r="S2445" s="10">
        <f t="shared" si="308"/>
        <v>41836.625254629631</v>
      </c>
      <c r="T2445" s="10">
        <f t="shared" si="309"/>
        <v>41866.625254629631</v>
      </c>
      <c r="U2445" s="10" t="str">
        <f t="shared" si="310"/>
        <v>Jul</v>
      </c>
      <c r="V2445" s="11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>
        <f t="shared" si="305"/>
        <v>3129</v>
      </c>
      <c r="Q2446" t="str">
        <f t="shared" si="306"/>
        <v>food</v>
      </c>
      <c r="R2446" s="6" t="str">
        <f t="shared" si="307"/>
        <v>small batch</v>
      </c>
      <c r="S2446" s="10">
        <f t="shared" si="308"/>
        <v>42485.754525462966</v>
      </c>
      <c r="T2446" s="10">
        <f t="shared" si="309"/>
        <v>42515.754525462966</v>
      </c>
      <c r="U2446" s="10" t="str">
        <f t="shared" si="310"/>
        <v>Apr</v>
      </c>
      <c r="V2446" s="11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>
        <f t="shared" si="305"/>
        <v>6820</v>
      </c>
      <c r="Q2447" t="str">
        <f t="shared" si="306"/>
        <v>food</v>
      </c>
      <c r="R2447" s="6" t="str">
        <f t="shared" si="307"/>
        <v>small batch</v>
      </c>
      <c r="S2447" s="10">
        <f t="shared" si="308"/>
        <v>42243.190057870372</v>
      </c>
      <c r="T2447" s="10">
        <f t="shared" si="309"/>
        <v>42273.190057870372</v>
      </c>
      <c r="U2447" s="10" t="str">
        <f t="shared" si="310"/>
        <v>Aug</v>
      </c>
      <c r="V2447" s="11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>
        <f t="shared" si="305"/>
        <v>6699.5</v>
      </c>
      <c r="Q2448" t="str">
        <f t="shared" si="306"/>
        <v>food</v>
      </c>
      <c r="R2448" s="6" t="str">
        <f t="shared" si="307"/>
        <v>small batch</v>
      </c>
      <c r="S2448" s="10">
        <f t="shared" si="308"/>
        <v>42670.602673611109</v>
      </c>
      <c r="T2448" s="10">
        <f t="shared" si="309"/>
        <v>42700.64434027778</v>
      </c>
      <c r="U2448" s="10" t="str">
        <f t="shared" si="310"/>
        <v>Oct</v>
      </c>
      <c r="V2448" s="11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>
        <f t="shared" si="305"/>
        <v>6590</v>
      </c>
      <c r="Q2449" t="str">
        <f t="shared" si="306"/>
        <v>food</v>
      </c>
      <c r="R2449" s="6" t="str">
        <f t="shared" si="307"/>
        <v>small batch</v>
      </c>
      <c r="S2449" s="10">
        <f t="shared" si="308"/>
        <v>42654.469826388886</v>
      </c>
      <c r="T2449" s="10">
        <f t="shared" si="309"/>
        <v>42686.166666666672</v>
      </c>
      <c r="U2449" s="10" t="str">
        <f t="shared" si="310"/>
        <v>Oct</v>
      </c>
      <c r="V2449" s="11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>
        <f t="shared" si="305"/>
        <v>415</v>
      </c>
      <c r="Q2450" t="str">
        <f t="shared" si="306"/>
        <v>food</v>
      </c>
      <c r="R2450" s="6" t="str">
        <f t="shared" si="307"/>
        <v>small batch</v>
      </c>
      <c r="S2450" s="10">
        <f t="shared" si="308"/>
        <v>42607.316122685181</v>
      </c>
      <c r="T2450" s="10">
        <f t="shared" si="309"/>
        <v>42613.233333333337</v>
      </c>
      <c r="U2450" s="10" t="str">
        <f t="shared" si="310"/>
        <v>Aug</v>
      </c>
      <c r="V2450" s="11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>
        <f t="shared" si="305"/>
        <v>10400</v>
      </c>
      <c r="Q2451" t="str">
        <f t="shared" si="306"/>
        <v>food</v>
      </c>
      <c r="R2451" s="6" t="str">
        <f t="shared" si="307"/>
        <v>small batch</v>
      </c>
      <c r="S2451" s="10">
        <f t="shared" si="308"/>
        <v>41943.142534722225</v>
      </c>
      <c r="T2451" s="10">
        <f t="shared" si="309"/>
        <v>41973.184201388889</v>
      </c>
      <c r="U2451" s="10" t="str">
        <f t="shared" si="310"/>
        <v>Oct</v>
      </c>
      <c r="V2451" s="11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>
        <f t="shared" si="305"/>
        <v>15115.014999999999</v>
      </c>
      <c r="Q2452" t="str">
        <f t="shared" si="306"/>
        <v>food</v>
      </c>
      <c r="R2452" s="6" t="str">
        <f t="shared" si="307"/>
        <v>small batch</v>
      </c>
      <c r="S2452" s="10">
        <f t="shared" si="308"/>
        <v>41902.07240740741</v>
      </c>
      <c r="T2452" s="10">
        <f t="shared" si="309"/>
        <v>41940.132638888892</v>
      </c>
      <c r="U2452" s="10" t="str">
        <f t="shared" si="310"/>
        <v>Sep</v>
      </c>
      <c r="V2452" s="11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>
        <f t="shared" si="305"/>
        <v>10772.5</v>
      </c>
      <c r="Q2453" t="str">
        <f t="shared" si="306"/>
        <v>food</v>
      </c>
      <c r="R2453" s="6" t="str">
        <f t="shared" si="307"/>
        <v>small batch</v>
      </c>
      <c r="S2453" s="10">
        <f t="shared" si="308"/>
        <v>42779.908449074079</v>
      </c>
      <c r="T2453" s="10">
        <f t="shared" si="309"/>
        <v>42799.908449074079</v>
      </c>
      <c r="U2453" s="10" t="str">
        <f t="shared" si="310"/>
        <v>Feb</v>
      </c>
      <c r="V2453" s="11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>
        <f t="shared" si="305"/>
        <v>700.5</v>
      </c>
      <c r="Q2454" t="str">
        <f t="shared" si="306"/>
        <v>food</v>
      </c>
      <c r="R2454" s="6" t="str">
        <f t="shared" si="307"/>
        <v>small batch</v>
      </c>
      <c r="S2454" s="10">
        <f t="shared" si="308"/>
        <v>42338.84375</v>
      </c>
      <c r="T2454" s="10">
        <f t="shared" si="309"/>
        <v>42367.958333333328</v>
      </c>
      <c r="U2454" s="10" t="str">
        <f t="shared" si="310"/>
        <v>Nov</v>
      </c>
      <c r="V2454" s="11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>
        <f t="shared" si="305"/>
        <v>3820.5</v>
      </c>
      <c r="Q2455" t="str">
        <f t="shared" si="306"/>
        <v>food</v>
      </c>
      <c r="R2455" s="6" t="str">
        <f t="shared" si="307"/>
        <v>small batch</v>
      </c>
      <c r="S2455" s="10">
        <f t="shared" si="308"/>
        <v>42738.692233796297</v>
      </c>
      <c r="T2455" s="10">
        <f t="shared" si="309"/>
        <v>42768.692233796297</v>
      </c>
      <c r="U2455" s="10" t="str">
        <f t="shared" si="310"/>
        <v>Jan</v>
      </c>
      <c r="V2455" s="11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>
        <f t="shared" si="305"/>
        <v>35148</v>
      </c>
      <c r="Q2456" t="str">
        <f t="shared" si="306"/>
        <v>food</v>
      </c>
      <c r="R2456" s="6" t="str">
        <f t="shared" si="307"/>
        <v>small batch</v>
      </c>
      <c r="S2456" s="10">
        <f t="shared" si="308"/>
        <v>42770.201481481476</v>
      </c>
      <c r="T2456" s="10">
        <f t="shared" si="309"/>
        <v>42805.201481481476</v>
      </c>
      <c r="U2456" s="10" t="str">
        <f t="shared" si="310"/>
        <v>Feb</v>
      </c>
      <c r="V2456" s="11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>
        <f t="shared" si="305"/>
        <v>423</v>
      </c>
      <c r="Q2457" t="str">
        <f t="shared" si="306"/>
        <v>food</v>
      </c>
      <c r="R2457" s="6" t="str">
        <f t="shared" si="307"/>
        <v>small batch</v>
      </c>
      <c r="S2457" s="10">
        <f t="shared" si="308"/>
        <v>42452.781828703708</v>
      </c>
      <c r="T2457" s="10">
        <f t="shared" si="309"/>
        <v>42480.781828703708</v>
      </c>
      <c r="U2457" s="10" t="str">
        <f t="shared" si="310"/>
        <v>Mar</v>
      </c>
      <c r="V2457" s="11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>
        <f t="shared" si="305"/>
        <v>2106.5</v>
      </c>
      <c r="Q2458" t="str">
        <f t="shared" si="306"/>
        <v>food</v>
      </c>
      <c r="R2458" s="6" t="str">
        <f t="shared" si="307"/>
        <v>small batch</v>
      </c>
      <c r="S2458" s="10">
        <f t="shared" si="308"/>
        <v>42761.961099537039</v>
      </c>
      <c r="T2458" s="10">
        <f t="shared" si="309"/>
        <v>42791.961099537039</v>
      </c>
      <c r="U2458" s="10" t="str">
        <f t="shared" si="310"/>
        <v>Jan</v>
      </c>
      <c r="V2458" s="11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>
        <f t="shared" si="305"/>
        <v>23265</v>
      </c>
      <c r="Q2459" t="str">
        <f t="shared" si="306"/>
        <v>food</v>
      </c>
      <c r="R2459" s="6" t="str">
        <f t="shared" si="307"/>
        <v>small batch</v>
      </c>
      <c r="S2459" s="10">
        <f t="shared" si="308"/>
        <v>42423.602500000001</v>
      </c>
      <c r="T2459" s="10">
        <f t="shared" si="309"/>
        <v>42453.560833333337</v>
      </c>
      <c r="U2459" s="10" t="str">
        <f t="shared" si="310"/>
        <v>Feb</v>
      </c>
      <c r="V2459" s="11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>
        <f t="shared" si="305"/>
        <v>5254.5</v>
      </c>
      <c r="Q2460" t="str">
        <f t="shared" si="306"/>
        <v>food</v>
      </c>
      <c r="R2460" s="6" t="str">
        <f t="shared" si="307"/>
        <v>small batch</v>
      </c>
      <c r="S2460" s="10">
        <f t="shared" si="308"/>
        <v>42495.871736111112</v>
      </c>
      <c r="T2460" s="10">
        <f t="shared" si="309"/>
        <v>42530.791666666672</v>
      </c>
      <c r="U2460" s="10" t="str">
        <f t="shared" si="310"/>
        <v>May</v>
      </c>
      <c r="V2460" s="11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>
        <f t="shared" si="305"/>
        <v>30337.5</v>
      </c>
      <c r="Q2461" t="str">
        <f t="shared" si="306"/>
        <v>food</v>
      </c>
      <c r="R2461" s="6" t="str">
        <f t="shared" si="307"/>
        <v>small batch</v>
      </c>
      <c r="S2461" s="10">
        <f t="shared" si="308"/>
        <v>42407.637557870374</v>
      </c>
      <c r="T2461" s="10">
        <f t="shared" si="309"/>
        <v>42452.595891203702</v>
      </c>
      <c r="U2461" s="10" t="str">
        <f t="shared" si="310"/>
        <v>Feb</v>
      </c>
      <c r="V2461" s="11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>
        <f t="shared" si="305"/>
        <v>8533.5</v>
      </c>
      <c r="Q2462" t="str">
        <f t="shared" si="306"/>
        <v>food</v>
      </c>
      <c r="R2462" s="6" t="str">
        <f t="shared" si="307"/>
        <v>small batch</v>
      </c>
      <c r="S2462" s="10">
        <f t="shared" si="308"/>
        <v>42704.187118055561</v>
      </c>
      <c r="T2462" s="10">
        <f t="shared" si="309"/>
        <v>42738.178472222222</v>
      </c>
      <c r="U2462" s="10" t="str">
        <f t="shared" si="310"/>
        <v>Nov</v>
      </c>
      <c r="V2462" s="11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>
        <f t="shared" si="305"/>
        <v>7642.5</v>
      </c>
      <c r="Q2463" t="str">
        <f t="shared" si="306"/>
        <v>music</v>
      </c>
      <c r="R2463" s="6" t="str">
        <f t="shared" si="307"/>
        <v>indie rock</v>
      </c>
      <c r="S2463" s="10">
        <f t="shared" si="308"/>
        <v>40784.012696759259</v>
      </c>
      <c r="T2463" s="10">
        <f t="shared" si="309"/>
        <v>40817.125</v>
      </c>
      <c r="U2463" s="10" t="str">
        <f t="shared" si="310"/>
        <v>Aug</v>
      </c>
      <c r="V2463" s="11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>
        <f t="shared" si="305"/>
        <v>3160.625</v>
      </c>
      <c r="Q2464" t="str">
        <f t="shared" si="306"/>
        <v>music</v>
      </c>
      <c r="R2464" s="6" t="str">
        <f t="shared" si="307"/>
        <v>indie rock</v>
      </c>
      <c r="S2464" s="10">
        <f t="shared" si="308"/>
        <v>41089.186296296299</v>
      </c>
      <c r="T2464" s="10">
        <f t="shared" si="309"/>
        <v>41109.186296296299</v>
      </c>
      <c r="U2464" s="10" t="str">
        <f t="shared" si="310"/>
        <v>Jun</v>
      </c>
      <c r="V2464" s="11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>
        <f t="shared" si="305"/>
        <v>2162.5</v>
      </c>
      <c r="Q2465" t="str">
        <f t="shared" si="306"/>
        <v>music</v>
      </c>
      <c r="R2465" s="6" t="str">
        <f t="shared" si="307"/>
        <v>indie rock</v>
      </c>
      <c r="S2465" s="10">
        <f t="shared" si="308"/>
        <v>41341.111400462964</v>
      </c>
      <c r="T2465" s="10">
        <f t="shared" si="309"/>
        <v>41380.791666666664</v>
      </c>
      <c r="U2465" s="10" t="str">
        <f t="shared" si="310"/>
        <v>Mar</v>
      </c>
      <c r="V2465" s="11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>
        <f t="shared" si="305"/>
        <v>2111</v>
      </c>
      <c r="Q2466" t="str">
        <f t="shared" si="306"/>
        <v>music</v>
      </c>
      <c r="R2466" s="6" t="str">
        <f t="shared" si="307"/>
        <v>indie rock</v>
      </c>
      <c r="S2466" s="10">
        <f t="shared" si="308"/>
        <v>42248.90042824074</v>
      </c>
      <c r="T2466" s="10">
        <f t="shared" si="309"/>
        <v>42277.811805555553</v>
      </c>
      <c r="U2466" s="10" t="str">
        <f t="shared" si="310"/>
        <v>Sep</v>
      </c>
      <c r="V2466" s="11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>
        <f t="shared" si="305"/>
        <v>980.5</v>
      </c>
      <c r="Q2467" t="str">
        <f t="shared" si="306"/>
        <v>music</v>
      </c>
      <c r="R2467" s="6" t="str">
        <f t="shared" si="307"/>
        <v>indie rock</v>
      </c>
      <c r="S2467" s="10">
        <f t="shared" si="308"/>
        <v>41145.719305555554</v>
      </c>
      <c r="T2467" s="10">
        <f t="shared" si="309"/>
        <v>41175.719305555554</v>
      </c>
      <c r="U2467" s="10" t="str">
        <f t="shared" si="310"/>
        <v>Aug</v>
      </c>
      <c r="V2467" s="11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>
        <f t="shared" si="305"/>
        <v>2500</v>
      </c>
      <c r="Q2468" t="str">
        <f t="shared" si="306"/>
        <v>music</v>
      </c>
      <c r="R2468" s="6" t="str">
        <f t="shared" si="307"/>
        <v>indie rock</v>
      </c>
      <c r="S2468" s="10">
        <f t="shared" si="308"/>
        <v>41373.102465277778</v>
      </c>
      <c r="T2468" s="10">
        <f t="shared" si="309"/>
        <v>41403.102465277778</v>
      </c>
      <c r="U2468" s="10" t="str">
        <f t="shared" si="310"/>
        <v>Apr</v>
      </c>
      <c r="V2468" s="11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>
        <f t="shared" si="305"/>
        <v>1092.5</v>
      </c>
      <c r="Q2469" t="str">
        <f t="shared" si="306"/>
        <v>music</v>
      </c>
      <c r="R2469" s="6" t="str">
        <f t="shared" si="307"/>
        <v>indie rock</v>
      </c>
      <c r="S2469" s="10">
        <f t="shared" si="308"/>
        <v>41025.874201388891</v>
      </c>
      <c r="T2469" s="10">
        <f t="shared" si="309"/>
        <v>41039.708333333336</v>
      </c>
      <c r="U2469" s="10" t="str">
        <f t="shared" si="310"/>
        <v>Apr</v>
      </c>
      <c r="V2469" s="11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>
        <f t="shared" si="305"/>
        <v>2072.17</v>
      </c>
      <c r="Q2470" t="str">
        <f t="shared" si="306"/>
        <v>music</v>
      </c>
      <c r="R2470" s="6" t="str">
        <f t="shared" si="307"/>
        <v>indie rock</v>
      </c>
      <c r="S2470" s="10">
        <f t="shared" si="308"/>
        <v>41174.154178240737</v>
      </c>
      <c r="T2470" s="10">
        <f t="shared" si="309"/>
        <v>41210.208333333336</v>
      </c>
      <c r="U2470" s="10" t="str">
        <f t="shared" si="310"/>
        <v>Sep</v>
      </c>
      <c r="V2470" s="11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>
        <f t="shared" si="305"/>
        <v>1282</v>
      </c>
      <c r="Q2471" t="str">
        <f t="shared" si="306"/>
        <v>music</v>
      </c>
      <c r="R2471" s="6" t="str">
        <f t="shared" si="307"/>
        <v>indie rock</v>
      </c>
      <c r="S2471" s="10">
        <f t="shared" si="308"/>
        <v>40557.429733796293</v>
      </c>
      <c r="T2471" s="10">
        <f t="shared" si="309"/>
        <v>40582.429733796293</v>
      </c>
      <c r="U2471" s="10" t="str">
        <f t="shared" si="310"/>
        <v>Jan</v>
      </c>
      <c r="V2471" s="11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>
        <f t="shared" si="305"/>
        <v>1015.82</v>
      </c>
      <c r="Q2472" t="str">
        <f t="shared" si="306"/>
        <v>music</v>
      </c>
      <c r="R2472" s="6" t="str">
        <f t="shared" si="307"/>
        <v>indie rock</v>
      </c>
      <c r="S2472" s="10">
        <f t="shared" si="308"/>
        <v>41023.07471064815</v>
      </c>
      <c r="T2472" s="10">
        <f t="shared" si="309"/>
        <v>41053.07471064815</v>
      </c>
      <c r="U2472" s="10" t="str">
        <f t="shared" si="310"/>
        <v>Apr</v>
      </c>
      <c r="V2472" s="11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>
        <f t="shared" si="305"/>
        <v>570</v>
      </c>
      <c r="Q2473" t="str">
        <f t="shared" si="306"/>
        <v>music</v>
      </c>
      <c r="R2473" s="6" t="str">
        <f t="shared" si="307"/>
        <v>indie rock</v>
      </c>
      <c r="S2473" s="10">
        <f t="shared" si="308"/>
        <v>40893.992962962962</v>
      </c>
      <c r="T2473" s="10">
        <f t="shared" si="309"/>
        <v>40933.992962962962</v>
      </c>
      <c r="U2473" s="10" t="str">
        <f t="shared" si="310"/>
        <v>Dec</v>
      </c>
      <c r="V2473" s="11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>
        <f t="shared" si="305"/>
        <v>8841.01</v>
      </c>
      <c r="Q2474" t="str">
        <f t="shared" si="306"/>
        <v>music</v>
      </c>
      <c r="R2474" s="6" t="str">
        <f t="shared" si="307"/>
        <v>indie rock</v>
      </c>
      <c r="S2474" s="10">
        <f t="shared" si="308"/>
        <v>40354.11550925926</v>
      </c>
      <c r="T2474" s="10">
        <f t="shared" si="309"/>
        <v>40425.043749999997</v>
      </c>
      <c r="U2474" s="10" t="str">
        <f t="shared" si="310"/>
        <v>Jun</v>
      </c>
      <c r="V2474" s="11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>
        <f t="shared" si="305"/>
        <v>2000</v>
      </c>
      <c r="Q2475" t="str">
        <f t="shared" si="306"/>
        <v>music</v>
      </c>
      <c r="R2475" s="6" t="str">
        <f t="shared" si="307"/>
        <v>indie rock</v>
      </c>
      <c r="S2475" s="10">
        <f t="shared" si="308"/>
        <v>41193.748483796298</v>
      </c>
      <c r="T2475" s="10">
        <f t="shared" si="309"/>
        <v>41223.790150462963</v>
      </c>
      <c r="U2475" s="10" t="str">
        <f t="shared" si="310"/>
        <v>Oct</v>
      </c>
      <c r="V2475" s="11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>
        <f t="shared" si="305"/>
        <v>5000.09</v>
      </c>
      <c r="Q2476" t="str">
        <f t="shared" si="306"/>
        <v>music</v>
      </c>
      <c r="R2476" s="6" t="str">
        <f t="shared" si="307"/>
        <v>indie rock</v>
      </c>
      <c r="S2476" s="10">
        <f t="shared" si="308"/>
        <v>40417.011296296296</v>
      </c>
      <c r="T2476" s="10">
        <f t="shared" si="309"/>
        <v>40462.011296296296</v>
      </c>
      <c r="U2476" s="10" t="str">
        <f t="shared" si="310"/>
        <v>Aug</v>
      </c>
      <c r="V2476" s="11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>
        <f t="shared" si="305"/>
        <v>2559</v>
      </c>
      <c r="Q2477" t="str">
        <f t="shared" si="306"/>
        <v>music</v>
      </c>
      <c r="R2477" s="6" t="str">
        <f t="shared" si="307"/>
        <v>indie rock</v>
      </c>
      <c r="S2477" s="10">
        <f t="shared" si="308"/>
        <v>40310.287673611114</v>
      </c>
      <c r="T2477" s="10">
        <f t="shared" si="309"/>
        <v>40369.916666666664</v>
      </c>
      <c r="U2477" s="10" t="str">
        <f t="shared" si="310"/>
        <v>May</v>
      </c>
      <c r="V2477" s="11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>
        <f t="shared" si="305"/>
        <v>3280.3599999999997</v>
      </c>
      <c r="Q2478" t="str">
        <f t="shared" si="306"/>
        <v>music</v>
      </c>
      <c r="R2478" s="6" t="str">
        <f t="shared" si="307"/>
        <v>indie rock</v>
      </c>
      <c r="S2478" s="10">
        <f t="shared" si="308"/>
        <v>41913.328356481477</v>
      </c>
      <c r="T2478" s="10">
        <f t="shared" si="309"/>
        <v>41946.370023148149</v>
      </c>
      <c r="U2478" s="10" t="str">
        <f t="shared" si="310"/>
        <v>Oct</v>
      </c>
      <c r="V2478" s="11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>
        <f t="shared" si="305"/>
        <v>1017.5</v>
      </c>
      <c r="Q2479" t="str">
        <f t="shared" si="306"/>
        <v>music</v>
      </c>
      <c r="R2479" s="6" t="str">
        <f t="shared" si="307"/>
        <v>indie rock</v>
      </c>
      <c r="S2479" s="10">
        <f t="shared" si="308"/>
        <v>41088.691493055558</v>
      </c>
      <c r="T2479" s="10">
        <f t="shared" si="309"/>
        <v>41133.691493055558</v>
      </c>
      <c r="U2479" s="10" t="str">
        <f t="shared" si="310"/>
        <v>Jun</v>
      </c>
      <c r="V2479" s="11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>
        <f t="shared" si="305"/>
        <v>9100</v>
      </c>
      <c r="Q2480" t="str">
        <f t="shared" si="306"/>
        <v>music</v>
      </c>
      <c r="R2480" s="6" t="str">
        <f t="shared" si="307"/>
        <v>indie rock</v>
      </c>
      <c r="S2480" s="10">
        <f t="shared" si="308"/>
        <v>41257.950381944444</v>
      </c>
      <c r="T2480" s="10">
        <f t="shared" si="309"/>
        <v>41287.950381944444</v>
      </c>
      <c r="U2480" s="10" t="str">
        <f t="shared" si="310"/>
        <v>Dec</v>
      </c>
      <c r="V2480" s="11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>
        <f t="shared" si="305"/>
        <v>350.16499999999996</v>
      </c>
      <c r="Q2481" t="str">
        <f t="shared" si="306"/>
        <v>music</v>
      </c>
      <c r="R2481" s="6" t="str">
        <f t="shared" si="307"/>
        <v>indie rock</v>
      </c>
      <c r="S2481" s="10">
        <f t="shared" si="308"/>
        <v>41107.726782407408</v>
      </c>
      <c r="T2481" s="10">
        <f t="shared" si="309"/>
        <v>41118.083333333336</v>
      </c>
      <c r="U2481" s="10" t="str">
        <f t="shared" si="310"/>
        <v>Jul</v>
      </c>
      <c r="V2481" s="11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>
        <f t="shared" si="305"/>
        <v>2000</v>
      </c>
      <c r="Q2482" t="str">
        <f t="shared" si="306"/>
        <v>music</v>
      </c>
      <c r="R2482" s="6" t="str">
        <f t="shared" si="307"/>
        <v>indie rock</v>
      </c>
      <c r="S2482" s="10">
        <f t="shared" si="308"/>
        <v>42227.936157407406</v>
      </c>
      <c r="T2482" s="10">
        <f t="shared" si="309"/>
        <v>42287.936157407406</v>
      </c>
      <c r="U2482" s="10" t="str">
        <f t="shared" si="310"/>
        <v>Aug</v>
      </c>
      <c r="V2482" s="11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>
        <f t="shared" si="305"/>
        <v>4258.2199999999993</v>
      </c>
      <c r="Q2483" t="str">
        <f t="shared" si="306"/>
        <v>music</v>
      </c>
      <c r="R2483" s="6" t="str">
        <f t="shared" si="307"/>
        <v>indie rock</v>
      </c>
      <c r="S2483" s="10">
        <f t="shared" si="308"/>
        <v>40999.645925925928</v>
      </c>
      <c r="T2483" s="10">
        <f t="shared" si="309"/>
        <v>41029.645925925928</v>
      </c>
      <c r="U2483" s="10" t="str">
        <f t="shared" si="310"/>
        <v>Mar</v>
      </c>
      <c r="V2483" s="11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>
        <f t="shared" si="305"/>
        <v>1000.5</v>
      </c>
      <c r="Q2484" t="str">
        <f t="shared" si="306"/>
        <v>music</v>
      </c>
      <c r="R2484" s="6" t="str">
        <f t="shared" si="307"/>
        <v>indie rock</v>
      </c>
      <c r="S2484" s="10">
        <f t="shared" si="308"/>
        <v>40711.782210648147</v>
      </c>
      <c r="T2484" s="10">
        <f t="shared" si="309"/>
        <v>40756.782210648147</v>
      </c>
      <c r="U2484" s="10" t="str">
        <f t="shared" si="310"/>
        <v>Jun</v>
      </c>
      <c r="V2484" s="11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>
        <f t="shared" si="305"/>
        <v>1175.5</v>
      </c>
      <c r="Q2485" t="str">
        <f t="shared" si="306"/>
        <v>music</v>
      </c>
      <c r="R2485" s="6" t="str">
        <f t="shared" si="307"/>
        <v>indie rock</v>
      </c>
      <c r="S2485" s="10">
        <f t="shared" si="308"/>
        <v>40970.750034722223</v>
      </c>
      <c r="T2485" s="10">
        <f t="shared" si="309"/>
        <v>41030.708368055559</v>
      </c>
      <c r="U2485" s="10" t="str">
        <f t="shared" si="310"/>
        <v>Mar</v>
      </c>
      <c r="V2485" s="11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>
        <f t="shared" si="305"/>
        <v>3838.0549999999998</v>
      </c>
      <c r="Q2486" t="str">
        <f t="shared" si="306"/>
        <v>music</v>
      </c>
      <c r="R2486" s="6" t="str">
        <f t="shared" si="307"/>
        <v>indie rock</v>
      </c>
      <c r="S2486" s="10">
        <f t="shared" si="308"/>
        <v>40771.916701388887</v>
      </c>
      <c r="T2486" s="10">
        <f t="shared" si="309"/>
        <v>40801.916701388887</v>
      </c>
      <c r="U2486" s="10" t="str">
        <f t="shared" si="310"/>
        <v>Aug</v>
      </c>
      <c r="V2486" s="11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>
        <f t="shared" si="305"/>
        <v>2032.5</v>
      </c>
      <c r="Q2487" t="str">
        <f t="shared" si="306"/>
        <v>music</v>
      </c>
      <c r="R2487" s="6" t="str">
        <f t="shared" si="307"/>
        <v>indie rock</v>
      </c>
      <c r="S2487" s="10">
        <f t="shared" si="308"/>
        <v>40793.998599537037</v>
      </c>
      <c r="T2487" s="10">
        <f t="shared" si="309"/>
        <v>40828.998599537037</v>
      </c>
      <c r="U2487" s="10" t="str">
        <f t="shared" si="310"/>
        <v>Sep</v>
      </c>
      <c r="V2487" s="11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>
        <f t="shared" si="305"/>
        <v>548.5</v>
      </c>
      <c r="Q2488" t="str">
        <f t="shared" si="306"/>
        <v>music</v>
      </c>
      <c r="R2488" s="6" t="str">
        <f t="shared" si="307"/>
        <v>indie rock</v>
      </c>
      <c r="S2488" s="10">
        <f t="shared" si="308"/>
        <v>40991.708055555559</v>
      </c>
      <c r="T2488" s="10">
        <f t="shared" si="309"/>
        <v>41021.708055555559</v>
      </c>
      <c r="U2488" s="10" t="str">
        <f t="shared" si="310"/>
        <v>Mar</v>
      </c>
      <c r="V2488" s="11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>
        <f t="shared" si="305"/>
        <v>1500.38</v>
      </c>
      <c r="Q2489" t="str">
        <f t="shared" si="306"/>
        <v>music</v>
      </c>
      <c r="R2489" s="6" t="str">
        <f t="shared" si="307"/>
        <v>indie rock</v>
      </c>
      <c r="S2489" s="10">
        <f t="shared" si="308"/>
        <v>41026.083298611113</v>
      </c>
      <c r="T2489" s="10">
        <f t="shared" si="309"/>
        <v>41056.083298611113</v>
      </c>
      <c r="U2489" s="10" t="str">
        <f t="shared" si="310"/>
        <v>Apr</v>
      </c>
      <c r="V2489" s="11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>
        <f t="shared" si="305"/>
        <v>3100.5</v>
      </c>
      <c r="Q2490" t="str">
        <f t="shared" si="306"/>
        <v>music</v>
      </c>
      <c r="R2490" s="6" t="str">
        <f t="shared" si="307"/>
        <v>indie rock</v>
      </c>
      <c r="S2490" s="10">
        <f t="shared" si="308"/>
        <v>40833.633194444446</v>
      </c>
      <c r="T2490" s="10">
        <f t="shared" si="309"/>
        <v>40863.674861111111</v>
      </c>
      <c r="U2490" s="10" t="str">
        <f t="shared" si="310"/>
        <v>Oct</v>
      </c>
      <c r="V2490" s="11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>
        <f t="shared" si="305"/>
        <v>4089.25</v>
      </c>
      <c r="Q2491" t="str">
        <f t="shared" si="306"/>
        <v>music</v>
      </c>
      <c r="R2491" s="6" t="str">
        <f t="shared" si="307"/>
        <v>indie rock</v>
      </c>
      <c r="S2491" s="10">
        <f t="shared" si="308"/>
        <v>41373.690266203703</v>
      </c>
      <c r="T2491" s="10">
        <f t="shared" si="309"/>
        <v>41403.690266203703</v>
      </c>
      <c r="U2491" s="10" t="str">
        <f t="shared" si="310"/>
        <v>Apr</v>
      </c>
      <c r="V2491" s="11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>
        <f t="shared" si="305"/>
        <v>553.5</v>
      </c>
      <c r="Q2492" t="str">
        <f t="shared" si="306"/>
        <v>music</v>
      </c>
      <c r="R2492" s="6" t="str">
        <f t="shared" si="307"/>
        <v>indie rock</v>
      </c>
      <c r="S2492" s="10">
        <f t="shared" si="308"/>
        <v>41023.227731481478</v>
      </c>
      <c r="T2492" s="10">
        <f t="shared" si="309"/>
        <v>41083.227731481478</v>
      </c>
      <c r="U2492" s="10" t="str">
        <f t="shared" si="310"/>
        <v>Apr</v>
      </c>
      <c r="V2492" s="11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>
        <f t="shared" si="305"/>
        <v>508</v>
      </c>
      <c r="Q2493" t="str">
        <f t="shared" si="306"/>
        <v>music</v>
      </c>
      <c r="R2493" s="6" t="str">
        <f t="shared" si="307"/>
        <v>indie rock</v>
      </c>
      <c r="S2493" s="10">
        <f t="shared" si="308"/>
        <v>40542.839282407411</v>
      </c>
      <c r="T2493" s="10">
        <f t="shared" si="309"/>
        <v>40559.07708333333</v>
      </c>
      <c r="U2493" s="10" t="str">
        <f t="shared" si="310"/>
        <v>Dec</v>
      </c>
      <c r="V2493" s="11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>
        <f t="shared" si="305"/>
        <v>675</v>
      </c>
      <c r="Q2494" t="str">
        <f t="shared" si="306"/>
        <v>music</v>
      </c>
      <c r="R2494" s="6" t="str">
        <f t="shared" si="307"/>
        <v>indie rock</v>
      </c>
      <c r="S2494" s="10">
        <f t="shared" si="308"/>
        <v>41024.985972222225</v>
      </c>
      <c r="T2494" s="10">
        <f t="shared" si="309"/>
        <v>41076.415972222225</v>
      </c>
      <c r="U2494" s="10" t="str">
        <f t="shared" si="310"/>
        <v>Apr</v>
      </c>
      <c r="V2494" s="11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>
        <f t="shared" si="305"/>
        <v>22870</v>
      </c>
      <c r="Q2495" t="str">
        <f t="shared" si="306"/>
        <v>music</v>
      </c>
      <c r="R2495" s="6" t="str">
        <f t="shared" si="307"/>
        <v>indie rock</v>
      </c>
      <c r="S2495" s="10">
        <f t="shared" si="308"/>
        <v>41348.168287037035</v>
      </c>
      <c r="T2495" s="10">
        <f t="shared" si="309"/>
        <v>41393.168287037035</v>
      </c>
      <c r="U2495" s="10" t="str">
        <f t="shared" si="310"/>
        <v>Mar</v>
      </c>
      <c r="V2495" s="11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>
        <f t="shared" si="305"/>
        <v>1507.54</v>
      </c>
      <c r="Q2496" t="str">
        <f t="shared" si="306"/>
        <v>music</v>
      </c>
      <c r="R2496" s="6" t="str">
        <f t="shared" si="307"/>
        <v>indie rock</v>
      </c>
      <c r="S2496" s="10">
        <f t="shared" si="308"/>
        <v>41022.645185185182</v>
      </c>
      <c r="T2496" s="10">
        <f t="shared" si="309"/>
        <v>41052.645185185182</v>
      </c>
      <c r="U2496" s="10" t="str">
        <f t="shared" si="310"/>
        <v>Apr</v>
      </c>
      <c r="V2496" s="11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>
        <f t="shared" si="305"/>
        <v>1706.5250000000001</v>
      </c>
      <c r="Q2497" t="str">
        <f t="shared" si="306"/>
        <v>music</v>
      </c>
      <c r="R2497" s="6" t="str">
        <f t="shared" si="307"/>
        <v>indie rock</v>
      </c>
      <c r="S2497" s="10">
        <f t="shared" si="308"/>
        <v>41036.946469907409</v>
      </c>
      <c r="T2497" s="10">
        <f t="shared" si="309"/>
        <v>41066.946469907409</v>
      </c>
      <c r="U2497" s="10" t="str">
        <f t="shared" si="310"/>
        <v>May</v>
      </c>
      <c r="V2497" s="11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>
        <f t="shared" si="305"/>
        <v>6000</v>
      </c>
      <c r="Q2498" t="str">
        <f t="shared" si="306"/>
        <v>music</v>
      </c>
      <c r="R2498" s="6" t="str">
        <f t="shared" si="307"/>
        <v>indie rock</v>
      </c>
      <c r="S2498" s="10">
        <f t="shared" si="308"/>
        <v>41327.996435185189</v>
      </c>
      <c r="T2498" s="10">
        <f t="shared" si="309"/>
        <v>41362.954768518517</v>
      </c>
      <c r="U2498" s="10" t="str">
        <f t="shared" si="310"/>
        <v>Feb</v>
      </c>
      <c r="V2498" s="11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>
        <f t="shared" ref="P2499:P2562" si="313">AVERAGE(D2499,E2499)</f>
        <v>4255.43</v>
      </c>
      <c r="Q2499" t="str">
        <f t="shared" ref="Q2499:Q2562" si="314">LEFT(N2499, SEARCH("/",N2499,1)-1)</f>
        <v>music</v>
      </c>
      <c r="R2499" s="6" t="str">
        <f t="shared" ref="R2499:R2562" si="315">RIGHT(N2499,LEN(N2499) - SEARCH("/", N2499, + 1))</f>
        <v>indie rock</v>
      </c>
      <c r="S2499" s="10">
        <f t="shared" ref="S2499:S2562" si="316">(((J2499/60)/60)/24)+DATE(1970,1,1)</f>
        <v>40730.878912037035</v>
      </c>
      <c r="T2499" s="10">
        <f t="shared" ref="T2499:T2562" si="317">(((I2499/60)/60)/24)+DATE(1970,1,1)</f>
        <v>40760.878912037035</v>
      </c>
      <c r="U2499" s="10" t="str">
        <f t="shared" ref="U2499:U2562" si="318">TEXT(S2499, "mmm")</f>
        <v>Jul</v>
      </c>
      <c r="V2499" s="11">
        <f t="shared" ref="V2499:V2562" si="319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>
        <f t="shared" si="313"/>
        <v>1028</v>
      </c>
      <c r="Q2500" t="str">
        <f t="shared" si="314"/>
        <v>music</v>
      </c>
      <c r="R2500" s="6" t="str">
        <f t="shared" si="315"/>
        <v>indie rock</v>
      </c>
      <c r="S2500" s="10">
        <f t="shared" si="316"/>
        <v>42017.967442129629</v>
      </c>
      <c r="T2500" s="10">
        <f t="shared" si="317"/>
        <v>42031.967442129629</v>
      </c>
      <c r="U2500" s="10" t="str">
        <f t="shared" si="318"/>
        <v>Jan</v>
      </c>
      <c r="V2500" s="11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>
        <f t="shared" si="313"/>
        <v>6052.5</v>
      </c>
      <c r="Q2501" t="str">
        <f t="shared" si="314"/>
        <v>music</v>
      </c>
      <c r="R2501" s="6" t="str">
        <f t="shared" si="315"/>
        <v>indie rock</v>
      </c>
      <c r="S2501" s="10">
        <f t="shared" si="316"/>
        <v>41226.648576388885</v>
      </c>
      <c r="T2501" s="10">
        <f t="shared" si="317"/>
        <v>41274.75</v>
      </c>
      <c r="U2501" s="10" t="str">
        <f t="shared" si="318"/>
        <v>Nov</v>
      </c>
      <c r="V2501" s="11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>
        <f t="shared" si="313"/>
        <v>640</v>
      </c>
      <c r="Q2502" t="str">
        <f t="shared" si="314"/>
        <v>music</v>
      </c>
      <c r="R2502" s="6" t="str">
        <f t="shared" si="315"/>
        <v>indie rock</v>
      </c>
      <c r="S2502" s="10">
        <f t="shared" si="316"/>
        <v>41053.772858796299</v>
      </c>
      <c r="T2502" s="10">
        <f t="shared" si="317"/>
        <v>41083.772858796299</v>
      </c>
      <c r="U2502" s="10" t="str">
        <f t="shared" si="318"/>
        <v>May</v>
      </c>
      <c r="V2502" s="11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>
        <f t="shared" si="313"/>
        <v>5640.5</v>
      </c>
      <c r="Q2503" t="str">
        <f t="shared" si="314"/>
        <v>food</v>
      </c>
      <c r="R2503" s="6" t="str">
        <f t="shared" si="315"/>
        <v>restaurants</v>
      </c>
      <c r="S2503" s="10">
        <f t="shared" si="316"/>
        <v>42244.776666666665</v>
      </c>
      <c r="T2503" s="10">
        <f t="shared" si="317"/>
        <v>42274.776666666665</v>
      </c>
      <c r="U2503" s="10" t="str">
        <f t="shared" si="318"/>
        <v>Aug</v>
      </c>
      <c r="V2503" s="11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>
        <f t="shared" si="313"/>
        <v>55043</v>
      </c>
      <c r="Q2504" t="str">
        <f t="shared" si="314"/>
        <v>food</v>
      </c>
      <c r="R2504" s="6" t="str">
        <f t="shared" si="315"/>
        <v>restaurants</v>
      </c>
      <c r="S2504" s="10">
        <f t="shared" si="316"/>
        <v>41858.825439814813</v>
      </c>
      <c r="T2504" s="10">
        <f t="shared" si="317"/>
        <v>41903.825439814813</v>
      </c>
      <c r="U2504" s="10" t="str">
        <f t="shared" si="318"/>
        <v>Aug</v>
      </c>
      <c r="V2504" s="11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>
        <f t="shared" si="313"/>
        <v>5000</v>
      </c>
      <c r="Q2505" t="str">
        <f t="shared" si="314"/>
        <v>food</v>
      </c>
      <c r="R2505" s="6" t="str">
        <f t="shared" si="315"/>
        <v>restaurants</v>
      </c>
      <c r="S2505" s="10">
        <f t="shared" si="316"/>
        <v>42498.899398148147</v>
      </c>
      <c r="T2505" s="10">
        <f t="shared" si="317"/>
        <v>42528.879166666666</v>
      </c>
      <c r="U2505" s="10" t="str">
        <f t="shared" si="318"/>
        <v>May</v>
      </c>
      <c r="V2505" s="11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>
        <f t="shared" si="313"/>
        <v>17500</v>
      </c>
      <c r="Q2506" t="str">
        <f t="shared" si="314"/>
        <v>food</v>
      </c>
      <c r="R2506" s="6" t="str">
        <f t="shared" si="315"/>
        <v>restaurants</v>
      </c>
      <c r="S2506" s="10">
        <f t="shared" si="316"/>
        <v>41928.015439814815</v>
      </c>
      <c r="T2506" s="10">
        <f t="shared" si="317"/>
        <v>41958.057106481487</v>
      </c>
      <c r="U2506" s="10" t="str">
        <f t="shared" si="318"/>
        <v>Oct</v>
      </c>
      <c r="V2506" s="11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>
        <f t="shared" si="313"/>
        <v>3500</v>
      </c>
      <c r="Q2507" t="str">
        <f t="shared" si="314"/>
        <v>food</v>
      </c>
      <c r="R2507" s="6" t="str">
        <f t="shared" si="315"/>
        <v>restaurants</v>
      </c>
      <c r="S2507" s="10">
        <f t="shared" si="316"/>
        <v>42047.05574074074</v>
      </c>
      <c r="T2507" s="10">
        <f t="shared" si="317"/>
        <v>42077.014074074075</v>
      </c>
      <c r="U2507" s="10" t="str">
        <f t="shared" si="318"/>
        <v>Feb</v>
      </c>
      <c r="V2507" s="11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>
        <f t="shared" si="313"/>
        <v>2515</v>
      </c>
      <c r="Q2508" t="str">
        <f t="shared" si="314"/>
        <v>food</v>
      </c>
      <c r="R2508" s="6" t="str">
        <f t="shared" si="315"/>
        <v>restaurants</v>
      </c>
      <c r="S2508" s="10">
        <f t="shared" si="316"/>
        <v>42258.297094907408</v>
      </c>
      <c r="T2508" s="10">
        <f t="shared" si="317"/>
        <v>42280.875</v>
      </c>
      <c r="U2508" s="10" t="str">
        <f t="shared" si="318"/>
        <v>Sep</v>
      </c>
      <c r="V2508" s="11">
        <f t="shared" si="319"/>
        <v>2015</v>
      </c>
    </row>
    <row r="2509" spans="1:22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>
        <f t="shared" si="313"/>
        <v>21425</v>
      </c>
      <c r="Q2509" t="str">
        <f t="shared" si="314"/>
        <v>food</v>
      </c>
      <c r="R2509" s="6" t="str">
        <f t="shared" si="315"/>
        <v>restaurants</v>
      </c>
      <c r="S2509" s="10">
        <f t="shared" si="316"/>
        <v>42105.072962962964</v>
      </c>
      <c r="T2509" s="10">
        <f t="shared" si="317"/>
        <v>42135.072962962964</v>
      </c>
      <c r="U2509" s="10" t="str">
        <f t="shared" si="318"/>
        <v>Apr</v>
      </c>
      <c r="V2509" s="11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>
        <f t="shared" si="313"/>
        <v>10000</v>
      </c>
      <c r="Q2510" t="str">
        <f t="shared" si="314"/>
        <v>food</v>
      </c>
      <c r="R2510" s="6" t="str">
        <f t="shared" si="315"/>
        <v>restaurants</v>
      </c>
      <c r="S2510" s="10">
        <f t="shared" si="316"/>
        <v>41835.951782407406</v>
      </c>
      <c r="T2510" s="10">
        <f t="shared" si="317"/>
        <v>41865.951782407406</v>
      </c>
      <c r="U2510" s="10" t="str">
        <f t="shared" si="318"/>
        <v>Jul</v>
      </c>
      <c r="V2510" s="11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>
        <f t="shared" si="313"/>
        <v>48000</v>
      </c>
      <c r="Q2511" t="str">
        <f t="shared" si="314"/>
        <v>food</v>
      </c>
      <c r="R2511" s="6" t="str">
        <f t="shared" si="315"/>
        <v>restaurants</v>
      </c>
      <c r="S2511" s="10">
        <f t="shared" si="316"/>
        <v>42058.809594907405</v>
      </c>
      <c r="T2511" s="10">
        <f t="shared" si="317"/>
        <v>42114.767928240741</v>
      </c>
      <c r="U2511" s="10" t="str">
        <f t="shared" si="318"/>
        <v>Feb</v>
      </c>
      <c r="V2511" s="11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>
        <f t="shared" si="313"/>
        <v>25037.5</v>
      </c>
      <c r="Q2512" t="str">
        <f t="shared" si="314"/>
        <v>food</v>
      </c>
      <c r="R2512" s="6" t="str">
        <f t="shared" si="315"/>
        <v>restaurants</v>
      </c>
      <c r="S2512" s="10">
        <f t="shared" si="316"/>
        <v>42078.997361111105</v>
      </c>
      <c r="T2512" s="10">
        <f t="shared" si="317"/>
        <v>42138.997361111105</v>
      </c>
      <c r="U2512" s="10" t="str">
        <f t="shared" si="318"/>
        <v>Mar</v>
      </c>
      <c r="V2512" s="11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>
        <f t="shared" si="313"/>
        <v>50000</v>
      </c>
      <c r="Q2513" t="str">
        <f t="shared" si="314"/>
        <v>food</v>
      </c>
      <c r="R2513" s="6" t="str">
        <f t="shared" si="315"/>
        <v>restaurants</v>
      </c>
      <c r="S2513" s="10">
        <f t="shared" si="316"/>
        <v>42371.446909722217</v>
      </c>
      <c r="T2513" s="10">
        <f t="shared" si="317"/>
        <v>42401.446909722217</v>
      </c>
      <c r="U2513" s="10" t="str">
        <f t="shared" si="318"/>
        <v>Jan</v>
      </c>
      <c r="V2513" s="11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>
        <f t="shared" si="313"/>
        <v>575</v>
      </c>
      <c r="Q2514" t="str">
        <f t="shared" si="314"/>
        <v>food</v>
      </c>
      <c r="R2514" s="6" t="str">
        <f t="shared" si="315"/>
        <v>restaurants</v>
      </c>
      <c r="S2514" s="10">
        <f t="shared" si="316"/>
        <v>41971.876863425925</v>
      </c>
      <c r="T2514" s="10">
        <f t="shared" si="317"/>
        <v>41986.876863425925</v>
      </c>
      <c r="U2514" s="10" t="str">
        <f t="shared" si="318"/>
        <v>Nov</v>
      </c>
      <c r="V2514" s="11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>
        <f t="shared" si="313"/>
        <v>90000</v>
      </c>
      <c r="Q2515" t="str">
        <f t="shared" si="314"/>
        <v>food</v>
      </c>
      <c r="R2515" s="6" t="str">
        <f t="shared" si="315"/>
        <v>restaurants</v>
      </c>
      <c r="S2515" s="10">
        <f t="shared" si="316"/>
        <v>42732.00681712963</v>
      </c>
      <c r="T2515" s="10">
        <f t="shared" si="317"/>
        <v>42792.00681712963</v>
      </c>
      <c r="U2515" s="10" t="str">
        <f t="shared" si="318"/>
        <v>Dec</v>
      </c>
      <c r="V2515" s="11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>
        <f t="shared" si="313"/>
        <v>6105</v>
      </c>
      <c r="Q2516" t="str">
        <f t="shared" si="314"/>
        <v>food</v>
      </c>
      <c r="R2516" s="6" t="str">
        <f t="shared" si="315"/>
        <v>restaurants</v>
      </c>
      <c r="S2516" s="10">
        <f t="shared" si="316"/>
        <v>41854.389780092592</v>
      </c>
      <c r="T2516" s="10">
        <f t="shared" si="317"/>
        <v>41871.389780092592</v>
      </c>
      <c r="U2516" s="10" t="str">
        <f t="shared" si="318"/>
        <v>Aug</v>
      </c>
      <c r="V2516" s="11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>
        <f t="shared" si="313"/>
        <v>2965</v>
      </c>
      <c r="Q2517" t="str">
        <f t="shared" si="314"/>
        <v>food</v>
      </c>
      <c r="R2517" s="6" t="str">
        <f t="shared" si="315"/>
        <v>restaurants</v>
      </c>
      <c r="S2517" s="10">
        <f t="shared" si="316"/>
        <v>42027.839733796296</v>
      </c>
      <c r="T2517" s="10">
        <f t="shared" si="317"/>
        <v>42057.839733796296</v>
      </c>
      <c r="U2517" s="10" t="str">
        <f t="shared" si="318"/>
        <v>Jan</v>
      </c>
      <c r="V2517" s="11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>
        <f t="shared" si="313"/>
        <v>11000</v>
      </c>
      <c r="Q2518" t="str">
        <f t="shared" si="314"/>
        <v>food</v>
      </c>
      <c r="R2518" s="6" t="str">
        <f t="shared" si="315"/>
        <v>restaurants</v>
      </c>
      <c r="S2518" s="10">
        <f t="shared" si="316"/>
        <v>41942.653379629628</v>
      </c>
      <c r="T2518" s="10">
        <f t="shared" si="317"/>
        <v>41972.6950462963</v>
      </c>
      <c r="U2518" s="10" t="str">
        <f t="shared" si="318"/>
        <v>Oct</v>
      </c>
      <c r="V2518" s="11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>
        <f t="shared" si="313"/>
        <v>9883.5</v>
      </c>
      <c r="Q2519" t="str">
        <f t="shared" si="314"/>
        <v>food</v>
      </c>
      <c r="R2519" s="6" t="str">
        <f t="shared" si="315"/>
        <v>restaurants</v>
      </c>
      <c r="S2519" s="10">
        <f t="shared" si="316"/>
        <v>42052.802430555559</v>
      </c>
      <c r="T2519" s="10">
        <f t="shared" si="317"/>
        <v>42082.760763888888</v>
      </c>
      <c r="U2519" s="10" t="str">
        <f t="shared" si="318"/>
        <v>Feb</v>
      </c>
      <c r="V2519" s="11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>
        <f t="shared" si="313"/>
        <v>2500</v>
      </c>
      <c r="Q2520" t="str">
        <f t="shared" si="314"/>
        <v>food</v>
      </c>
      <c r="R2520" s="6" t="str">
        <f t="shared" si="315"/>
        <v>restaurants</v>
      </c>
      <c r="S2520" s="10">
        <f t="shared" si="316"/>
        <v>41926.680879629632</v>
      </c>
      <c r="T2520" s="10">
        <f t="shared" si="317"/>
        <v>41956.722546296296</v>
      </c>
      <c r="U2520" s="10" t="str">
        <f t="shared" si="318"/>
        <v>Oct</v>
      </c>
      <c r="V2520" s="11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>
        <f t="shared" si="313"/>
        <v>75032.5</v>
      </c>
      <c r="Q2521" t="str">
        <f t="shared" si="314"/>
        <v>food</v>
      </c>
      <c r="R2521" s="6" t="str">
        <f t="shared" si="315"/>
        <v>restaurants</v>
      </c>
      <c r="S2521" s="10">
        <f t="shared" si="316"/>
        <v>41809.155138888891</v>
      </c>
      <c r="T2521" s="10">
        <f t="shared" si="317"/>
        <v>41839.155138888891</v>
      </c>
      <c r="U2521" s="10" t="str">
        <f t="shared" si="318"/>
        <v>Jun</v>
      </c>
      <c r="V2521" s="11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>
        <f t="shared" si="313"/>
        <v>50000</v>
      </c>
      <c r="Q2522" t="str">
        <f t="shared" si="314"/>
        <v>food</v>
      </c>
      <c r="R2522" s="6" t="str">
        <f t="shared" si="315"/>
        <v>restaurants</v>
      </c>
      <c r="S2522" s="10">
        <f t="shared" si="316"/>
        <v>42612.600520833337</v>
      </c>
      <c r="T2522" s="10">
        <f t="shared" si="317"/>
        <v>42658.806249999994</v>
      </c>
      <c r="U2522" s="10" t="str">
        <f t="shared" si="318"/>
        <v>Aug</v>
      </c>
      <c r="V2522" s="11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>
        <f t="shared" si="313"/>
        <v>13092.994999999999</v>
      </c>
      <c r="Q2523" t="str">
        <f t="shared" si="314"/>
        <v>music</v>
      </c>
      <c r="R2523" s="6" t="str">
        <f t="shared" si="315"/>
        <v>classical music</v>
      </c>
      <c r="S2523" s="10">
        <f t="shared" si="316"/>
        <v>42269.967835648145</v>
      </c>
      <c r="T2523" s="10">
        <f t="shared" si="317"/>
        <v>42290.967835648145</v>
      </c>
      <c r="U2523" s="10" t="str">
        <f t="shared" si="318"/>
        <v>Sep</v>
      </c>
      <c r="V2523" s="11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>
        <f t="shared" si="313"/>
        <v>5000</v>
      </c>
      <c r="Q2524" t="str">
        <f t="shared" si="314"/>
        <v>music</v>
      </c>
      <c r="R2524" s="6" t="str">
        <f t="shared" si="315"/>
        <v>classical music</v>
      </c>
      <c r="S2524" s="10">
        <f t="shared" si="316"/>
        <v>42460.573611111111</v>
      </c>
      <c r="T2524" s="10">
        <f t="shared" si="317"/>
        <v>42482.619444444441</v>
      </c>
      <c r="U2524" s="10" t="str">
        <f t="shared" si="318"/>
        <v>Mar</v>
      </c>
      <c r="V2524" s="11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>
        <f t="shared" si="313"/>
        <v>1154</v>
      </c>
      <c r="Q2525" t="str">
        <f t="shared" si="314"/>
        <v>music</v>
      </c>
      <c r="R2525" s="6" t="str">
        <f t="shared" si="315"/>
        <v>classical music</v>
      </c>
      <c r="S2525" s="10">
        <f t="shared" si="316"/>
        <v>41930.975601851853</v>
      </c>
      <c r="T2525" s="10">
        <f t="shared" si="317"/>
        <v>41961.017268518524</v>
      </c>
      <c r="U2525" s="10" t="str">
        <f t="shared" si="318"/>
        <v>Oct</v>
      </c>
      <c r="V2525" s="11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>
        <f t="shared" si="313"/>
        <v>7560</v>
      </c>
      <c r="Q2526" t="str">
        <f t="shared" si="314"/>
        <v>music</v>
      </c>
      <c r="R2526" s="6" t="str">
        <f t="shared" si="315"/>
        <v>classical music</v>
      </c>
      <c r="S2526" s="10">
        <f t="shared" si="316"/>
        <v>41961.807372685187</v>
      </c>
      <c r="T2526" s="10">
        <f t="shared" si="317"/>
        <v>41994.1875</v>
      </c>
      <c r="U2526" s="10" t="str">
        <f t="shared" si="318"/>
        <v>Nov</v>
      </c>
      <c r="V2526" s="11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>
        <f t="shared" si="313"/>
        <v>8013</v>
      </c>
      <c r="Q2527" t="str">
        <f t="shared" si="314"/>
        <v>music</v>
      </c>
      <c r="R2527" s="6" t="str">
        <f t="shared" si="315"/>
        <v>classical music</v>
      </c>
      <c r="S2527" s="10">
        <f t="shared" si="316"/>
        <v>41058.844571759262</v>
      </c>
      <c r="T2527" s="10">
        <f t="shared" si="317"/>
        <v>41088.844571759262</v>
      </c>
      <c r="U2527" s="10" t="str">
        <f t="shared" si="318"/>
        <v>May</v>
      </c>
      <c r="V2527" s="11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>
        <f t="shared" si="313"/>
        <v>4259</v>
      </c>
      <c r="Q2528" t="str">
        <f t="shared" si="314"/>
        <v>music</v>
      </c>
      <c r="R2528" s="6" t="str">
        <f t="shared" si="315"/>
        <v>classical music</v>
      </c>
      <c r="S2528" s="10">
        <f t="shared" si="316"/>
        <v>41953.091134259259</v>
      </c>
      <c r="T2528" s="10">
        <f t="shared" si="317"/>
        <v>41981.207638888889</v>
      </c>
      <c r="U2528" s="10" t="str">
        <f t="shared" si="318"/>
        <v>Nov</v>
      </c>
      <c r="V2528" s="11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>
        <f t="shared" si="313"/>
        <v>4042.5</v>
      </c>
      <c r="Q2529" t="str">
        <f t="shared" si="314"/>
        <v>music</v>
      </c>
      <c r="R2529" s="6" t="str">
        <f t="shared" si="315"/>
        <v>classical music</v>
      </c>
      <c r="S2529" s="10">
        <f t="shared" si="316"/>
        <v>41546.75105324074</v>
      </c>
      <c r="T2529" s="10">
        <f t="shared" si="317"/>
        <v>41565.165972222225</v>
      </c>
      <c r="U2529" s="10" t="str">
        <f t="shared" si="318"/>
        <v>Sep</v>
      </c>
      <c r="V2529" s="11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>
        <f t="shared" si="313"/>
        <v>4144.9949999999999</v>
      </c>
      <c r="Q2530" t="str">
        <f t="shared" si="314"/>
        <v>music</v>
      </c>
      <c r="R2530" s="6" t="str">
        <f t="shared" si="315"/>
        <v>classical music</v>
      </c>
      <c r="S2530" s="10">
        <f t="shared" si="316"/>
        <v>42217.834525462968</v>
      </c>
      <c r="T2530" s="10">
        <f t="shared" si="317"/>
        <v>42236.458333333328</v>
      </c>
      <c r="U2530" s="10" t="str">
        <f t="shared" si="318"/>
        <v>Aug</v>
      </c>
      <c r="V2530" s="11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>
        <f t="shared" si="313"/>
        <v>6128.5</v>
      </c>
      <c r="Q2531" t="str">
        <f t="shared" si="314"/>
        <v>music</v>
      </c>
      <c r="R2531" s="6" t="str">
        <f t="shared" si="315"/>
        <v>classical music</v>
      </c>
      <c r="S2531" s="10">
        <f t="shared" si="316"/>
        <v>40948.080729166664</v>
      </c>
      <c r="T2531" s="10">
        <f t="shared" si="317"/>
        <v>40993.0390625</v>
      </c>
      <c r="U2531" s="10" t="str">
        <f t="shared" si="318"/>
        <v>Feb</v>
      </c>
      <c r="V2531" s="11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>
        <f t="shared" si="313"/>
        <v>6500</v>
      </c>
      <c r="Q2532" t="str">
        <f t="shared" si="314"/>
        <v>music</v>
      </c>
      <c r="R2532" s="6" t="str">
        <f t="shared" si="315"/>
        <v>classical music</v>
      </c>
      <c r="S2532" s="10">
        <f t="shared" si="316"/>
        <v>42081.864641203705</v>
      </c>
      <c r="T2532" s="10">
        <f t="shared" si="317"/>
        <v>42114.201388888891</v>
      </c>
      <c r="U2532" s="10" t="str">
        <f t="shared" si="318"/>
        <v>Mar</v>
      </c>
      <c r="V2532" s="11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>
        <f t="shared" si="313"/>
        <v>4509</v>
      </c>
      <c r="Q2533" t="str">
        <f t="shared" si="314"/>
        <v>music</v>
      </c>
      <c r="R2533" s="6" t="str">
        <f t="shared" si="315"/>
        <v>classical music</v>
      </c>
      <c r="S2533" s="10">
        <f t="shared" si="316"/>
        <v>42208.680023148147</v>
      </c>
      <c r="T2533" s="10">
        <f t="shared" si="317"/>
        <v>42231.165972222225</v>
      </c>
      <c r="U2533" s="10" t="str">
        <f t="shared" si="318"/>
        <v>Jul</v>
      </c>
      <c r="V2533" s="11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>
        <f t="shared" si="313"/>
        <v>4522.5</v>
      </c>
      <c r="Q2534" t="str">
        <f t="shared" si="314"/>
        <v>music</v>
      </c>
      <c r="R2534" s="6" t="str">
        <f t="shared" si="315"/>
        <v>classical music</v>
      </c>
      <c r="S2534" s="10">
        <f t="shared" si="316"/>
        <v>41107.849143518521</v>
      </c>
      <c r="T2534" s="10">
        <f t="shared" si="317"/>
        <v>41137.849143518521</v>
      </c>
      <c r="U2534" s="10" t="str">
        <f t="shared" si="318"/>
        <v>Jul</v>
      </c>
      <c r="V2534" s="11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>
        <f t="shared" si="313"/>
        <v>7900</v>
      </c>
      <c r="Q2535" t="str">
        <f t="shared" si="314"/>
        <v>music</v>
      </c>
      <c r="R2535" s="6" t="str">
        <f t="shared" si="315"/>
        <v>classical music</v>
      </c>
      <c r="S2535" s="10">
        <f t="shared" si="316"/>
        <v>41304.751284722224</v>
      </c>
      <c r="T2535" s="10">
        <f t="shared" si="317"/>
        <v>41334.750787037039</v>
      </c>
      <c r="U2535" s="10" t="str">
        <f t="shared" si="318"/>
        <v>Jan</v>
      </c>
      <c r="V2535" s="11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>
        <f t="shared" si="313"/>
        <v>2050</v>
      </c>
      <c r="Q2536" t="str">
        <f t="shared" si="314"/>
        <v>music</v>
      </c>
      <c r="R2536" s="6" t="str">
        <f t="shared" si="315"/>
        <v>classical music</v>
      </c>
      <c r="S2536" s="10">
        <f t="shared" si="316"/>
        <v>40127.700370370374</v>
      </c>
      <c r="T2536" s="10">
        <f t="shared" si="317"/>
        <v>40179.25</v>
      </c>
      <c r="U2536" s="10" t="str">
        <f t="shared" si="318"/>
        <v>Nov</v>
      </c>
      <c r="V2536" s="11">
        <f t="shared" si="319"/>
        <v>2009</v>
      </c>
    </row>
    <row r="2537" spans="1:22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>
        <f t="shared" si="313"/>
        <v>20377.5</v>
      </c>
      <c r="Q2537" t="str">
        <f t="shared" si="314"/>
        <v>music</v>
      </c>
      <c r="R2537" s="6" t="str">
        <f t="shared" si="315"/>
        <v>classical music</v>
      </c>
      <c r="S2537" s="10">
        <f t="shared" si="316"/>
        <v>41943.791030092594</v>
      </c>
      <c r="T2537" s="10">
        <f t="shared" si="317"/>
        <v>41974.832696759258</v>
      </c>
      <c r="U2537" s="10" t="str">
        <f t="shared" si="318"/>
        <v>Oct</v>
      </c>
      <c r="V2537" s="11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>
        <f t="shared" si="313"/>
        <v>27</v>
      </c>
      <c r="Q2538" t="str">
        <f t="shared" si="314"/>
        <v>music</v>
      </c>
      <c r="R2538" s="6" t="str">
        <f t="shared" si="315"/>
        <v>classical music</v>
      </c>
      <c r="S2538" s="10">
        <f t="shared" si="316"/>
        <v>41464.106087962966</v>
      </c>
      <c r="T2538" s="10">
        <f t="shared" si="317"/>
        <v>41485.106087962966</v>
      </c>
      <c r="U2538" s="10" t="str">
        <f t="shared" si="318"/>
        <v>Jul</v>
      </c>
      <c r="V2538" s="11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>
        <f t="shared" si="313"/>
        <v>1050</v>
      </c>
      <c r="Q2539" t="str">
        <f t="shared" si="314"/>
        <v>music</v>
      </c>
      <c r="R2539" s="6" t="str">
        <f t="shared" si="315"/>
        <v>classical music</v>
      </c>
      <c r="S2539" s="10">
        <f t="shared" si="316"/>
        <v>40696.648784722223</v>
      </c>
      <c r="T2539" s="10">
        <f t="shared" si="317"/>
        <v>40756.648784722223</v>
      </c>
      <c r="U2539" s="10" t="str">
        <f t="shared" si="318"/>
        <v>Jun</v>
      </c>
      <c r="V2539" s="11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>
        <f t="shared" si="313"/>
        <v>19171.584999999999</v>
      </c>
      <c r="Q2540" t="str">
        <f t="shared" si="314"/>
        <v>music</v>
      </c>
      <c r="R2540" s="6" t="str">
        <f t="shared" si="315"/>
        <v>classical music</v>
      </c>
      <c r="S2540" s="10">
        <f t="shared" si="316"/>
        <v>41298.509965277779</v>
      </c>
      <c r="T2540" s="10">
        <f t="shared" si="317"/>
        <v>41329.207638888889</v>
      </c>
      <c r="U2540" s="10" t="str">
        <f t="shared" si="318"/>
        <v>Jan</v>
      </c>
      <c r="V2540" s="11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>
        <f t="shared" si="313"/>
        <v>10012.5</v>
      </c>
      <c r="Q2541" t="str">
        <f t="shared" si="314"/>
        <v>music</v>
      </c>
      <c r="R2541" s="6" t="str">
        <f t="shared" si="315"/>
        <v>classical music</v>
      </c>
      <c r="S2541" s="10">
        <f t="shared" si="316"/>
        <v>41977.902222222227</v>
      </c>
      <c r="T2541" s="10">
        <f t="shared" si="317"/>
        <v>42037.902222222227</v>
      </c>
      <c r="U2541" s="10" t="str">
        <f t="shared" si="318"/>
        <v>Dec</v>
      </c>
      <c r="V2541" s="11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>
        <f t="shared" si="313"/>
        <v>2542.5</v>
      </c>
      <c r="Q2542" t="str">
        <f t="shared" si="314"/>
        <v>music</v>
      </c>
      <c r="R2542" s="6" t="str">
        <f t="shared" si="315"/>
        <v>classical music</v>
      </c>
      <c r="S2542" s="10">
        <f t="shared" si="316"/>
        <v>40785.675011574072</v>
      </c>
      <c r="T2542" s="10">
        <f t="shared" si="317"/>
        <v>40845.675011574072</v>
      </c>
      <c r="U2542" s="10" t="str">
        <f t="shared" si="318"/>
        <v>Aug</v>
      </c>
      <c r="V2542" s="11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>
        <f t="shared" si="313"/>
        <v>3623</v>
      </c>
      <c r="Q2543" t="str">
        <f t="shared" si="314"/>
        <v>music</v>
      </c>
      <c r="R2543" s="6" t="str">
        <f t="shared" si="315"/>
        <v>classical music</v>
      </c>
      <c r="S2543" s="10">
        <f t="shared" si="316"/>
        <v>41483.449282407404</v>
      </c>
      <c r="T2543" s="10">
        <f t="shared" si="317"/>
        <v>41543.449282407404</v>
      </c>
      <c r="U2543" s="10" t="str">
        <f t="shared" si="318"/>
        <v>Jul</v>
      </c>
      <c r="V2543" s="11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>
        <f t="shared" si="313"/>
        <v>712.5</v>
      </c>
      <c r="Q2544" t="str">
        <f t="shared" si="314"/>
        <v>music</v>
      </c>
      <c r="R2544" s="6" t="str">
        <f t="shared" si="315"/>
        <v>classical music</v>
      </c>
      <c r="S2544" s="10">
        <f t="shared" si="316"/>
        <v>41509.426585648151</v>
      </c>
      <c r="T2544" s="10">
        <f t="shared" si="317"/>
        <v>41548.165972222225</v>
      </c>
      <c r="U2544" s="10" t="str">
        <f t="shared" si="318"/>
        <v>Aug</v>
      </c>
      <c r="V2544" s="11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>
        <f t="shared" si="313"/>
        <v>320.5</v>
      </c>
      <c r="Q2545" t="str">
        <f t="shared" si="314"/>
        <v>music</v>
      </c>
      <c r="R2545" s="6" t="str">
        <f t="shared" si="315"/>
        <v>classical music</v>
      </c>
      <c r="S2545" s="10">
        <f t="shared" si="316"/>
        <v>40514.107615740737</v>
      </c>
      <c r="T2545" s="10">
        <f t="shared" si="317"/>
        <v>40545.125</v>
      </c>
      <c r="U2545" s="10" t="str">
        <f t="shared" si="318"/>
        <v>Dec</v>
      </c>
      <c r="V2545" s="11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>
        <f t="shared" si="313"/>
        <v>5020.5</v>
      </c>
      <c r="Q2546" t="str">
        <f t="shared" si="314"/>
        <v>music</v>
      </c>
      <c r="R2546" s="6" t="str">
        <f t="shared" si="315"/>
        <v>classical music</v>
      </c>
      <c r="S2546" s="10">
        <f t="shared" si="316"/>
        <v>41068.520474537036</v>
      </c>
      <c r="T2546" s="10">
        <f t="shared" si="317"/>
        <v>41098.520474537036</v>
      </c>
      <c r="U2546" s="10" t="str">
        <f t="shared" si="318"/>
        <v>Jun</v>
      </c>
      <c r="V2546" s="11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>
        <f t="shared" si="313"/>
        <v>2953</v>
      </c>
      <c r="Q2547" t="str">
        <f t="shared" si="314"/>
        <v>music</v>
      </c>
      <c r="R2547" s="6" t="str">
        <f t="shared" si="315"/>
        <v>classical music</v>
      </c>
      <c r="S2547" s="10">
        <f t="shared" si="316"/>
        <v>42027.13817129629</v>
      </c>
      <c r="T2547" s="10">
        <f t="shared" si="317"/>
        <v>42062.020833333328</v>
      </c>
      <c r="U2547" s="10" t="str">
        <f t="shared" si="318"/>
        <v>Jan</v>
      </c>
      <c r="V2547" s="11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>
        <f t="shared" si="313"/>
        <v>3705</v>
      </c>
      <c r="Q2548" t="str">
        <f t="shared" si="314"/>
        <v>music</v>
      </c>
      <c r="R2548" s="6" t="str">
        <f t="shared" si="315"/>
        <v>classical music</v>
      </c>
      <c r="S2548" s="10">
        <f t="shared" si="316"/>
        <v>41524.858553240738</v>
      </c>
      <c r="T2548" s="10">
        <f t="shared" si="317"/>
        <v>41552.208333333336</v>
      </c>
      <c r="U2548" s="10" t="str">
        <f t="shared" si="318"/>
        <v>Sep</v>
      </c>
      <c r="V2548" s="11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>
        <f t="shared" si="313"/>
        <v>6046</v>
      </c>
      <c r="Q2549" t="str">
        <f t="shared" si="314"/>
        <v>music</v>
      </c>
      <c r="R2549" s="6" t="str">
        <f t="shared" si="315"/>
        <v>classical music</v>
      </c>
      <c r="S2549" s="10">
        <f t="shared" si="316"/>
        <v>40973.773182870369</v>
      </c>
      <c r="T2549" s="10">
        <f t="shared" si="317"/>
        <v>41003.731516203705</v>
      </c>
      <c r="U2549" s="10" t="str">
        <f t="shared" si="318"/>
        <v>Mar</v>
      </c>
      <c r="V2549" s="11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>
        <f t="shared" si="313"/>
        <v>6055.5</v>
      </c>
      <c r="Q2550" t="str">
        <f t="shared" si="314"/>
        <v>music</v>
      </c>
      <c r="R2550" s="6" t="str">
        <f t="shared" si="315"/>
        <v>classical music</v>
      </c>
      <c r="S2550" s="10">
        <f t="shared" si="316"/>
        <v>42618.625428240746</v>
      </c>
      <c r="T2550" s="10">
        <f t="shared" si="317"/>
        <v>42643.185416666667</v>
      </c>
      <c r="U2550" s="10" t="str">
        <f t="shared" si="318"/>
        <v>Sep</v>
      </c>
      <c r="V2550" s="11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>
        <f t="shared" si="313"/>
        <v>1592</v>
      </c>
      <c r="Q2551" t="str">
        <f t="shared" si="314"/>
        <v>music</v>
      </c>
      <c r="R2551" s="6" t="str">
        <f t="shared" si="315"/>
        <v>classical music</v>
      </c>
      <c r="S2551" s="10">
        <f t="shared" si="316"/>
        <v>41390.757754629631</v>
      </c>
      <c r="T2551" s="10">
        <f t="shared" si="317"/>
        <v>41425.708333333336</v>
      </c>
      <c r="U2551" s="10" t="str">
        <f t="shared" si="318"/>
        <v>Apr</v>
      </c>
      <c r="V2551" s="11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>
        <f t="shared" si="313"/>
        <v>6527.5</v>
      </c>
      <c r="Q2552" t="str">
        <f t="shared" si="314"/>
        <v>music</v>
      </c>
      <c r="R2552" s="6" t="str">
        <f t="shared" si="315"/>
        <v>classical music</v>
      </c>
      <c r="S2552" s="10">
        <f t="shared" si="316"/>
        <v>42228.634328703702</v>
      </c>
      <c r="T2552" s="10">
        <f t="shared" si="317"/>
        <v>42285.165972222225</v>
      </c>
      <c r="U2552" s="10" t="str">
        <f t="shared" si="318"/>
        <v>Aug</v>
      </c>
      <c r="V2552" s="11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>
        <f t="shared" si="313"/>
        <v>3725.25</v>
      </c>
      <c r="Q2553" t="str">
        <f t="shared" si="314"/>
        <v>music</v>
      </c>
      <c r="R2553" s="6" t="str">
        <f t="shared" si="315"/>
        <v>classical music</v>
      </c>
      <c r="S2553" s="10">
        <f t="shared" si="316"/>
        <v>40961.252141203702</v>
      </c>
      <c r="T2553" s="10">
        <f t="shared" si="317"/>
        <v>40989.866666666669</v>
      </c>
      <c r="U2553" s="10" t="str">
        <f t="shared" si="318"/>
        <v>Feb</v>
      </c>
      <c r="V2553" s="11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>
        <f t="shared" si="313"/>
        <v>3097.5</v>
      </c>
      <c r="Q2554" t="str">
        <f t="shared" si="314"/>
        <v>music</v>
      </c>
      <c r="R2554" s="6" t="str">
        <f t="shared" si="315"/>
        <v>classical music</v>
      </c>
      <c r="S2554" s="10">
        <f t="shared" si="316"/>
        <v>42769.809965277775</v>
      </c>
      <c r="T2554" s="10">
        <f t="shared" si="317"/>
        <v>42799.809965277775</v>
      </c>
      <c r="U2554" s="10" t="str">
        <f t="shared" si="318"/>
        <v>Feb</v>
      </c>
      <c r="V2554" s="11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>
        <f t="shared" si="313"/>
        <v>1916.5</v>
      </c>
      <c r="Q2555" t="str">
        <f t="shared" si="314"/>
        <v>music</v>
      </c>
      <c r="R2555" s="6" t="str">
        <f t="shared" si="315"/>
        <v>classical music</v>
      </c>
      <c r="S2555" s="10">
        <f t="shared" si="316"/>
        <v>41113.199155092596</v>
      </c>
      <c r="T2555" s="10">
        <f t="shared" si="317"/>
        <v>41173.199155092596</v>
      </c>
      <c r="U2555" s="10" t="str">
        <f t="shared" si="318"/>
        <v>Jul</v>
      </c>
      <c r="V2555" s="11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>
        <f t="shared" si="313"/>
        <v>3342</v>
      </c>
      <c r="Q2556" t="str">
        <f t="shared" si="314"/>
        <v>music</v>
      </c>
      <c r="R2556" s="6" t="str">
        <f t="shared" si="315"/>
        <v>classical music</v>
      </c>
      <c r="S2556" s="10">
        <f t="shared" si="316"/>
        <v>42125.078275462962</v>
      </c>
      <c r="T2556" s="10">
        <f t="shared" si="317"/>
        <v>42156.165972222225</v>
      </c>
      <c r="U2556" s="10" t="str">
        <f t="shared" si="318"/>
        <v>May</v>
      </c>
      <c r="V2556" s="11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>
        <f t="shared" si="313"/>
        <v>2073.5</v>
      </c>
      <c r="Q2557" t="str">
        <f t="shared" si="314"/>
        <v>music</v>
      </c>
      <c r="R2557" s="6" t="str">
        <f t="shared" si="315"/>
        <v>classical music</v>
      </c>
      <c r="S2557" s="10">
        <f t="shared" si="316"/>
        <v>41026.655011574076</v>
      </c>
      <c r="T2557" s="10">
        <f t="shared" si="317"/>
        <v>41057.655011574076</v>
      </c>
      <c r="U2557" s="10" t="str">
        <f t="shared" si="318"/>
        <v>Apr</v>
      </c>
      <c r="V2557" s="11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>
        <f t="shared" si="313"/>
        <v>765.5</v>
      </c>
      <c r="Q2558" t="str">
        <f t="shared" si="314"/>
        <v>music</v>
      </c>
      <c r="R2558" s="6" t="str">
        <f t="shared" si="315"/>
        <v>classical music</v>
      </c>
      <c r="S2558" s="10">
        <f t="shared" si="316"/>
        <v>41222.991400462961</v>
      </c>
      <c r="T2558" s="10">
        <f t="shared" si="317"/>
        <v>41267.991400462961</v>
      </c>
      <c r="U2558" s="10" t="str">
        <f t="shared" si="318"/>
        <v>Nov</v>
      </c>
      <c r="V2558" s="11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>
        <f t="shared" si="313"/>
        <v>983</v>
      </c>
      <c r="Q2559" t="str">
        <f t="shared" si="314"/>
        <v>music</v>
      </c>
      <c r="R2559" s="6" t="str">
        <f t="shared" si="315"/>
        <v>classical music</v>
      </c>
      <c r="S2559" s="10">
        <f t="shared" si="316"/>
        <v>41744.745208333334</v>
      </c>
      <c r="T2559" s="10">
        <f t="shared" si="317"/>
        <v>41774.745208333334</v>
      </c>
      <c r="U2559" s="10" t="str">
        <f t="shared" si="318"/>
        <v>Apr</v>
      </c>
      <c r="V2559" s="11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>
        <f t="shared" si="313"/>
        <v>1305.5</v>
      </c>
      <c r="Q2560" t="str">
        <f t="shared" si="314"/>
        <v>music</v>
      </c>
      <c r="R2560" s="6" t="str">
        <f t="shared" si="315"/>
        <v>classical music</v>
      </c>
      <c r="S2560" s="10">
        <f t="shared" si="316"/>
        <v>42093.860023148154</v>
      </c>
      <c r="T2560" s="10">
        <f t="shared" si="317"/>
        <v>42125.582638888889</v>
      </c>
      <c r="U2560" s="10" t="str">
        <f t="shared" si="318"/>
        <v>Mar</v>
      </c>
      <c r="V2560" s="11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>
        <f t="shared" si="313"/>
        <v>845</v>
      </c>
      <c r="Q2561" t="str">
        <f t="shared" si="314"/>
        <v>music</v>
      </c>
      <c r="R2561" s="6" t="str">
        <f t="shared" si="315"/>
        <v>classical music</v>
      </c>
      <c r="S2561" s="10">
        <f t="shared" si="316"/>
        <v>40829.873657407406</v>
      </c>
      <c r="T2561" s="10">
        <f t="shared" si="317"/>
        <v>40862.817361111112</v>
      </c>
      <c r="U2561" s="10" t="str">
        <f t="shared" si="318"/>
        <v>Oct</v>
      </c>
      <c r="V2561" s="11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>
        <f t="shared" si="313"/>
        <v>3001.5</v>
      </c>
      <c r="Q2562" t="str">
        <f t="shared" si="314"/>
        <v>music</v>
      </c>
      <c r="R2562" s="6" t="str">
        <f t="shared" si="315"/>
        <v>classical music</v>
      </c>
      <c r="S2562" s="10">
        <f t="shared" si="316"/>
        <v>42039.951087962967</v>
      </c>
      <c r="T2562" s="10">
        <f t="shared" si="317"/>
        <v>42069.951087962967</v>
      </c>
      <c r="U2562" s="10" t="str">
        <f t="shared" si="318"/>
        <v>Feb</v>
      </c>
      <c r="V2562" s="11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>
        <f t="shared" ref="P2563:P2626" si="321">AVERAGE(D2563,E2563)</f>
        <v>50000</v>
      </c>
      <c r="Q2563" t="str">
        <f t="shared" ref="Q2563:Q2626" si="322">LEFT(N2563, SEARCH("/",N2563,1)-1)</f>
        <v>food</v>
      </c>
      <c r="R2563" s="6" t="str">
        <f t="shared" ref="R2563:R2626" si="323">RIGHT(N2563,LEN(N2563) - SEARCH("/", N2563, + 1))</f>
        <v>food trucks</v>
      </c>
      <c r="S2563" s="10">
        <f t="shared" ref="S2563:S2626" si="324">(((J2563/60)/60)/24)+DATE(1970,1,1)</f>
        <v>42260.528807870374</v>
      </c>
      <c r="T2563" s="10">
        <f t="shared" ref="T2563:T2626" si="325">(((I2563/60)/60)/24)+DATE(1970,1,1)</f>
        <v>42290.528807870374</v>
      </c>
      <c r="U2563" s="10" t="str">
        <f t="shared" ref="U2563:U2626" si="326">TEXT(S2563, "mmm")</f>
        <v>Sep</v>
      </c>
      <c r="V2563" s="11">
        <f t="shared" ref="V2563:V2626" si="327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>
        <f t="shared" si="321"/>
        <v>5037.5</v>
      </c>
      <c r="Q2564" t="str">
        <f t="shared" si="322"/>
        <v>food</v>
      </c>
      <c r="R2564" s="6" t="str">
        <f t="shared" si="323"/>
        <v>food trucks</v>
      </c>
      <c r="S2564" s="10">
        <f t="shared" si="324"/>
        <v>42594.524756944447</v>
      </c>
      <c r="T2564" s="10">
        <f t="shared" si="325"/>
        <v>42654.524756944447</v>
      </c>
      <c r="U2564" s="10" t="str">
        <f t="shared" si="326"/>
        <v>Aug</v>
      </c>
      <c r="V2564" s="11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>
        <f t="shared" si="321"/>
        <v>10000</v>
      </c>
      <c r="Q2565" t="str">
        <f t="shared" si="322"/>
        <v>food</v>
      </c>
      <c r="R2565" s="6" t="str">
        <f t="shared" si="323"/>
        <v>food trucks</v>
      </c>
      <c r="S2565" s="10">
        <f t="shared" si="324"/>
        <v>42155.139479166668</v>
      </c>
      <c r="T2565" s="10">
        <f t="shared" si="325"/>
        <v>42215.139479166668</v>
      </c>
      <c r="U2565" s="10" t="str">
        <f t="shared" si="326"/>
        <v>May</v>
      </c>
      <c r="V2565" s="11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>
        <f t="shared" si="321"/>
        <v>20000</v>
      </c>
      <c r="Q2566" t="str">
        <f t="shared" si="322"/>
        <v>food</v>
      </c>
      <c r="R2566" s="6" t="str">
        <f t="shared" si="323"/>
        <v>food trucks</v>
      </c>
      <c r="S2566" s="10">
        <f t="shared" si="324"/>
        <v>41822.040497685186</v>
      </c>
      <c r="T2566" s="10">
        <f t="shared" si="325"/>
        <v>41852.040497685186</v>
      </c>
      <c r="U2566" s="10" t="str">
        <f t="shared" si="326"/>
        <v>Jul</v>
      </c>
      <c r="V2566" s="11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>
        <f t="shared" si="321"/>
        <v>5050</v>
      </c>
      <c r="Q2567" t="str">
        <f t="shared" si="322"/>
        <v>food</v>
      </c>
      <c r="R2567" s="6" t="str">
        <f t="shared" si="323"/>
        <v>food trucks</v>
      </c>
      <c r="S2567" s="10">
        <f t="shared" si="324"/>
        <v>42440.650335648148</v>
      </c>
      <c r="T2567" s="10">
        <f t="shared" si="325"/>
        <v>42499.868055555555</v>
      </c>
      <c r="U2567" s="10" t="str">
        <f t="shared" si="326"/>
        <v>Mar</v>
      </c>
      <c r="V2567" s="11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>
        <f t="shared" si="321"/>
        <v>17500</v>
      </c>
      <c r="Q2568" t="str">
        <f t="shared" si="322"/>
        <v>food</v>
      </c>
      <c r="R2568" s="6" t="str">
        <f t="shared" si="323"/>
        <v>food trucks</v>
      </c>
      <c r="S2568" s="10">
        <f t="shared" si="324"/>
        <v>41842.980879629627</v>
      </c>
      <c r="T2568" s="10">
        <f t="shared" si="325"/>
        <v>41872.980879629627</v>
      </c>
      <c r="U2568" s="10" t="str">
        <f t="shared" si="326"/>
        <v>Jul</v>
      </c>
      <c r="V2568" s="11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>
        <f t="shared" si="321"/>
        <v>22560</v>
      </c>
      <c r="Q2569" t="str">
        <f t="shared" si="322"/>
        <v>food</v>
      </c>
      <c r="R2569" s="6" t="str">
        <f t="shared" si="323"/>
        <v>food trucks</v>
      </c>
      <c r="S2569" s="10">
        <f t="shared" si="324"/>
        <v>42087.878912037035</v>
      </c>
      <c r="T2569" s="10">
        <f t="shared" si="325"/>
        <v>42117.878912037035</v>
      </c>
      <c r="U2569" s="10" t="str">
        <f t="shared" si="326"/>
        <v>Mar</v>
      </c>
      <c r="V2569" s="11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>
        <f t="shared" si="321"/>
        <v>5025</v>
      </c>
      <c r="Q2570" t="str">
        <f t="shared" si="322"/>
        <v>food</v>
      </c>
      <c r="R2570" s="6" t="str">
        <f t="shared" si="323"/>
        <v>food trucks</v>
      </c>
      <c r="S2570" s="10">
        <f t="shared" si="324"/>
        <v>42584.666597222225</v>
      </c>
      <c r="T2570" s="10">
        <f t="shared" si="325"/>
        <v>42614.666597222225</v>
      </c>
      <c r="U2570" s="10" t="str">
        <f t="shared" si="326"/>
        <v>Aug</v>
      </c>
      <c r="V2570" s="11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>
        <f t="shared" si="321"/>
        <v>3322.5</v>
      </c>
      <c r="Q2571" t="str">
        <f t="shared" si="322"/>
        <v>food</v>
      </c>
      <c r="R2571" s="6" t="str">
        <f t="shared" si="323"/>
        <v>food trucks</v>
      </c>
      <c r="S2571" s="10">
        <f t="shared" si="324"/>
        <v>42234.105462962965</v>
      </c>
      <c r="T2571" s="10">
        <f t="shared" si="325"/>
        <v>42264.105462962965</v>
      </c>
      <c r="U2571" s="10" t="str">
        <f t="shared" si="326"/>
        <v>Aug</v>
      </c>
      <c r="V2571" s="11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>
        <f t="shared" si="321"/>
        <v>3529.5</v>
      </c>
      <c r="Q2572" t="str">
        <f t="shared" si="322"/>
        <v>food</v>
      </c>
      <c r="R2572" s="6" t="str">
        <f t="shared" si="323"/>
        <v>food trucks</v>
      </c>
      <c r="S2572" s="10">
        <f t="shared" si="324"/>
        <v>42744.903182870374</v>
      </c>
      <c r="T2572" s="10">
        <f t="shared" si="325"/>
        <v>42774.903182870374</v>
      </c>
      <c r="U2572" s="10" t="str">
        <f t="shared" si="326"/>
        <v>Jan</v>
      </c>
      <c r="V2572" s="11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>
        <f t="shared" si="321"/>
        <v>50125</v>
      </c>
      <c r="Q2573" t="str">
        <f t="shared" si="322"/>
        <v>food</v>
      </c>
      <c r="R2573" s="6" t="str">
        <f t="shared" si="323"/>
        <v>food trucks</v>
      </c>
      <c r="S2573" s="10">
        <f t="shared" si="324"/>
        <v>42449.341678240744</v>
      </c>
      <c r="T2573" s="10">
        <f t="shared" si="325"/>
        <v>42509.341678240744</v>
      </c>
      <c r="U2573" s="10" t="str">
        <f t="shared" si="326"/>
        <v>Mar</v>
      </c>
      <c r="V2573" s="11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>
        <f t="shared" si="321"/>
        <v>15000</v>
      </c>
      <c r="Q2574" t="str">
        <f t="shared" si="322"/>
        <v>food</v>
      </c>
      <c r="R2574" s="6" t="str">
        <f t="shared" si="323"/>
        <v>food trucks</v>
      </c>
      <c r="S2574" s="10">
        <f t="shared" si="324"/>
        <v>42077.119409722218</v>
      </c>
      <c r="T2574" s="10">
        <f t="shared" si="325"/>
        <v>42107.119409722218</v>
      </c>
      <c r="U2574" s="10" t="str">
        <f t="shared" si="326"/>
        <v>Mar</v>
      </c>
      <c r="V2574" s="11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>
        <f t="shared" si="321"/>
        <v>4000</v>
      </c>
      <c r="Q2575" t="str">
        <f t="shared" si="322"/>
        <v>food</v>
      </c>
      <c r="R2575" s="6" t="str">
        <f t="shared" si="323"/>
        <v>food trucks</v>
      </c>
      <c r="S2575" s="10">
        <f t="shared" si="324"/>
        <v>41829.592002314814</v>
      </c>
      <c r="T2575" s="10">
        <f t="shared" si="325"/>
        <v>41874.592002314814</v>
      </c>
      <c r="U2575" s="10" t="str">
        <f t="shared" si="326"/>
        <v>Jul</v>
      </c>
      <c r="V2575" s="11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>
        <f t="shared" si="321"/>
        <v>5000</v>
      </c>
      <c r="Q2576" t="str">
        <f t="shared" si="322"/>
        <v>food</v>
      </c>
      <c r="R2576" s="6" t="str">
        <f t="shared" si="323"/>
        <v>food trucks</v>
      </c>
      <c r="S2576" s="10">
        <f t="shared" si="324"/>
        <v>42487.825752314813</v>
      </c>
      <c r="T2576" s="10">
        <f t="shared" si="325"/>
        <v>42508.825752314813</v>
      </c>
      <c r="U2576" s="10" t="str">
        <f t="shared" si="326"/>
        <v>Apr</v>
      </c>
      <c r="V2576" s="11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>
        <f t="shared" si="321"/>
        <v>42500</v>
      </c>
      <c r="Q2577" t="str">
        <f t="shared" si="322"/>
        <v>food</v>
      </c>
      <c r="R2577" s="6" t="str">
        <f t="shared" si="323"/>
        <v>food trucks</v>
      </c>
      <c r="S2577" s="10">
        <f t="shared" si="324"/>
        <v>41986.108726851846</v>
      </c>
      <c r="T2577" s="10">
        <f t="shared" si="325"/>
        <v>42016.108726851846</v>
      </c>
      <c r="U2577" s="10" t="str">
        <f t="shared" si="326"/>
        <v>Dec</v>
      </c>
      <c r="V2577" s="11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>
        <f t="shared" si="321"/>
        <v>5000</v>
      </c>
      <c r="Q2578" t="str">
        <f t="shared" si="322"/>
        <v>food</v>
      </c>
      <c r="R2578" s="6" t="str">
        <f t="shared" si="323"/>
        <v>food trucks</v>
      </c>
      <c r="S2578" s="10">
        <f t="shared" si="324"/>
        <v>42060.00980324074</v>
      </c>
      <c r="T2578" s="10">
        <f t="shared" si="325"/>
        <v>42104.968136574069</v>
      </c>
      <c r="U2578" s="10" t="str">
        <f t="shared" si="326"/>
        <v>Feb</v>
      </c>
      <c r="V2578" s="11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>
        <f t="shared" si="321"/>
        <v>7500</v>
      </c>
      <c r="Q2579" t="str">
        <f t="shared" si="322"/>
        <v>food</v>
      </c>
      <c r="R2579" s="6" t="str">
        <f t="shared" si="323"/>
        <v>food trucks</v>
      </c>
      <c r="S2579" s="10">
        <f t="shared" si="324"/>
        <v>41830.820567129631</v>
      </c>
      <c r="T2579" s="10">
        <f t="shared" si="325"/>
        <v>41855.820567129631</v>
      </c>
      <c r="U2579" s="10" t="str">
        <f t="shared" si="326"/>
        <v>Jul</v>
      </c>
      <c r="V2579" s="11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>
        <f t="shared" si="321"/>
        <v>3000</v>
      </c>
      <c r="Q2580" t="str">
        <f t="shared" si="322"/>
        <v>food</v>
      </c>
      <c r="R2580" s="6" t="str">
        <f t="shared" si="323"/>
        <v>food trucks</v>
      </c>
      <c r="S2580" s="10">
        <f t="shared" si="324"/>
        <v>42238.022905092599</v>
      </c>
      <c r="T2580" s="10">
        <f t="shared" si="325"/>
        <v>42286.708333333328</v>
      </c>
      <c r="U2580" s="10" t="str">
        <f t="shared" si="326"/>
        <v>Aug</v>
      </c>
      <c r="V2580" s="11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>
        <f t="shared" si="321"/>
        <v>100138.5</v>
      </c>
      <c r="Q2581" t="str">
        <f t="shared" si="322"/>
        <v>food</v>
      </c>
      <c r="R2581" s="6" t="str">
        <f t="shared" si="323"/>
        <v>food trucks</v>
      </c>
      <c r="S2581" s="10">
        <f t="shared" si="324"/>
        <v>41837.829895833333</v>
      </c>
      <c r="T2581" s="10">
        <f t="shared" si="325"/>
        <v>41897.829895833333</v>
      </c>
      <c r="U2581" s="10" t="str">
        <f t="shared" si="326"/>
        <v>Jul</v>
      </c>
      <c r="V2581" s="11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>
        <f t="shared" si="321"/>
        <v>4275.5</v>
      </c>
      <c r="Q2582" t="str">
        <f t="shared" si="322"/>
        <v>food</v>
      </c>
      <c r="R2582" s="6" t="str">
        <f t="shared" si="323"/>
        <v>food trucks</v>
      </c>
      <c r="S2582" s="10">
        <f t="shared" si="324"/>
        <v>42110.326423611114</v>
      </c>
      <c r="T2582" s="10">
        <f t="shared" si="325"/>
        <v>42140.125</v>
      </c>
      <c r="U2582" s="10" t="str">
        <f t="shared" si="326"/>
        <v>Apr</v>
      </c>
      <c r="V2582" s="11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>
        <f t="shared" si="321"/>
        <v>2765</v>
      </c>
      <c r="Q2583" t="str">
        <f t="shared" si="322"/>
        <v>food</v>
      </c>
      <c r="R2583" s="6" t="str">
        <f t="shared" si="323"/>
        <v>food trucks</v>
      </c>
      <c r="S2583" s="10">
        <f t="shared" si="324"/>
        <v>42294.628449074073</v>
      </c>
      <c r="T2583" s="10">
        <f t="shared" si="325"/>
        <v>42324.670115740737</v>
      </c>
      <c r="U2583" s="10" t="str">
        <f t="shared" si="326"/>
        <v>Oct</v>
      </c>
      <c r="V2583" s="11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>
        <f t="shared" si="321"/>
        <v>45000.5</v>
      </c>
      <c r="Q2584" t="str">
        <f t="shared" si="322"/>
        <v>food</v>
      </c>
      <c r="R2584" s="6" t="str">
        <f t="shared" si="323"/>
        <v>food trucks</v>
      </c>
      <c r="S2584" s="10">
        <f t="shared" si="324"/>
        <v>42642.988819444443</v>
      </c>
      <c r="T2584" s="10">
        <f t="shared" si="325"/>
        <v>42672.988819444443</v>
      </c>
      <c r="U2584" s="10" t="str">
        <f t="shared" si="326"/>
        <v>Sep</v>
      </c>
      <c r="V2584" s="11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>
        <f t="shared" si="321"/>
        <v>502.5</v>
      </c>
      <c r="Q2585" t="str">
        <f t="shared" si="322"/>
        <v>food</v>
      </c>
      <c r="R2585" s="6" t="str">
        <f t="shared" si="323"/>
        <v>food trucks</v>
      </c>
      <c r="S2585" s="10">
        <f t="shared" si="324"/>
        <v>42019.76944444445</v>
      </c>
      <c r="T2585" s="10">
        <f t="shared" si="325"/>
        <v>42079.727777777778</v>
      </c>
      <c r="U2585" s="10" t="str">
        <f t="shared" si="326"/>
        <v>Jan</v>
      </c>
      <c r="V2585" s="11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>
        <f t="shared" si="321"/>
        <v>5000</v>
      </c>
      <c r="Q2586" t="str">
        <f t="shared" si="322"/>
        <v>food</v>
      </c>
      <c r="R2586" s="6" t="str">
        <f t="shared" si="323"/>
        <v>food trucks</v>
      </c>
      <c r="S2586" s="10">
        <f t="shared" si="324"/>
        <v>42140.173252314817</v>
      </c>
      <c r="T2586" s="10">
        <f t="shared" si="325"/>
        <v>42170.173252314817</v>
      </c>
      <c r="U2586" s="10" t="str">
        <f t="shared" si="326"/>
        <v>May</v>
      </c>
      <c r="V2586" s="11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>
        <f t="shared" si="321"/>
        <v>15025</v>
      </c>
      <c r="Q2587" t="str">
        <f t="shared" si="322"/>
        <v>food</v>
      </c>
      <c r="R2587" s="6" t="str">
        <f t="shared" si="323"/>
        <v>food trucks</v>
      </c>
      <c r="S2587" s="10">
        <f t="shared" si="324"/>
        <v>41795.963333333333</v>
      </c>
      <c r="T2587" s="10">
        <f t="shared" si="325"/>
        <v>41825.963333333333</v>
      </c>
      <c r="U2587" s="10" t="str">
        <f t="shared" si="326"/>
        <v>Jun</v>
      </c>
      <c r="V2587" s="11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>
        <f t="shared" si="321"/>
        <v>1502.5</v>
      </c>
      <c r="Q2588" t="str">
        <f t="shared" si="322"/>
        <v>food</v>
      </c>
      <c r="R2588" s="6" t="str">
        <f t="shared" si="323"/>
        <v>food trucks</v>
      </c>
      <c r="S2588" s="10">
        <f t="shared" si="324"/>
        <v>42333.330277777779</v>
      </c>
      <c r="T2588" s="10">
        <f t="shared" si="325"/>
        <v>42363.330277777779</v>
      </c>
      <c r="U2588" s="10" t="str">
        <f t="shared" si="326"/>
        <v>Nov</v>
      </c>
      <c r="V2588" s="11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>
        <f t="shared" si="321"/>
        <v>25608.5</v>
      </c>
      <c r="Q2589" t="str">
        <f t="shared" si="322"/>
        <v>food</v>
      </c>
      <c r="R2589" s="6" t="str">
        <f t="shared" si="323"/>
        <v>food trucks</v>
      </c>
      <c r="S2589" s="10">
        <f t="shared" si="324"/>
        <v>42338.675381944442</v>
      </c>
      <c r="T2589" s="10">
        <f t="shared" si="325"/>
        <v>42368.675381944442</v>
      </c>
      <c r="U2589" s="10" t="str">
        <f t="shared" si="326"/>
        <v>Nov</v>
      </c>
      <c r="V2589" s="11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>
        <f t="shared" si="321"/>
        <v>3116.5</v>
      </c>
      <c r="Q2590" t="str">
        <f t="shared" si="322"/>
        <v>food</v>
      </c>
      <c r="R2590" s="6" t="str">
        <f t="shared" si="323"/>
        <v>food trucks</v>
      </c>
      <c r="S2590" s="10">
        <f t="shared" si="324"/>
        <v>42042.676226851851</v>
      </c>
      <c r="T2590" s="10">
        <f t="shared" si="325"/>
        <v>42094.551388888889</v>
      </c>
      <c r="U2590" s="10" t="str">
        <f t="shared" si="326"/>
        <v>Feb</v>
      </c>
      <c r="V2590" s="11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>
        <f t="shared" si="321"/>
        <v>25002.5</v>
      </c>
      <c r="Q2591" t="str">
        <f t="shared" si="322"/>
        <v>food</v>
      </c>
      <c r="R2591" s="6" t="str">
        <f t="shared" si="323"/>
        <v>food trucks</v>
      </c>
      <c r="S2591" s="10">
        <f t="shared" si="324"/>
        <v>42422.536192129628</v>
      </c>
      <c r="T2591" s="10">
        <f t="shared" si="325"/>
        <v>42452.494525462964</v>
      </c>
      <c r="U2591" s="10" t="str">
        <f t="shared" si="326"/>
        <v>Feb</v>
      </c>
      <c r="V2591" s="11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>
        <f t="shared" si="321"/>
        <v>1500</v>
      </c>
      <c r="Q2592" t="str">
        <f t="shared" si="322"/>
        <v>food</v>
      </c>
      <c r="R2592" s="6" t="str">
        <f t="shared" si="323"/>
        <v>food trucks</v>
      </c>
      <c r="S2592" s="10">
        <f t="shared" si="324"/>
        <v>42388.589085648149</v>
      </c>
      <c r="T2592" s="10">
        <f t="shared" si="325"/>
        <v>42395.589085648149</v>
      </c>
      <c r="U2592" s="10" t="str">
        <f t="shared" si="326"/>
        <v>Jan</v>
      </c>
      <c r="V2592" s="11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>
        <f t="shared" si="321"/>
        <v>763</v>
      </c>
      <c r="Q2593" t="str">
        <f t="shared" si="322"/>
        <v>food</v>
      </c>
      <c r="R2593" s="6" t="str">
        <f t="shared" si="323"/>
        <v>food trucks</v>
      </c>
      <c r="S2593" s="10">
        <f t="shared" si="324"/>
        <v>42382.906527777777</v>
      </c>
      <c r="T2593" s="10">
        <f t="shared" si="325"/>
        <v>42442.864861111113</v>
      </c>
      <c r="U2593" s="10" t="str">
        <f t="shared" si="326"/>
        <v>Jan</v>
      </c>
      <c r="V2593" s="11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>
        <f t="shared" si="321"/>
        <v>15025</v>
      </c>
      <c r="Q2594" t="str">
        <f t="shared" si="322"/>
        <v>food</v>
      </c>
      <c r="R2594" s="6" t="str">
        <f t="shared" si="323"/>
        <v>food trucks</v>
      </c>
      <c r="S2594" s="10">
        <f t="shared" si="324"/>
        <v>41887.801168981481</v>
      </c>
      <c r="T2594" s="10">
        <f t="shared" si="325"/>
        <v>41917.801168981481</v>
      </c>
      <c r="U2594" s="10" t="str">
        <f t="shared" si="326"/>
        <v>Sep</v>
      </c>
      <c r="V2594" s="11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>
        <f t="shared" si="321"/>
        <v>5000</v>
      </c>
      <c r="Q2595" t="str">
        <f t="shared" si="322"/>
        <v>food</v>
      </c>
      <c r="R2595" s="6" t="str">
        <f t="shared" si="323"/>
        <v>food trucks</v>
      </c>
      <c r="S2595" s="10">
        <f t="shared" si="324"/>
        <v>42089.84520833334</v>
      </c>
      <c r="T2595" s="10">
        <f t="shared" si="325"/>
        <v>42119.84520833334</v>
      </c>
      <c r="U2595" s="10" t="str">
        <f t="shared" si="326"/>
        <v>Mar</v>
      </c>
      <c r="V2595" s="11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>
        <f t="shared" si="321"/>
        <v>40000.5</v>
      </c>
      <c r="Q2596" t="str">
        <f t="shared" si="322"/>
        <v>food</v>
      </c>
      <c r="R2596" s="6" t="str">
        <f t="shared" si="323"/>
        <v>food trucks</v>
      </c>
      <c r="S2596" s="10">
        <f t="shared" si="324"/>
        <v>41828.967916666668</v>
      </c>
      <c r="T2596" s="10">
        <f t="shared" si="325"/>
        <v>41858.967916666668</v>
      </c>
      <c r="U2596" s="10" t="str">
        <f t="shared" si="326"/>
        <v>Jul</v>
      </c>
      <c r="V2596" s="11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>
        <f t="shared" si="321"/>
        <v>8412.5</v>
      </c>
      <c r="Q2597" t="str">
        <f t="shared" si="322"/>
        <v>food</v>
      </c>
      <c r="R2597" s="6" t="str">
        <f t="shared" si="323"/>
        <v>food trucks</v>
      </c>
      <c r="S2597" s="10">
        <f t="shared" si="324"/>
        <v>42760.244212962964</v>
      </c>
      <c r="T2597" s="10">
        <f t="shared" si="325"/>
        <v>42790.244212962964</v>
      </c>
      <c r="U2597" s="10" t="str">
        <f t="shared" si="326"/>
        <v>Jan</v>
      </c>
      <c r="V2597" s="11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>
        <f t="shared" si="321"/>
        <v>21628</v>
      </c>
      <c r="Q2598" t="str">
        <f t="shared" si="322"/>
        <v>food</v>
      </c>
      <c r="R2598" s="6" t="str">
        <f t="shared" si="323"/>
        <v>food trucks</v>
      </c>
      <c r="S2598" s="10">
        <f t="shared" si="324"/>
        <v>41828.664456018516</v>
      </c>
      <c r="T2598" s="10">
        <f t="shared" si="325"/>
        <v>41858.664456018516</v>
      </c>
      <c r="U2598" s="10" t="str">
        <f t="shared" si="326"/>
        <v>Jul</v>
      </c>
      <c r="V2598" s="11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>
        <f t="shared" si="321"/>
        <v>792.5</v>
      </c>
      <c r="Q2599" t="str">
        <f t="shared" si="322"/>
        <v>food</v>
      </c>
      <c r="R2599" s="6" t="str">
        <f t="shared" si="323"/>
        <v>food trucks</v>
      </c>
      <c r="S2599" s="10">
        <f t="shared" si="324"/>
        <v>42510.341631944444</v>
      </c>
      <c r="T2599" s="10">
        <f t="shared" si="325"/>
        <v>42540.341631944444</v>
      </c>
      <c r="U2599" s="10" t="str">
        <f t="shared" si="326"/>
        <v>May</v>
      </c>
      <c r="V2599" s="11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>
        <f t="shared" si="321"/>
        <v>2085</v>
      </c>
      <c r="Q2600" t="str">
        <f t="shared" si="322"/>
        <v>food</v>
      </c>
      <c r="R2600" s="6" t="str">
        <f t="shared" si="323"/>
        <v>food trucks</v>
      </c>
      <c r="S2600" s="10">
        <f t="shared" si="324"/>
        <v>42240.840289351851</v>
      </c>
      <c r="T2600" s="10">
        <f t="shared" si="325"/>
        <v>42270.840289351851</v>
      </c>
      <c r="U2600" s="10" t="str">
        <f t="shared" si="326"/>
        <v>Aug</v>
      </c>
      <c r="V2600" s="11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>
        <f t="shared" si="321"/>
        <v>4565.5</v>
      </c>
      <c r="Q2601" t="str">
        <f t="shared" si="322"/>
        <v>food</v>
      </c>
      <c r="R2601" s="6" t="str">
        <f t="shared" si="323"/>
        <v>food trucks</v>
      </c>
      <c r="S2601" s="10">
        <f t="shared" si="324"/>
        <v>41809.754016203704</v>
      </c>
      <c r="T2601" s="10">
        <f t="shared" si="325"/>
        <v>41854.754016203704</v>
      </c>
      <c r="U2601" s="10" t="str">
        <f t="shared" si="326"/>
        <v>Jun</v>
      </c>
      <c r="V2601" s="11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>
        <f t="shared" si="321"/>
        <v>26733</v>
      </c>
      <c r="Q2602" t="str">
        <f t="shared" si="322"/>
        <v>food</v>
      </c>
      <c r="R2602" s="6" t="str">
        <f t="shared" si="323"/>
        <v>food trucks</v>
      </c>
      <c r="S2602" s="10">
        <f t="shared" si="324"/>
        <v>42394.900462962964</v>
      </c>
      <c r="T2602" s="10">
        <f t="shared" si="325"/>
        <v>42454.858796296292</v>
      </c>
      <c r="U2602" s="10" t="str">
        <f t="shared" si="326"/>
        <v>Jan</v>
      </c>
      <c r="V2602" s="11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>
        <f t="shared" si="321"/>
        <v>1903.5</v>
      </c>
      <c r="Q2603" t="str">
        <f t="shared" si="322"/>
        <v>technology</v>
      </c>
      <c r="R2603" s="6" t="str">
        <f t="shared" si="323"/>
        <v>space exploration</v>
      </c>
      <c r="S2603" s="10">
        <f t="shared" si="324"/>
        <v>41150.902187499996</v>
      </c>
      <c r="T2603" s="10">
        <f t="shared" si="325"/>
        <v>41165.165972222225</v>
      </c>
      <c r="U2603" s="10" t="str">
        <f t="shared" si="326"/>
        <v>Aug</v>
      </c>
      <c r="V2603" s="11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>
        <f t="shared" si="321"/>
        <v>25565.5</v>
      </c>
      <c r="Q2604" t="str">
        <f t="shared" si="322"/>
        <v>technology</v>
      </c>
      <c r="R2604" s="6" t="str">
        <f t="shared" si="323"/>
        <v>space exploration</v>
      </c>
      <c r="S2604" s="10">
        <f t="shared" si="324"/>
        <v>41915.747314814813</v>
      </c>
      <c r="T2604" s="10">
        <f t="shared" si="325"/>
        <v>41955.888888888891</v>
      </c>
      <c r="U2604" s="10" t="str">
        <f t="shared" si="326"/>
        <v>Oct</v>
      </c>
      <c r="V2604" s="11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>
        <f t="shared" si="321"/>
        <v>1763</v>
      </c>
      <c r="Q2605" t="str">
        <f t="shared" si="322"/>
        <v>technology</v>
      </c>
      <c r="R2605" s="6" t="str">
        <f t="shared" si="323"/>
        <v>space exploration</v>
      </c>
      <c r="S2605" s="10">
        <f t="shared" si="324"/>
        <v>41617.912662037037</v>
      </c>
      <c r="T2605" s="10">
        <f t="shared" si="325"/>
        <v>41631.912662037037</v>
      </c>
      <c r="U2605" s="10" t="str">
        <f t="shared" si="326"/>
        <v>Dec</v>
      </c>
      <c r="V2605" s="11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>
        <f t="shared" si="321"/>
        <v>20421.8</v>
      </c>
      <c r="Q2606" t="str">
        <f t="shared" si="322"/>
        <v>technology</v>
      </c>
      <c r="R2606" s="6" t="str">
        <f t="shared" si="323"/>
        <v>space exploration</v>
      </c>
      <c r="S2606" s="10">
        <f t="shared" si="324"/>
        <v>40998.051192129627</v>
      </c>
      <c r="T2606" s="10">
        <f t="shared" si="325"/>
        <v>41028.051192129627</v>
      </c>
      <c r="U2606" s="10" t="str">
        <f t="shared" si="326"/>
        <v>Mar</v>
      </c>
      <c r="V2606" s="11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>
        <f t="shared" si="321"/>
        <v>103710.785</v>
      </c>
      <c r="Q2607" t="str">
        <f t="shared" si="322"/>
        <v>technology</v>
      </c>
      <c r="R2607" s="6" t="str">
        <f t="shared" si="323"/>
        <v>space exploration</v>
      </c>
      <c r="S2607" s="10">
        <f t="shared" si="324"/>
        <v>42508.541550925926</v>
      </c>
      <c r="T2607" s="10">
        <f t="shared" si="325"/>
        <v>42538.541550925926</v>
      </c>
      <c r="U2607" s="10" t="str">
        <f t="shared" si="326"/>
        <v>May</v>
      </c>
      <c r="V2607" s="11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>
        <f t="shared" si="321"/>
        <v>11553</v>
      </c>
      <c r="Q2608" t="str">
        <f t="shared" si="322"/>
        <v>technology</v>
      </c>
      <c r="R2608" s="6" t="str">
        <f t="shared" si="323"/>
        <v>space exploration</v>
      </c>
      <c r="S2608" s="10">
        <f t="shared" si="324"/>
        <v>41726.712754629632</v>
      </c>
      <c r="T2608" s="10">
        <f t="shared" si="325"/>
        <v>41758.712754629632</v>
      </c>
      <c r="U2608" s="10" t="str">
        <f t="shared" si="326"/>
        <v>Mar</v>
      </c>
      <c r="V2608" s="11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>
        <f t="shared" si="321"/>
        <v>20308</v>
      </c>
      <c r="Q2609" t="str">
        <f t="shared" si="322"/>
        <v>technology</v>
      </c>
      <c r="R2609" s="6" t="str">
        <f t="shared" si="323"/>
        <v>space exploration</v>
      </c>
      <c r="S2609" s="10">
        <f t="shared" si="324"/>
        <v>42184.874675925923</v>
      </c>
      <c r="T2609" s="10">
        <f t="shared" si="325"/>
        <v>42228.083333333328</v>
      </c>
      <c r="U2609" s="10" t="str">
        <f t="shared" si="326"/>
        <v>Jun</v>
      </c>
      <c r="V2609" s="11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>
        <f t="shared" si="321"/>
        <v>12957</v>
      </c>
      <c r="Q2610" t="str">
        <f t="shared" si="322"/>
        <v>technology</v>
      </c>
      <c r="R2610" s="6" t="str">
        <f t="shared" si="323"/>
        <v>space exploration</v>
      </c>
      <c r="S2610" s="10">
        <f t="shared" si="324"/>
        <v>42767.801712962959</v>
      </c>
      <c r="T2610" s="10">
        <f t="shared" si="325"/>
        <v>42809</v>
      </c>
      <c r="U2610" s="10" t="str">
        <f t="shared" si="326"/>
        <v>Feb</v>
      </c>
      <c r="V2610" s="11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>
        <f t="shared" si="321"/>
        <v>70665.195000000007</v>
      </c>
      <c r="Q2611" t="str">
        <f t="shared" si="322"/>
        <v>technology</v>
      </c>
      <c r="R2611" s="6" t="str">
        <f t="shared" si="323"/>
        <v>space exploration</v>
      </c>
      <c r="S2611" s="10">
        <f t="shared" si="324"/>
        <v>41075.237858796296</v>
      </c>
      <c r="T2611" s="10">
        <f t="shared" si="325"/>
        <v>41105.237858796296</v>
      </c>
      <c r="U2611" s="10" t="str">
        <f t="shared" si="326"/>
        <v>Jun</v>
      </c>
      <c r="V2611" s="11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>
        <f t="shared" si="321"/>
        <v>27468.83</v>
      </c>
      <c r="Q2612" t="str">
        <f t="shared" si="322"/>
        <v>technology</v>
      </c>
      <c r="R2612" s="6" t="str">
        <f t="shared" si="323"/>
        <v>space exploration</v>
      </c>
      <c r="S2612" s="10">
        <f t="shared" si="324"/>
        <v>42564.881076388891</v>
      </c>
      <c r="T2612" s="10">
        <f t="shared" si="325"/>
        <v>42604.290972222225</v>
      </c>
      <c r="U2612" s="10" t="str">
        <f t="shared" si="326"/>
        <v>Jul</v>
      </c>
      <c r="V2612" s="11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>
        <f t="shared" si="321"/>
        <v>158985</v>
      </c>
      <c r="Q2613" t="str">
        <f t="shared" si="322"/>
        <v>technology</v>
      </c>
      <c r="R2613" s="6" t="str">
        <f t="shared" si="323"/>
        <v>space exploration</v>
      </c>
      <c r="S2613" s="10">
        <f t="shared" si="324"/>
        <v>42704.335810185185</v>
      </c>
      <c r="T2613" s="10">
        <f t="shared" si="325"/>
        <v>42737.957638888889</v>
      </c>
      <c r="U2613" s="10" t="str">
        <f t="shared" si="326"/>
        <v>Nov</v>
      </c>
      <c r="V2613" s="11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>
        <f t="shared" si="321"/>
        <v>13588.065000000001</v>
      </c>
      <c r="Q2614" t="str">
        <f t="shared" si="322"/>
        <v>technology</v>
      </c>
      <c r="R2614" s="6" t="str">
        <f t="shared" si="323"/>
        <v>space exploration</v>
      </c>
      <c r="S2614" s="10">
        <f t="shared" si="324"/>
        <v>41982.143171296295</v>
      </c>
      <c r="T2614" s="10">
        <f t="shared" si="325"/>
        <v>42013.143171296295</v>
      </c>
      <c r="U2614" s="10" t="str">
        <f t="shared" si="326"/>
        <v>Dec</v>
      </c>
      <c r="V2614" s="11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>
        <f t="shared" si="321"/>
        <v>7538</v>
      </c>
      <c r="Q2615" t="str">
        <f t="shared" si="322"/>
        <v>technology</v>
      </c>
      <c r="R2615" s="6" t="str">
        <f t="shared" si="323"/>
        <v>space exploration</v>
      </c>
      <c r="S2615" s="10">
        <f t="shared" si="324"/>
        <v>41143.81821759259</v>
      </c>
      <c r="T2615" s="10">
        <f t="shared" si="325"/>
        <v>41173.81821759259</v>
      </c>
      <c r="U2615" s="10" t="str">
        <f t="shared" si="326"/>
        <v>Aug</v>
      </c>
      <c r="V2615" s="11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>
        <f t="shared" si="321"/>
        <v>10605</v>
      </c>
      <c r="Q2616" t="str">
        <f t="shared" si="322"/>
        <v>technology</v>
      </c>
      <c r="R2616" s="6" t="str">
        <f t="shared" si="323"/>
        <v>space exploration</v>
      </c>
      <c r="S2616" s="10">
        <f t="shared" si="324"/>
        <v>41730.708472222221</v>
      </c>
      <c r="T2616" s="10">
        <f t="shared" si="325"/>
        <v>41759.208333333336</v>
      </c>
      <c r="U2616" s="10" t="str">
        <f t="shared" si="326"/>
        <v>Apr</v>
      </c>
      <c r="V2616" s="11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>
        <f t="shared" si="321"/>
        <v>2699</v>
      </c>
      <c r="Q2617" t="str">
        <f t="shared" si="322"/>
        <v>technology</v>
      </c>
      <c r="R2617" s="6" t="str">
        <f t="shared" si="323"/>
        <v>space exploration</v>
      </c>
      <c r="S2617" s="10">
        <f t="shared" si="324"/>
        <v>42453.49726851852</v>
      </c>
      <c r="T2617" s="10">
        <f t="shared" si="325"/>
        <v>42490.5</v>
      </c>
      <c r="U2617" s="10" t="str">
        <f t="shared" si="326"/>
        <v>Mar</v>
      </c>
      <c r="V2617" s="11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>
        <f t="shared" si="321"/>
        <v>26816.75</v>
      </c>
      <c r="Q2618" t="str">
        <f t="shared" si="322"/>
        <v>technology</v>
      </c>
      <c r="R2618" s="6" t="str">
        <f t="shared" si="323"/>
        <v>space exploration</v>
      </c>
      <c r="S2618" s="10">
        <f t="shared" si="324"/>
        <v>42211.99454861111</v>
      </c>
      <c r="T2618" s="10">
        <f t="shared" si="325"/>
        <v>42241.99454861111</v>
      </c>
      <c r="U2618" s="10" t="str">
        <f t="shared" si="326"/>
        <v>Jul</v>
      </c>
      <c r="V2618" s="11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>
        <f t="shared" si="321"/>
        <v>2444</v>
      </c>
      <c r="Q2619" t="str">
        <f t="shared" si="322"/>
        <v>technology</v>
      </c>
      <c r="R2619" s="6" t="str">
        <f t="shared" si="323"/>
        <v>space exploration</v>
      </c>
      <c r="S2619" s="10">
        <f t="shared" si="324"/>
        <v>41902.874432870369</v>
      </c>
      <c r="T2619" s="10">
        <f t="shared" si="325"/>
        <v>41932.874432870369</v>
      </c>
      <c r="U2619" s="10" t="str">
        <f t="shared" si="326"/>
        <v>Sep</v>
      </c>
      <c r="V2619" s="11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>
        <f t="shared" si="321"/>
        <v>15404</v>
      </c>
      <c r="Q2620" t="str">
        <f t="shared" si="322"/>
        <v>technology</v>
      </c>
      <c r="R2620" s="6" t="str">
        <f t="shared" si="323"/>
        <v>space exploration</v>
      </c>
      <c r="S2620" s="10">
        <f t="shared" si="324"/>
        <v>42279.792372685188</v>
      </c>
      <c r="T2620" s="10">
        <f t="shared" si="325"/>
        <v>42339.834039351852</v>
      </c>
      <c r="U2620" s="10" t="str">
        <f t="shared" si="326"/>
        <v>Oct</v>
      </c>
      <c r="V2620" s="11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>
        <f t="shared" si="321"/>
        <v>1442</v>
      </c>
      <c r="Q2621" t="str">
        <f t="shared" si="322"/>
        <v>technology</v>
      </c>
      <c r="R2621" s="6" t="str">
        <f t="shared" si="323"/>
        <v>space exploration</v>
      </c>
      <c r="S2621" s="10">
        <f t="shared" si="324"/>
        <v>42273.884305555555</v>
      </c>
      <c r="T2621" s="10">
        <f t="shared" si="325"/>
        <v>42300.458333333328</v>
      </c>
      <c r="U2621" s="10" t="str">
        <f t="shared" si="326"/>
        <v>Sep</v>
      </c>
      <c r="V2621" s="11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>
        <f t="shared" si="321"/>
        <v>79187</v>
      </c>
      <c r="Q2622" t="str">
        <f t="shared" si="322"/>
        <v>technology</v>
      </c>
      <c r="R2622" s="6" t="str">
        <f t="shared" si="323"/>
        <v>space exploration</v>
      </c>
      <c r="S2622" s="10">
        <f t="shared" si="324"/>
        <v>42251.16715277778</v>
      </c>
      <c r="T2622" s="10">
        <f t="shared" si="325"/>
        <v>42288.041666666672</v>
      </c>
      <c r="U2622" s="10" t="str">
        <f t="shared" si="326"/>
        <v>Sep</v>
      </c>
      <c r="V2622" s="11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>
        <f t="shared" si="321"/>
        <v>18441</v>
      </c>
      <c r="Q2623" t="str">
        <f t="shared" si="322"/>
        <v>technology</v>
      </c>
      <c r="R2623" s="6" t="str">
        <f t="shared" si="323"/>
        <v>space exploration</v>
      </c>
      <c r="S2623" s="10">
        <f t="shared" si="324"/>
        <v>42115.74754629629</v>
      </c>
      <c r="T2623" s="10">
        <f t="shared" si="325"/>
        <v>42145.74754629629</v>
      </c>
      <c r="U2623" s="10" t="str">
        <f t="shared" si="326"/>
        <v>Apr</v>
      </c>
      <c r="V2623" s="11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>
        <f t="shared" si="321"/>
        <v>1733.88</v>
      </c>
      <c r="Q2624" t="str">
        <f t="shared" si="322"/>
        <v>technology</v>
      </c>
      <c r="R2624" s="6" t="str">
        <f t="shared" si="323"/>
        <v>space exploration</v>
      </c>
      <c r="S2624" s="10">
        <f t="shared" si="324"/>
        <v>42689.74324074074</v>
      </c>
      <c r="T2624" s="10">
        <f t="shared" si="325"/>
        <v>42734.74324074074</v>
      </c>
      <c r="U2624" s="10" t="str">
        <f t="shared" si="326"/>
        <v>Nov</v>
      </c>
      <c r="V2624" s="11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>
        <f t="shared" si="321"/>
        <v>2140</v>
      </c>
      <c r="Q2625" t="str">
        <f t="shared" si="322"/>
        <v>technology</v>
      </c>
      <c r="R2625" s="6" t="str">
        <f t="shared" si="323"/>
        <v>space exploration</v>
      </c>
      <c r="S2625" s="10">
        <f t="shared" si="324"/>
        <v>42692.256550925929</v>
      </c>
      <c r="T2625" s="10">
        <f t="shared" si="325"/>
        <v>42706.256550925929</v>
      </c>
      <c r="U2625" s="10" t="str">
        <f t="shared" si="326"/>
        <v>Nov</v>
      </c>
      <c r="V2625" s="11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>
        <f t="shared" si="321"/>
        <v>59176.824999999997</v>
      </c>
      <c r="Q2626" t="str">
        <f t="shared" si="322"/>
        <v>technology</v>
      </c>
      <c r="R2626" s="6" t="str">
        <f t="shared" si="323"/>
        <v>space exploration</v>
      </c>
      <c r="S2626" s="10">
        <f t="shared" si="324"/>
        <v>41144.42155092593</v>
      </c>
      <c r="T2626" s="10">
        <f t="shared" si="325"/>
        <v>41165.42155092593</v>
      </c>
      <c r="U2626" s="10" t="str">
        <f t="shared" si="326"/>
        <v>Aug</v>
      </c>
      <c r="V2626" s="11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>
        <f t="shared" ref="P2627:P2690" si="329">AVERAGE(D2627,E2627)</f>
        <v>792</v>
      </c>
      <c r="Q2627" t="str">
        <f t="shared" ref="Q2627:Q2690" si="330">LEFT(N2627, SEARCH("/",N2627,1)-1)</f>
        <v>technology</v>
      </c>
      <c r="R2627" s="6" t="str">
        <f t="shared" ref="R2627:R2690" si="331">RIGHT(N2627,LEN(N2627) - SEARCH("/", N2627, + 1))</f>
        <v>space exploration</v>
      </c>
      <c r="S2627" s="10">
        <f t="shared" ref="S2627:S2690" si="332">(((J2627/60)/60)/24)+DATE(1970,1,1)</f>
        <v>42658.810277777782</v>
      </c>
      <c r="T2627" s="10">
        <f t="shared" ref="T2627:T2690" si="333">(((I2627/60)/60)/24)+DATE(1970,1,1)</f>
        <v>42683.851944444439</v>
      </c>
      <c r="U2627" s="10" t="str">
        <f t="shared" ref="U2627:U2690" si="334">TEXT(S2627, "mmm")</f>
        <v>Oct</v>
      </c>
      <c r="V2627" s="11">
        <f t="shared" ref="V2627:V2690" si="335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>
        <f t="shared" si="329"/>
        <v>2650</v>
      </c>
      <c r="Q2628" t="str">
        <f t="shared" si="330"/>
        <v>technology</v>
      </c>
      <c r="R2628" s="6" t="str">
        <f t="shared" si="331"/>
        <v>space exploration</v>
      </c>
      <c r="S2628" s="10">
        <f t="shared" si="332"/>
        <v>42128.628113425926</v>
      </c>
      <c r="T2628" s="10">
        <f t="shared" si="333"/>
        <v>42158.628113425926</v>
      </c>
      <c r="U2628" s="10" t="str">
        <f t="shared" si="334"/>
        <v>May</v>
      </c>
      <c r="V2628" s="11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>
        <f t="shared" si="329"/>
        <v>560</v>
      </c>
      <c r="Q2629" t="str">
        <f t="shared" si="330"/>
        <v>technology</v>
      </c>
      <c r="R2629" s="6" t="str">
        <f t="shared" si="331"/>
        <v>space exploration</v>
      </c>
      <c r="S2629" s="10">
        <f t="shared" si="332"/>
        <v>42304.829409722224</v>
      </c>
      <c r="T2629" s="10">
        <f t="shared" si="333"/>
        <v>42334.871076388896</v>
      </c>
      <c r="U2629" s="10" t="str">
        <f t="shared" si="334"/>
        <v>Oct</v>
      </c>
      <c r="V2629" s="11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>
        <f t="shared" si="329"/>
        <v>882.5</v>
      </c>
      <c r="Q2630" t="str">
        <f t="shared" si="330"/>
        <v>technology</v>
      </c>
      <c r="R2630" s="6" t="str">
        <f t="shared" si="331"/>
        <v>space exploration</v>
      </c>
      <c r="S2630" s="10">
        <f t="shared" si="332"/>
        <v>41953.966053240743</v>
      </c>
      <c r="T2630" s="10">
        <f t="shared" si="333"/>
        <v>41973.966053240743</v>
      </c>
      <c r="U2630" s="10" t="str">
        <f t="shared" si="334"/>
        <v>Nov</v>
      </c>
      <c r="V2630" s="11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>
        <f t="shared" si="329"/>
        <v>5693.5</v>
      </c>
      <c r="Q2631" t="str">
        <f t="shared" si="330"/>
        <v>technology</v>
      </c>
      <c r="R2631" s="6" t="str">
        <f t="shared" si="331"/>
        <v>space exploration</v>
      </c>
      <c r="S2631" s="10">
        <f t="shared" si="332"/>
        <v>42108.538449074069</v>
      </c>
      <c r="T2631" s="10">
        <f t="shared" si="333"/>
        <v>42138.538449074069</v>
      </c>
      <c r="U2631" s="10" t="str">
        <f t="shared" si="334"/>
        <v>Apr</v>
      </c>
      <c r="V2631" s="11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>
        <f t="shared" si="329"/>
        <v>2579</v>
      </c>
      <c r="Q2632" t="str">
        <f t="shared" si="330"/>
        <v>technology</v>
      </c>
      <c r="R2632" s="6" t="str">
        <f t="shared" si="331"/>
        <v>space exploration</v>
      </c>
      <c r="S2632" s="10">
        <f t="shared" si="332"/>
        <v>42524.105462962965</v>
      </c>
      <c r="T2632" s="10">
        <f t="shared" si="333"/>
        <v>42551.416666666672</v>
      </c>
      <c r="U2632" s="10" t="str">
        <f t="shared" si="334"/>
        <v>Jun</v>
      </c>
      <c r="V2632" s="11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>
        <f t="shared" si="329"/>
        <v>21466.525000000001</v>
      </c>
      <c r="Q2633" t="str">
        <f t="shared" si="330"/>
        <v>technology</v>
      </c>
      <c r="R2633" s="6" t="str">
        <f t="shared" si="331"/>
        <v>space exploration</v>
      </c>
      <c r="S2633" s="10">
        <f t="shared" si="332"/>
        <v>42218.169293981482</v>
      </c>
      <c r="T2633" s="10">
        <f t="shared" si="333"/>
        <v>42246.169293981482</v>
      </c>
      <c r="U2633" s="10" t="str">
        <f t="shared" si="334"/>
        <v>Aug</v>
      </c>
      <c r="V2633" s="11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>
        <f t="shared" si="329"/>
        <v>1268</v>
      </c>
      <c r="Q2634" t="str">
        <f t="shared" si="330"/>
        <v>technology</v>
      </c>
      <c r="R2634" s="6" t="str">
        <f t="shared" si="331"/>
        <v>space exploration</v>
      </c>
      <c r="S2634" s="10">
        <f t="shared" si="332"/>
        <v>42494.061793981484</v>
      </c>
      <c r="T2634" s="10">
        <f t="shared" si="333"/>
        <v>42519.061793981484</v>
      </c>
      <c r="U2634" s="10" t="str">
        <f t="shared" si="334"/>
        <v>May</v>
      </c>
      <c r="V2634" s="11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>
        <f t="shared" si="329"/>
        <v>11365.5</v>
      </c>
      <c r="Q2635" t="str">
        <f t="shared" si="330"/>
        <v>technology</v>
      </c>
      <c r="R2635" s="6" t="str">
        <f t="shared" si="331"/>
        <v>space exploration</v>
      </c>
      <c r="S2635" s="10">
        <f t="shared" si="332"/>
        <v>41667.823287037041</v>
      </c>
      <c r="T2635" s="10">
        <f t="shared" si="333"/>
        <v>41697.958333333336</v>
      </c>
      <c r="U2635" s="10" t="str">
        <f t="shared" si="334"/>
        <v>Jan</v>
      </c>
      <c r="V2635" s="11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>
        <f t="shared" si="329"/>
        <v>958</v>
      </c>
      <c r="Q2636" t="str">
        <f t="shared" si="330"/>
        <v>technology</v>
      </c>
      <c r="R2636" s="6" t="str">
        <f t="shared" si="331"/>
        <v>space exploration</v>
      </c>
      <c r="S2636" s="10">
        <f t="shared" si="332"/>
        <v>42612.656493055561</v>
      </c>
      <c r="T2636" s="10">
        <f t="shared" si="333"/>
        <v>42642.656493055561</v>
      </c>
      <c r="U2636" s="10" t="str">
        <f t="shared" si="334"/>
        <v>Aug</v>
      </c>
      <c r="V2636" s="11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>
        <f t="shared" si="329"/>
        <v>11500</v>
      </c>
      <c r="Q2637" t="str">
        <f t="shared" si="330"/>
        <v>technology</v>
      </c>
      <c r="R2637" s="6" t="str">
        <f t="shared" si="331"/>
        <v>space exploration</v>
      </c>
      <c r="S2637" s="10">
        <f t="shared" si="332"/>
        <v>42037.950937500005</v>
      </c>
      <c r="T2637" s="10">
        <f t="shared" si="333"/>
        <v>42072.909270833334</v>
      </c>
      <c r="U2637" s="10" t="str">
        <f t="shared" si="334"/>
        <v>Feb</v>
      </c>
      <c r="V2637" s="11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>
        <f t="shared" si="329"/>
        <v>1436.5</v>
      </c>
      <c r="Q2638" t="str">
        <f t="shared" si="330"/>
        <v>technology</v>
      </c>
      <c r="R2638" s="6" t="str">
        <f t="shared" si="331"/>
        <v>space exploration</v>
      </c>
      <c r="S2638" s="10">
        <f t="shared" si="332"/>
        <v>42636.614745370374</v>
      </c>
      <c r="T2638" s="10">
        <f t="shared" si="333"/>
        <v>42659.041666666672</v>
      </c>
      <c r="U2638" s="10" t="str">
        <f t="shared" si="334"/>
        <v>Sep</v>
      </c>
      <c r="V2638" s="11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>
        <f t="shared" si="329"/>
        <v>665.5</v>
      </c>
      <c r="Q2639" t="str">
        <f t="shared" si="330"/>
        <v>technology</v>
      </c>
      <c r="R2639" s="6" t="str">
        <f t="shared" si="331"/>
        <v>space exploration</v>
      </c>
      <c r="S2639" s="10">
        <f t="shared" si="332"/>
        <v>42639.549479166672</v>
      </c>
      <c r="T2639" s="10">
        <f t="shared" si="333"/>
        <v>42655.549479166672</v>
      </c>
      <c r="U2639" s="10" t="str">
        <f t="shared" si="334"/>
        <v>Sep</v>
      </c>
      <c r="V2639" s="11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>
        <f t="shared" si="329"/>
        <v>350</v>
      </c>
      <c r="Q2640" t="str">
        <f t="shared" si="330"/>
        <v>technology</v>
      </c>
      <c r="R2640" s="6" t="str">
        <f t="shared" si="331"/>
        <v>space exploration</v>
      </c>
      <c r="S2640" s="10">
        <f t="shared" si="332"/>
        <v>41989.913136574076</v>
      </c>
      <c r="T2640" s="10">
        <f t="shared" si="333"/>
        <v>42019.913136574076</v>
      </c>
      <c r="U2640" s="10" t="str">
        <f t="shared" si="334"/>
        <v>Dec</v>
      </c>
      <c r="V2640" s="11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>
        <f t="shared" si="329"/>
        <v>396</v>
      </c>
      <c r="Q2641" t="str">
        <f t="shared" si="330"/>
        <v>technology</v>
      </c>
      <c r="R2641" s="6" t="str">
        <f t="shared" si="331"/>
        <v>space exploration</v>
      </c>
      <c r="S2641" s="10">
        <f t="shared" si="332"/>
        <v>42024.86513888889</v>
      </c>
      <c r="T2641" s="10">
        <f t="shared" si="333"/>
        <v>42054.86513888889</v>
      </c>
      <c r="U2641" s="10" t="str">
        <f t="shared" si="334"/>
        <v>Jan</v>
      </c>
      <c r="V2641" s="11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>
        <f t="shared" si="329"/>
        <v>3085</v>
      </c>
      <c r="Q2642" t="str">
        <f t="shared" si="330"/>
        <v>technology</v>
      </c>
      <c r="R2642" s="6" t="str">
        <f t="shared" si="331"/>
        <v>space exploration</v>
      </c>
      <c r="S2642" s="10">
        <f t="shared" si="332"/>
        <v>42103.160578703704</v>
      </c>
      <c r="T2642" s="10">
        <f t="shared" si="333"/>
        <v>42163.160578703704</v>
      </c>
      <c r="U2642" s="10" t="str">
        <f t="shared" si="334"/>
        <v>Apr</v>
      </c>
      <c r="V2642" s="11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>
        <f t="shared" si="329"/>
        <v>757.5</v>
      </c>
      <c r="Q2643" t="str">
        <f t="shared" si="330"/>
        <v>technology</v>
      </c>
      <c r="R2643" s="6" t="str">
        <f t="shared" si="331"/>
        <v>space exploration</v>
      </c>
      <c r="S2643" s="10">
        <f t="shared" si="332"/>
        <v>41880.827118055553</v>
      </c>
      <c r="T2643" s="10">
        <f t="shared" si="333"/>
        <v>41897.839583333334</v>
      </c>
      <c r="U2643" s="10" t="str">
        <f t="shared" si="334"/>
        <v>Aug</v>
      </c>
      <c r="V2643" s="11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>
        <f t="shared" si="329"/>
        <v>250000</v>
      </c>
      <c r="Q2644" t="str">
        <f t="shared" si="330"/>
        <v>technology</v>
      </c>
      <c r="R2644" s="6" t="str">
        <f t="shared" si="331"/>
        <v>space exploration</v>
      </c>
      <c r="S2644" s="10">
        <f t="shared" si="332"/>
        <v>42536.246620370366</v>
      </c>
      <c r="T2644" s="10">
        <f t="shared" si="333"/>
        <v>42566.289583333331</v>
      </c>
      <c r="U2644" s="10" t="str">
        <f t="shared" si="334"/>
        <v>Jun</v>
      </c>
      <c r="V2644" s="11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>
        <f t="shared" si="329"/>
        <v>667798.65500000003</v>
      </c>
      <c r="Q2645" t="str">
        <f t="shared" si="330"/>
        <v>technology</v>
      </c>
      <c r="R2645" s="6" t="str">
        <f t="shared" si="331"/>
        <v>space exploration</v>
      </c>
      <c r="S2645" s="10">
        <f t="shared" si="332"/>
        <v>42689.582349537035</v>
      </c>
      <c r="T2645" s="10">
        <f t="shared" si="333"/>
        <v>42725.332638888889</v>
      </c>
      <c r="U2645" s="10" t="str">
        <f t="shared" si="334"/>
        <v>Nov</v>
      </c>
      <c r="V2645" s="11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>
        <f t="shared" si="329"/>
        <v>51026.5</v>
      </c>
      <c r="Q2646" t="str">
        <f t="shared" si="330"/>
        <v>technology</v>
      </c>
      <c r="R2646" s="6" t="str">
        <f t="shared" si="331"/>
        <v>space exploration</v>
      </c>
      <c r="S2646" s="10">
        <f t="shared" si="332"/>
        <v>42774.792071759264</v>
      </c>
      <c r="T2646" s="10">
        <f t="shared" si="333"/>
        <v>42804.792071759264</v>
      </c>
      <c r="U2646" s="10" t="str">
        <f t="shared" si="334"/>
        <v>Feb</v>
      </c>
      <c r="V2646" s="11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>
        <f t="shared" si="329"/>
        <v>11050</v>
      </c>
      <c r="Q2647" t="str">
        <f t="shared" si="330"/>
        <v>technology</v>
      </c>
      <c r="R2647" s="6" t="str">
        <f t="shared" si="331"/>
        <v>space exploration</v>
      </c>
      <c r="S2647" s="10">
        <f t="shared" si="332"/>
        <v>41921.842627314814</v>
      </c>
      <c r="T2647" s="10">
        <f t="shared" si="333"/>
        <v>41951.884293981479</v>
      </c>
      <c r="U2647" s="10" t="str">
        <f t="shared" si="334"/>
        <v>Oct</v>
      </c>
      <c r="V2647" s="11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>
        <f t="shared" si="329"/>
        <v>271043.21000000002</v>
      </c>
      <c r="Q2648" t="str">
        <f t="shared" si="330"/>
        <v>technology</v>
      </c>
      <c r="R2648" s="6" t="str">
        <f t="shared" si="331"/>
        <v>space exploration</v>
      </c>
      <c r="S2648" s="10">
        <f t="shared" si="332"/>
        <v>42226.313298611116</v>
      </c>
      <c r="T2648" s="10">
        <f t="shared" si="333"/>
        <v>42256.313298611116</v>
      </c>
      <c r="U2648" s="10" t="str">
        <f t="shared" si="334"/>
        <v>Aug</v>
      </c>
      <c r="V2648" s="11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>
        <f t="shared" si="329"/>
        <v>1268</v>
      </c>
      <c r="Q2649" t="str">
        <f t="shared" si="330"/>
        <v>technology</v>
      </c>
      <c r="R2649" s="6" t="str">
        <f t="shared" si="331"/>
        <v>space exploration</v>
      </c>
      <c r="S2649" s="10">
        <f t="shared" si="332"/>
        <v>42200.261793981481</v>
      </c>
      <c r="T2649" s="10">
        <f t="shared" si="333"/>
        <v>42230.261793981481</v>
      </c>
      <c r="U2649" s="10" t="str">
        <f t="shared" si="334"/>
        <v>Jul</v>
      </c>
      <c r="V2649" s="11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>
        <f t="shared" si="329"/>
        <v>6053</v>
      </c>
      <c r="Q2650" t="str">
        <f t="shared" si="330"/>
        <v>technology</v>
      </c>
      <c r="R2650" s="6" t="str">
        <f t="shared" si="331"/>
        <v>space exploration</v>
      </c>
      <c r="S2650" s="10">
        <f t="shared" si="332"/>
        <v>42408.714814814812</v>
      </c>
      <c r="T2650" s="10">
        <f t="shared" si="333"/>
        <v>42438.714814814812</v>
      </c>
      <c r="U2650" s="10" t="str">
        <f t="shared" si="334"/>
        <v>Feb</v>
      </c>
      <c r="V2650" s="11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>
        <f t="shared" si="329"/>
        <v>62562</v>
      </c>
      <c r="Q2651" t="str">
        <f t="shared" si="330"/>
        <v>technology</v>
      </c>
      <c r="R2651" s="6" t="str">
        <f t="shared" si="331"/>
        <v>space exploration</v>
      </c>
      <c r="S2651" s="10">
        <f t="shared" si="332"/>
        <v>42341.99700231482</v>
      </c>
      <c r="T2651" s="10">
        <f t="shared" si="333"/>
        <v>42401.99700231482</v>
      </c>
      <c r="U2651" s="10" t="str">
        <f t="shared" si="334"/>
        <v>Dec</v>
      </c>
      <c r="V2651" s="11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>
        <f t="shared" si="329"/>
        <v>30179</v>
      </c>
      <c r="Q2652" t="str">
        <f t="shared" si="330"/>
        <v>technology</v>
      </c>
      <c r="R2652" s="6" t="str">
        <f t="shared" si="331"/>
        <v>space exploration</v>
      </c>
      <c r="S2652" s="10">
        <f t="shared" si="332"/>
        <v>42695.624340277776</v>
      </c>
      <c r="T2652" s="10">
        <f t="shared" si="333"/>
        <v>42725.624340277776</v>
      </c>
      <c r="U2652" s="10" t="str">
        <f t="shared" si="334"/>
        <v>Nov</v>
      </c>
      <c r="V2652" s="11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>
        <f t="shared" si="329"/>
        <v>142616.5</v>
      </c>
      <c r="Q2653" t="str">
        <f t="shared" si="330"/>
        <v>technology</v>
      </c>
      <c r="R2653" s="6" t="str">
        <f t="shared" si="331"/>
        <v>space exploration</v>
      </c>
      <c r="S2653" s="10">
        <f t="shared" si="332"/>
        <v>42327.805659722217</v>
      </c>
      <c r="T2653" s="10">
        <f t="shared" si="333"/>
        <v>42355.805659722217</v>
      </c>
      <c r="U2653" s="10" t="str">
        <f t="shared" si="334"/>
        <v>Nov</v>
      </c>
      <c r="V2653" s="11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>
        <f t="shared" si="329"/>
        <v>50442.5</v>
      </c>
      <c r="Q2654" t="str">
        <f t="shared" si="330"/>
        <v>technology</v>
      </c>
      <c r="R2654" s="6" t="str">
        <f t="shared" si="331"/>
        <v>space exploration</v>
      </c>
      <c r="S2654" s="10">
        <f t="shared" si="332"/>
        <v>41953.158854166672</v>
      </c>
      <c r="T2654" s="10">
        <f t="shared" si="333"/>
        <v>41983.158854166672</v>
      </c>
      <c r="U2654" s="10" t="str">
        <f t="shared" si="334"/>
        <v>Nov</v>
      </c>
      <c r="V2654" s="11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>
        <f t="shared" si="329"/>
        <v>28438</v>
      </c>
      <c r="Q2655" t="str">
        <f t="shared" si="330"/>
        <v>technology</v>
      </c>
      <c r="R2655" s="6" t="str">
        <f t="shared" si="331"/>
        <v>space exploration</v>
      </c>
      <c r="S2655" s="10">
        <f t="shared" si="332"/>
        <v>41771.651932870373</v>
      </c>
      <c r="T2655" s="10">
        <f t="shared" si="333"/>
        <v>41803.166666666664</v>
      </c>
      <c r="U2655" s="10" t="str">
        <f t="shared" si="334"/>
        <v>May</v>
      </c>
      <c r="V2655" s="11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>
        <f t="shared" si="329"/>
        <v>50025.5</v>
      </c>
      <c r="Q2656" t="str">
        <f t="shared" si="330"/>
        <v>technology</v>
      </c>
      <c r="R2656" s="6" t="str">
        <f t="shared" si="331"/>
        <v>space exploration</v>
      </c>
      <c r="S2656" s="10">
        <f t="shared" si="332"/>
        <v>42055.600995370376</v>
      </c>
      <c r="T2656" s="10">
        <f t="shared" si="333"/>
        <v>42115.559328703705</v>
      </c>
      <c r="U2656" s="10" t="str">
        <f t="shared" si="334"/>
        <v>Feb</v>
      </c>
      <c r="V2656" s="11">
        <f t="shared" si="335"/>
        <v>2015</v>
      </c>
    </row>
    <row r="2657" spans="1:22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>
        <f t="shared" si="329"/>
        <v>9077.5</v>
      </c>
      <c r="Q2657" t="str">
        <f t="shared" si="330"/>
        <v>technology</v>
      </c>
      <c r="R2657" s="6" t="str">
        <f t="shared" si="331"/>
        <v>space exploration</v>
      </c>
      <c r="S2657" s="10">
        <f t="shared" si="332"/>
        <v>42381.866284722222</v>
      </c>
      <c r="T2657" s="10">
        <f t="shared" si="333"/>
        <v>42409.833333333328</v>
      </c>
      <c r="U2657" s="10" t="str">
        <f t="shared" si="334"/>
        <v>Jan</v>
      </c>
      <c r="V2657" s="11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>
        <f t="shared" si="329"/>
        <v>83577.5</v>
      </c>
      <c r="Q2658" t="str">
        <f t="shared" si="330"/>
        <v>technology</v>
      </c>
      <c r="R2658" s="6" t="str">
        <f t="shared" si="331"/>
        <v>space exploration</v>
      </c>
      <c r="S2658" s="10">
        <f t="shared" si="332"/>
        <v>42767.688518518517</v>
      </c>
      <c r="T2658" s="10">
        <f t="shared" si="333"/>
        <v>42806.791666666672</v>
      </c>
      <c r="U2658" s="10" t="str">
        <f t="shared" si="334"/>
        <v>Feb</v>
      </c>
      <c r="V2658" s="11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>
        <f t="shared" si="329"/>
        <v>17810.689999999999</v>
      </c>
      <c r="Q2659" t="str">
        <f t="shared" si="330"/>
        <v>technology</v>
      </c>
      <c r="R2659" s="6" t="str">
        <f t="shared" si="331"/>
        <v>space exploration</v>
      </c>
      <c r="S2659" s="10">
        <f t="shared" si="332"/>
        <v>42551.928854166668</v>
      </c>
      <c r="T2659" s="10">
        <f t="shared" si="333"/>
        <v>42585.0625</v>
      </c>
      <c r="U2659" s="10" t="str">
        <f t="shared" si="334"/>
        <v>Jun</v>
      </c>
      <c r="V2659" s="11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>
        <f t="shared" si="329"/>
        <v>49045.5</v>
      </c>
      <c r="Q2660" t="str">
        <f t="shared" si="330"/>
        <v>technology</v>
      </c>
      <c r="R2660" s="6" t="str">
        <f t="shared" si="331"/>
        <v>space exploration</v>
      </c>
      <c r="S2660" s="10">
        <f t="shared" si="332"/>
        <v>42551.884189814817</v>
      </c>
      <c r="T2660" s="10">
        <f t="shared" si="333"/>
        <v>42581.884189814817</v>
      </c>
      <c r="U2660" s="10" t="str">
        <f t="shared" si="334"/>
        <v>Jun</v>
      </c>
      <c r="V2660" s="11">
        <f t="shared" si="335"/>
        <v>2016</v>
      </c>
    </row>
    <row r="2661" spans="1:22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>
        <f t="shared" si="329"/>
        <v>25166.5</v>
      </c>
      <c r="Q2661" t="str">
        <f t="shared" si="330"/>
        <v>technology</v>
      </c>
      <c r="R2661" s="6" t="str">
        <f t="shared" si="331"/>
        <v>space exploration</v>
      </c>
      <c r="S2661" s="10">
        <f t="shared" si="332"/>
        <v>42082.069560185191</v>
      </c>
      <c r="T2661" s="10">
        <f t="shared" si="333"/>
        <v>42112.069560185191</v>
      </c>
      <c r="U2661" s="10" t="str">
        <f t="shared" si="334"/>
        <v>Mar</v>
      </c>
      <c r="V2661" s="11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>
        <f t="shared" si="329"/>
        <v>10009.5</v>
      </c>
      <c r="Q2662" t="str">
        <f t="shared" si="330"/>
        <v>technology</v>
      </c>
      <c r="R2662" s="6" t="str">
        <f t="shared" si="331"/>
        <v>space exploration</v>
      </c>
      <c r="S2662" s="10">
        <f t="shared" si="332"/>
        <v>42272.713171296295</v>
      </c>
      <c r="T2662" s="10">
        <f t="shared" si="333"/>
        <v>42332.754837962959</v>
      </c>
      <c r="U2662" s="10" t="str">
        <f t="shared" si="334"/>
        <v>Sep</v>
      </c>
      <c r="V2662" s="11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>
        <f t="shared" si="329"/>
        <v>5072.5</v>
      </c>
      <c r="Q2663" t="str">
        <f t="shared" si="330"/>
        <v>technology</v>
      </c>
      <c r="R2663" s="6" t="str">
        <f t="shared" si="331"/>
        <v>makerspaces</v>
      </c>
      <c r="S2663" s="10">
        <f t="shared" si="332"/>
        <v>41542.958449074074</v>
      </c>
      <c r="T2663" s="10">
        <f t="shared" si="333"/>
        <v>41572.958449074074</v>
      </c>
      <c r="U2663" s="10" t="str">
        <f t="shared" si="334"/>
        <v>Sep</v>
      </c>
      <c r="V2663" s="11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>
        <f t="shared" si="329"/>
        <v>20680</v>
      </c>
      <c r="Q2664" t="str">
        <f t="shared" si="330"/>
        <v>technology</v>
      </c>
      <c r="R2664" s="6" t="str">
        <f t="shared" si="331"/>
        <v>makerspaces</v>
      </c>
      <c r="S2664" s="10">
        <f t="shared" si="332"/>
        <v>42207.746678240743</v>
      </c>
      <c r="T2664" s="10">
        <f t="shared" si="333"/>
        <v>42237.746678240743</v>
      </c>
      <c r="U2664" s="10" t="str">
        <f t="shared" si="334"/>
        <v>Jul</v>
      </c>
      <c r="V2664" s="11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>
        <f t="shared" si="329"/>
        <v>20459.625</v>
      </c>
      <c r="Q2665" t="str">
        <f t="shared" si="330"/>
        <v>technology</v>
      </c>
      <c r="R2665" s="6" t="str">
        <f t="shared" si="331"/>
        <v>makerspaces</v>
      </c>
      <c r="S2665" s="10">
        <f t="shared" si="332"/>
        <v>42222.622766203705</v>
      </c>
      <c r="T2665" s="10">
        <f t="shared" si="333"/>
        <v>42251.625</v>
      </c>
      <c r="U2665" s="10" t="str">
        <f t="shared" si="334"/>
        <v>Aug</v>
      </c>
      <c r="V2665" s="11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>
        <f t="shared" si="329"/>
        <v>17800</v>
      </c>
      <c r="Q2666" t="str">
        <f t="shared" si="330"/>
        <v>technology</v>
      </c>
      <c r="R2666" s="6" t="str">
        <f t="shared" si="331"/>
        <v>makerspaces</v>
      </c>
      <c r="S2666" s="10">
        <f t="shared" si="332"/>
        <v>42313.02542824074</v>
      </c>
      <c r="T2666" s="10">
        <f t="shared" si="333"/>
        <v>42347.290972222225</v>
      </c>
      <c r="U2666" s="10" t="str">
        <f t="shared" si="334"/>
        <v>Nov</v>
      </c>
      <c r="V2666" s="11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>
        <f t="shared" si="329"/>
        <v>3905</v>
      </c>
      <c r="Q2667" t="str">
        <f t="shared" si="330"/>
        <v>technology</v>
      </c>
      <c r="R2667" s="6" t="str">
        <f t="shared" si="331"/>
        <v>makerspaces</v>
      </c>
      <c r="S2667" s="10">
        <f t="shared" si="332"/>
        <v>42083.895532407405</v>
      </c>
      <c r="T2667" s="10">
        <f t="shared" si="333"/>
        <v>42128.895532407405</v>
      </c>
      <c r="U2667" s="10" t="str">
        <f t="shared" si="334"/>
        <v>Mar</v>
      </c>
      <c r="V2667" s="11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>
        <f t="shared" si="329"/>
        <v>12964.755000000001</v>
      </c>
      <c r="Q2668" t="str">
        <f t="shared" si="330"/>
        <v>technology</v>
      </c>
      <c r="R2668" s="6" t="str">
        <f t="shared" si="331"/>
        <v>makerspaces</v>
      </c>
      <c r="S2668" s="10">
        <f t="shared" si="332"/>
        <v>42235.764340277776</v>
      </c>
      <c r="T2668" s="10">
        <f t="shared" si="333"/>
        <v>42272.875</v>
      </c>
      <c r="U2668" s="10" t="str">
        <f t="shared" si="334"/>
        <v>Aug</v>
      </c>
      <c r="V2668" s="11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>
        <f t="shared" si="329"/>
        <v>1580</v>
      </c>
      <c r="Q2669" t="str">
        <f t="shared" si="330"/>
        <v>technology</v>
      </c>
      <c r="R2669" s="6" t="str">
        <f t="shared" si="331"/>
        <v>makerspaces</v>
      </c>
      <c r="S2669" s="10">
        <f t="shared" si="332"/>
        <v>42380.926111111112</v>
      </c>
      <c r="T2669" s="10">
        <f t="shared" si="333"/>
        <v>42410.926111111112</v>
      </c>
      <c r="U2669" s="10" t="str">
        <f t="shared" si="334"/>
        <v>Jan</v>
      </c>
      <c r="V2669" s="11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>
        <f t="shared" si="329"/>
        <v>1353.5</v>
      </c>
      <c r="Q2670" t="str">
        <f t="shared" si="330"/>
        <v>technology</v>
      </c>
      <c r="R2670" s="6" t="str">
        <f t="shared" si="331"/>
        <v>makerspaces</v>
      </c>
      <c r="S2670" s="10">
        <f t="shared" si="332"/>
        <v>42275.588715277772</v>
      </c>
      <c r="T2670" s="10">
        <f t="shared" si="333"/>
        <v>42317.60555555555</v>
      </c>
      <c r="U2670" s="10" t="str">
        <f t="shared" si="334"/>
        <v>Sep</v>
      </c>
      <c r="V2670" s="11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>
        <f t="shared" si="329"/>
        <v>900.5</v>
      </c>
      <c r="Q2671" t="str">
        <f t="shared" si="330"/>
        <v>technology</v>
      </c>
      <c r="R2671" s="6" t="str">
        <f t="shared" si="331"/>
        <v>makerspaces</v>
      </c>
      <c r="S2671" s="10">
        <f t="shared" si="332"/>
        <v>42319.035833333335</v>
      </c>
      <c r="T2671" s="10">
        <f t="shared" si="333"/>
        <v>42379.035833333335</v>
      </c>
      <c r="U2671" s="10" t="str">
        <f t="shared" si="334"/>
        <v>Nov</v>
      </c>
      <c r="V2671" s="11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>
        <f t="shared" si="329"/>
        <v>20691.5</v>
      </c>
      <c r="Q2672" t="str">
        <f t="shared" si="330"/>
        <v>technology</v>
      </c>
      <c r="R2672" s="6" t="str">
        <f t="shared" si="331"/>
        <v>makerspaces</v>
      </c>
      <c r="S2672" s="10">
        <f t="shared" si="332"/>
        <v>41821.020601851851</v>
      </c>
      <c r="T2672" s="10">
        <f t="shared" si="333"/>
        <v>41849.020601851851</v>
      </c>
      <c r="U2672" s="10" t="str">
        <f t="shared" si="334"/>
        <v>Jul</v>
      </c>
      <c r="V2672" s="11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>
        <f t="shared" si="329"/>
        <v>13918</v>
      </c>
      <c r="Q2673" t="str">
        <f t="shared" si="330"/>
        <v>technology</v>
      </c>
      <c r="R2673" s="6" t="str">
        <f t="shared" si="331"/>
        <v>makerspaces</v>
      </c>
      <c r="S2673" s="10">
        <f t="shared" si="332"/>
        <v>41962.749027777783</v>
      </c>
      <c r="T2673" s="10">
        <f t="shared" si="333"/>
        <v>41992.818055555559</v>
      </c>
      <c r="U2673" s="10" t="str">
        <f t="shared" si="334"/>
        <v>Nov</v>
      </c>
      <c r="V2673" s="11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>
        <f t="shared" si="329"/>
        <v>6659.5</v>
      </c>
      <c r="Q2674" t="str">
        <f t="shared" si="330"/>
        <v>technology</v>
      </c>
      <c r="R2674" s="6" t="str">
        <f t="shared" si="331"/>
        <v>makerspaces</v>
      </c>
      <c r="S2674" s="10">
        <f t="shared" si="332"/>
        <v>42344.884143518517</v>
      </c>
      <c r="T2674" s="10">
        <f t="shared" si="333"/>
        <v>42366.25</v>
      </c>
      <c r="U2674" s="10" t="str">
        <f t="shared" si="334"/>
        <v>Dec</v>
      </c>
      <c r="V2674" s="11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>
        <f t="shared" si="329"/>
        <v>25516</v>
      </c>
      <c r="Q2675" t="str">
        <f t="shared" si="330"/>
        <v>technology</v>
      </c>
      <c r="R2675" s="6" t="str">
        <f t="shared" si="331"/>
        <v>makerspaces</v>
      </c>
      <c r="S2675" s="10">
        <f t="shared" si="332"/>
        <v>41912.541655092595</v>
      </c>
      <c r="T2675" s="10">
        <f t="shared" si="333"/>
        <v>41941.947916666664</v>
      </c>
      <c r="U2675" s="10" t="str">
        <f t="shared" si="334"/>
        <v>Sep</v>
      </c>
      <c r="V2675" s="11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>
        <f t="shared" si="329"/>
        <v>28497</v>
      </c>
      <c r="Q2676" t="str">
        <f t="shared" si="330"/>
        <v>technology</v>
      </c>
      <c r="R2676" s="6" t="str">
        <f t="shared" si="331"/>
        <v>makerspaces</v>
      </c>
      <c r="S2676" s="10">
        <f t="shared" si="332"/>
        <v>42529.632754629631</v>
      </c>
      <c r="T2676" s="10">
        <f t="shared" si="333"/>
        <v>42556.207638888889</v>
      </c>
      <c r="U2676" s="10" t="str">
        <f t="shared" si="334"/>
        <v>Jun</v>
      </c>
      <c r="V2676" s="11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>
        <f t="shared" si="329"/>
        <v>13448.5</v>
      </c>
      <c r="Q2677" t="str">
        <f t="shared" si="330"/>
        <v>technology</v>
      </c>
      <c r="R2677" s="6" t="str">
        <f t="shared" si="331"/>
        <v>makerspaces</v>
      </c>
      <c r="S2677" s="10">
        <f t="shared" si="332"/>
        <v>41923.857511574075</v>
      </c>
      <c r="T2677" s="10">
        <f t="shared" si="333"/>
        <v>41953.899178240739</v>
      </c>
      <c r="U2677" s="10" t="str">
        <f t="shared" si="334"/>
        <v>Oct</v>
      </c>
      <c r="V2677" s="11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>
        <f t="shared" si="329"/>
        <v>1579</v>
      </c>
      <c r="Q2678" t="str">
        <f t="shared" si="330"/>
        <v>technology</v>
      </c>
      <c r="R2678" s="6" t="str">
        <f t="shared" si="331"/>
        <v>makerspaces</v>
      </c>
      <c r="S2678" s="10">
        <f t="shared" si="332"/>
        <v>42482.624699074076</v>
      </c>
      <c r="T2678" s="10">
        <f t="shared" si="333"/>
        <v>42512.624699074076</v>
      </c>
      <c r="U2678" s="10" t="str">
        <f t="shared" si="334"/>
        <v>Apr</v>
      </c>
      <c r="V2678" s="11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>
        <f t="shared" si="329"/>
        <v>11457.5</v>
      </c>
      <c r="Q2679" t="str">
        <f t="shared" si="330"/>
        <v>technology</v>
      </c>
      <c r="R2679" s="6" t="str">
        <f t="shared" si="331"/>
        <v>makerspaces</v>
      </c>
      <c r="S2679" s="10">
        <f t="shared" si="332"/>
        <v>41793.029432870368</v>
      </c>
      <c r="T2679" s="10">
        <f t="shared" si="333"/>
        <v>41823.029432870368</v>
      </c>
      <c r="U2679" s="10" t="str">
        <f t="shared" si="334"/>
        <v>Jun</v>
      </c>
      <c r="V2679" s="11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>
        <f t="shared" si="329"/>
        <v>4000550</v>
      </c>
      <c r="Q2680" t="str">
        <f t="shared" si="330"/>
        <v>technology</v>
      </c>
      <c r="R2680" s="6" t="str">
        <f t="shared" si="331"/>
        <v>makerspaces</v>
      </c>
      <c r="S2680" s="10">
        <f t="shared" si="332"/>
        <v>42241.798206018517</v>
      </c>
      <c r="T2680" s="10">
        <f t="shared" si="333"/>
        <v>42271.798206018517</v>
      </c>
      <c r="U2680" s="10" t="str">
        <f t="shared" si="334"/>
        <v>Aug</v>
      </c>
      <c r="V2680" s="11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>
        <f t="shared" si="329"/>
        <v>20066</v>
      </c>
      <c r="Q2681" t="str">
        <f t="shared" si="330"/>
        <v>technology</v>
      </c>
      <c r="R2681" s="6" t="str">
        <f t="shared" si="331"/>
        <v>makerspaces</v>
      </c>
      <c r="S2681" s="10">
        <f t="shared" si="332"/>
        <v>42033.001087962963</v>
      </c>
      <c r="T2681" s="10">
        <f t="shared" si="333"/>
        <v>42063.001087962963</v>
      </c>
      <c r="U2681" s="10" t="str">
        <f t="shared" si="334"/>
        <v>Jan</v>
      </c>
      <c r="V2681" s="11">
        <f t="shared" si="335"/>
        <v>2015</v>
      </c>
    </row>
    <row r="2682" spans="1:22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>
        <f t="shared" si="329"/>
        <v>16138</v>
      </c>
      <c r="Q2682" t="str">
        <f t="shared" si="330"/>
        <v>technology</v>
      </c>
      <c r="R2682" s="6" t="str">
        <f t="shared" si="331"/>
        <v>makerspaces</v>
      </c>
      <c r="S2682" s="10">
        <f t="shared" si="332"/>
        <v>42436.211701388893</v>
      </c>
      <c r="T2682" s="10">
        <f t="shared" si="333"/>
        <v>42466.170034722221</v>
      </c>
      <c r="U2682" s="10" t="str">
        <f t="shared" si="334"/>
        <v>Mar</v>
      </c>
      <c r="V2682" s="11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>
        <f t="shared" si="329"/>
        <v>4027.5</v>
      </c>
      <c r="Q2683" t="str">
        <f t="shared" si="330"/>
        <v>food</v>
      </c>
      <c r="R2683" s="6" t="str">
        <f t="shared" si="331"/>
        <v>food trucks</v>
      </c>
      <c r="S2683" s="10">
        <f t="shared" si="332"/>
        <v>41805.895254629628</v>
      </c>
      <c r="T2683" s="10">
        <f t="shared" si="333"/>
        <v>41830.895254629628</v>
      </c>
      <c r="U2683" s="10" t="str">
        <f t="shared" si="334"/>
        <v>Jun</v>
      </c>
      <c r="V2683" s="11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>
        <f t="shared" si="329"/>
        <v>3849</v>
      </c>
      <c r="Q2684" t="str">
        <f t="shared" si="330"/>
        <v>food</v>
      </c>
      <c r="R2684" s="6" t="str">
        <f t="shared" si="331"/>
        <v>food trucks</v>
      </c>
      <c r="S2684" s="10">
        <f t="shared" si="332"/>
        <v>41932.871990740743</v>
      </c>
      <c r="T2684" s="10">
        <f t="shared" si="333"/>
        <v>41965.249305555553</v>
      </c>
      <c r="U2684" s="10" t="str">
        <f t="shared" si="334"/>
        <v>Oct</v>
      </c>
      <c r="V2684" s="11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>
        <f t="shared" si="329"/>
        <v>7518</v>
      </c>
      <c r="Q2685" t="str">
        <f t="shared" si="330"/>
        <v>food</v>
      </c>
      <c r="R2685" s="6" t="str">
        <f t="shared" si="331"/>
        <v>food trucks</v>
      </c>
      <c r="S2685" s="10">
        <f t="shared" si="332"/>
        <v>42034.75509259259</v>
      </c>
      <c r="T2685" s="10">
        <f t="shared" si="333"/>
        <v>42064.75509259259</v>
      </c>
      <c r="U2685" s="10" t="str">
        <f t="shared" si="334"/>
        <v>Jan</v>
      </c>
      <c r="V2685" s="11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>
        <f t="shared" si="329"/>
        <v>35400</v>
      </c>
      <c r="Q2686" t="str">
        <f t="shared" si="330"/>
        <v>food</v>
      </c>
      <c r="R2686" s="6" t="str">
        <f t="shared" si="331"/>
        <v>food trucks</v>
      </c>
      <c r="S2686" s="10">
        <f t="shared" si="332"/>
        <v>41820.914641203701</v>
      </c>
      <c r="T2686" s="10">
        <f t="shared" si="333"/>
        <v>41860.914641203701</v>
      </c>
      <c r="U2686" s="10" t="str">
        <f t="shared" si="334"/>
        <v>Jun</v>
      </c>
      <c r="V2686" s="11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>
        <f t="shared" si="329"/>
        <v>25005</v>
      </c>
      <c r="Q2687" t="str">
        <f t="shared" si="330"/>
        <v>food</v>
      </c>
      <c r="R2687" s="6" t="str">
        <f t="shared" si="331"/>
        <v>food trucks</v>
      </c>
      <c r="S2687" s="10">
        <f t="shared" si="332"/>
        <v>42061.69594907407</v>
      </c>
      <c r="T2687" s="10">
        <f t="shared" si="333"/>
        <v>42121.654282407413</v>
      </c>
      <c r="U2687" s="10" t="str">
        <f t="shared" si="334"/>
        <v>Feb</v>
      </c>
      <c r="V2687" s="11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>
        <f t="shared" si="329"/>
        <v>15000</v>
      </c>
      <c r="Q2688" t="str">
        <f t="shared" si="330"/>
        <v>food</v>
      </c>
      <c r="R2688" s="6" t="str">
        <f t="shared" si="331"/>
        <v>food trucks</v>
      </c>
      <c r="S2688" s="10">
        <f t="shared" si="332"/>
        <v>41892.974803240737</v>
      </c>
      <c r="T2688" s="10">
        <f t="shared" si="333"/>
        <v>41912.974803240737</v>
      </c>
      <c r="U2688" s="10" t="str">
        <f t="shared" si="334"/>
        <v>Sep</v>
      </c>
      <c r="V2688" s="11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>
        <f t="shared" si="329"/>
        <v>7500</v>
      </c>
      <c r="Q2689" t="str">
        <f t="shared" si="330"/>
        <v>food</v>
      </c>
      <c r="R2689" s="6" t="str">
        <f t="shared" si="331"/>
        <v>food trucks</v>
      </c>
      <c r="S2689" s="10">
        <f t="shared" si="332"/>
        <v>42154.64025462963</v>
      </c>
      <c r="T2689" s="10">
        <f t="shared" si="333"/>
        <v>42184.64025462963</v>
      </c>
      <c r="U2689" s="10" t="str">
        <f t="shared" si="334"/>
        <v>May</v>
      </c>
      <c r="V2689" s="11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>
        <f t="shared" si="329"/>
        <v>25037</v>
      </c>
      <c r="Q2690" t="str">
        <f t="shared" si="330"/>
        <v>food</v>
      </c>
      <c r="R2690" s="6" t="str">
        <f t="shared" si="331"/>
        <v>food trucks</v>
      </c>
      <c r="S2690" s="10">
        <f t="shared" si="332"/>
        <v>42028.118865740747</v>
      </c>
      <c r="T2690" s="10">
        <f t="shared" si="333"/>
        <v>42059.125</v>
      </c>
      <c r="U2690" s="10" t="str">
        <f t="shared" si="334"/>
        <v>Jan</v>
      </c>
      <c r="V2690" s="11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>
        <f t="shared" ref="P2691:P2754" si="337">AVERAGE(D2691,E2691)</f>
        <v>17500.5</v>
      </c>
      <c r="Q2691" t="str">
        <f t="shared" ref="Q2691:Q2754" si="338">LEFT(N2691, SEARCH("/",N2691,1)-1)</f>
        <v>food</v>
      </c>
      <c r="R2691" s="6" t="str">
        <f t="shared" ref="R2691:R2754" si="339">RIGHT(N2691,LEN(N2691) - SEARCH("/", N2691, + 1))</f>
        <v>food trucks</v>
      </c>
      <c r="S2691" s="10">
        <f t="shared" ref="S2691:S2754" si="340">(((J2691/60)/60)/24)+DATE(1970,1,1)</f>
        <v>42551.961689814809</v>
      </c>
      <c r="T2691" s="10">
        <f t="shared" ref="T2691:T2754" si="341">(((I2691/60)/60)/24)+DATE(1970,1,1)</f>
        <v>42581.961689814809</v>
      </c>
      <c r="U2691" s="10" t="str">
        <f t="shared" ref="U2691:U2754" si="342">TEXT(S2691, "mmm")</f>
        <v>Jun</v>
      </c>
      <c r="V2691" s="11">
        <f t="shared" ref="V2691:V2754" si="343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>
        <f t="shared" si="337"/>
        <v>44293</v>
      </c>
      <c r="Q2692" t="str">
        <f t="shared" si="338"/>
        <v>food</v>
      </c>
      <c r="R2692" s="6" t="str">
        <f t="shared" si="339"/>
        <v>food trucks</v>
      </c>
      <c r="S2692" s="10">
        <f t="shared" si="340"/>
        <v>42113.105046296296</v>
      </c>
      <c r="T2692" s="10">
        <f t="shared" si="341"/>
        <v>42158.105046296296</v>
      </c>
      <c r="U2692" s="10" t="str">
        <f t="shared" si="342"/>
        <v>Apr</v>
      </c>
      <c r="V2692" s="11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>
        <f t="shared" si="337"/>
        <v>32517.5</v>
      </c>
      <c r="Q2693" t="str">
        <f t="shared" si="338"/>
        <v>food</v>
      </c>
      <c r="R2693" s="6" t="str">
        <f t="shared" si="339"/>
        <v>food trucks</v>
      </c>
      <c r="S2693" s="10">
        <f t="shared" si="340"/>
        <v>42089.724039351851</v>
      </c>
      <c r="T2693" s="10">
        <f t="shared" si="341"/>
        <v>42134.724039351851</v>
      </c>
      <c r="U2693" s="10" t="str">
        <f t="shared" si="342"/>
        <v>Mar</v>
      </c>
      <c r="V2693" s="11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>
        <f t="shared" si="337"/>
        <v>1762.5</v>
      </c>
      <c r="Q2694" t="str">
        <f t="shared" si="338"/>
        <v>food</v>
      </c>
      <c r="R2694" s="6" t="str">
        <f t="shared" si="339"/>
        <v>food trucks</v>
      </c>
      <c r="S2694" s="10">
        <f t="shared" si="340"/>
        <v>42058.334027777775</v>
      </c>
      <c r="T2694" s="10">
        <f t="shared" si="341"/>
        <v>42088.292361111111</v>
      </c>
      <c r="U2694" s="10" t="str">
        <f t="shared" si="342"/>
        <v>Feb</v>
      </c>
      <c r="V2694" s="11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>
        <f t="shared" si="337"/>
        <v>2520</v>
      </c>
      <c r="Q2695" t="str">
        <f t="shared" si="338"/>
        <v>food</v>
      </c>
      <c r="R2695" s="6" t="str">
        <f t="shared" si="339"/>
        <v>food trucks</v>
      </c>
      <c r="S2695" s="10">
        <f t="shared" si="340"/>
        <v>41834.138495370367</v>
      </c>
      <c r="T2695" s="10">
        <f t="shared" si="341"/>
        <v>41864.138495370367</v>
      </c>
      <c r="U2695" s="10" t="str">
        <f t="shared" si="342"/>
        <v>Jul</v>
      </c>
      <c r="V2695" s="11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>
        <f t="shared" si="337"/>
        <v>15000.5</v>
      </c>
      <c r="Q2696" t="str">
        <f t="shared" si="338"/>
        <v>food</v>
      </c>
      <c r="R2696" s="6" t="str">
        <f t="shared" si="339"/>
        <v>food trucks</v>
      </c>
      <c r="S2696" s="10">
        <f t="shared" si="340"/>
        <v>41878.140497685185</v>
      </c>
      <c r="T2696" s="10">
        <f t="shared" si="341"/>
        <v>41908.140497685185</v>
      </c>
      <c r="U2696" s="10" t="str">
        <f t="shared" si="342"/>
        <v>Aug</v>
      </c>
      <c r="V2696" s="11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>
        <f t="shared" si="337"/>
        <v>7535.5</v>
      </c>
      <c r="Q2697" t="str">
        <f t="shared" si="338"/>
        <v>food</v>
      </c>
      <c r="R2697" s="6" t="str">
        <f t="shared" si="339"/>
        <v>food trucks</v>
      </c>
      <c r="S2697" s="10">
        <f t="shared" si="340"/>
        <v>42048.181921296295</v>
      </c>
      <c r="T2697" s="10">
        <f t="shared" si="341"/>
        <v>42108.14025462963</v>
      </c>
      <c r="U2697" s="10" t="str">
        <f t="shared" si="342"/>
        <v>Feb</v>
      </c>
      <c r="V2697" s="11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>
        <f t="shared" si="337"/>
        <v>31695</v>
      </c>
      <c r="Q2698" t="str">
        <f t="shared" si="338"/>
        <v>food</v>
      </c>
      <c r="R2698" s="6" t="str">
        <f t="shared" si="339"/>
        <v>food trucks</v>
      </c>
      <c r="S2698" s="10">
        <f t="shared" si="340"/>
        <v>41964.844444444447</v>
      </c>
      <c r="T2698" s="10">
        <f t="shared" si="341"/>
        <v>41998.844444444447</v>
      </c>
      <c r="U2698" s="10" t="str">
        <f t="shared" si="342"/>
        <v>Nov</v>
      </c>
      <c r="V2698" s="11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>
        <f t="shared" si="337"/>
        <v>14530.5</v>
      </c>
      <c r="Q2699" t="str">
        <f t="shared" si="338"/>
        <v>food</v>
      </c>
      <c r="R2699" s="6" t="str">
        <f t="shared" si="339"/>
        <v>food trucks</v>
      </c>
      <c r="S2699" s="10">
        <f t="shared" si="340"/>
        <v>42187.940081018518</v>
      </c>
      <c r="T2699" s="10">
        <f t="shared" si="341"/>
        <v>42218.916666666672</v>
      </c>
      <c r="U2699" s="10" t="str">
        <f t="shared" si="342"/>
        <v>Jul</v>
      </c>
      <c r="V2699" s="11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>
        <f t="shared" si="337"/>
        <v>4013.0050000000001</v>
      </c>
      <c r="Q2700" t="str">
        <f t="shared" si="338"/>
        <v>food</v>
      </c>
      <c r="R2700" s="6" t="str">
        <f t="shared" si="339"/>
        <v>food trucks</v>
      </c>
      <c r="S2700" s="10">
        <f t="shared" si="340"/>
        <v>41787.898240740738</v>
      </c>
      <c r="T2700" s="10">
        <f t="shared" si="341"/>
        <v>41817.898240740738</v>
      </c>
      <c r="U2700" s="10" t="str">
        <f t="shared" si="342"/>
        <v>May</v>
      </c>
      <c r="V2700" s="11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>
        <f t="shared" si="337"/>
        <v>1</v>
      </c>
      <c r="Q2701" t="str">
        <f t="shared" si="338"/>
        <v>food</v>
      </c>
      <c r="R2701" s="6" t="str">
        <f t="shared" si="339"/>
        <v>food trucks</v>
      </c>
      <c r="S2701" s="10">
        <f t="shared" si="340"/>
        <v>41829.896562499998</v>
      </c>
      <c r="T2701" s="10">
        <f t="shared" si="341"/>
        <v>41859.896562499998</v>
      </c>
      <c r="U2701" s="10" t="str">
        <f t="shared" si="342"/>
        <v>Jul</v>
      </c>
      <c r="V2701" s="11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>
        <f t="shared" si="337"/>
        <v>5034.5</v>
      </c>
      <c r="Q2702" t="str">
        <f t="shared" si="338"/>
        <v>food</v>
      </c>
      <c r="R2702" s="6" t="str">
        <f t="shared" si="339"/>
        <v>food trucks</v>
      </c>
      <c r="S2702" s="10">
        <f t="shared" si="340"/>
        <v>41870.87467592593</v>
      </c>
      <c r="T2702" s="10">
        <f t="shared" si="341"/>
        <v>41900.87467592593</v>
      </c>
      <c r="U2702" s="10" t="str">
        <f t="shared" si="342"/>
        <v>Aug</v>
      </c>
      <c r="V2702" s="11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>
        <f t="shared" si="337"/>
        <v>2485</v>
      </c>
      <c r="Q2703" t="str">
        <f t="shared" si="338"/>
        <v>theater</v>
      </c>
      <c r="R2703" s="6" t="str">
        <f t="shared" si="339"/>
        <v>spaces</v>
      </c>
      <c r="S2703" s="10">
        <f t="shared" si="340"/>
        <v>42801.774699074071</v>
      </c>
      <c r="T2703" s="10">
        <f t="shared" si="341"/>
        <v>42832.733032407406</v>
      </c>
      <c r="U2703" s="10" t="str">
        <f t="shared" si="342"/>
        <v>Mar</v>
      </c>
      <c r="V2703" s="11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>
        <f t="shared" si="337"/>
        <v>6720.5</v>
      </c>
      <c r="Q2704" t="str">
        <f t="shared" si="338"/>
        <v>theater</v>
      </c>
      <c r="R2704" s="6" t="str">
        <f t="shared" si="339"/>
        <v>spaces</v>
      </c>
      <c r="S2704" s="10">
        <f t="shared" si="340"/>
        <v>42800.801817129628</v>
      </c>
      <c r="T2704" s="10">
        <f t="shared" si="341"/>
        <v>42830.760150462964</v>
      </c>
      <c r="U2704" s="10" t="str">
        <f t="shared" si="342"/>
        <v>Mar</v>
      </c>
      <c r="V2704" s="11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>
        <f t="shared" si="337"/>
        <v>40750</v>
      </c>
      <c r="Q2705" t="str">
        <f t="shared" si="338"/>
        <v>theater</v>
      </c>
      <c r="R2705" s="6" t="str">
        <f t="shared" si="339"/>
        <v>spaces</v>
      </c>
      <c r="S2705" s="10">
        <f t="shared" si="340"/>
        <v>42756.690162037034</v>
      </c>
      <c r="T2705" s="10">
        <f t="shared" si="341"/>
        <v>42816.648495370369</v>
      </c>
      <c r="U2705" s="10" t="str">
        <f t="shared" si="342"/>
        <v>Jan</v>
      </c>
      <c r="V2705" s="11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>
        <f t="shared" si="337"/>
        <v>10072.5</v>
      </c>
      <c r="Q2706" t="str">
        <f t="shared" si="338"/>
        <v>theater</v>
      </c>
      <c r="R2706" s="6" t="str">
        <f t="shared" si="339"/>
        <v>spaces</v>
      </c>
      <c r="S2706" s="10">
        <f t="shared" si="340"/>
        <v>42787.862430555557</v>
      </c>
      <c r="T2706" s="10">
        <f t="shared" si="341"/>
        <v>42830.820763888885</v>
      </c>
      <c r="U2706" s="10" t="str">
        <f t="shared" si="342"/>
        <v>Feb</v>
      </c>
      <c r="V2706" s="11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>
        <f t="shared" si="337"/>
        <v>9119.5</v>
      </c>
      <c r="Q2707" t="str">
        <f t="shared" si="338"/>
        <v>theater</v>
      </c>
      <c r="R2707" s="6" t="str">
        <f t="shared" si="339"/>
        <v>spaces</v>
      </c>
      <c r="S2707" s="10">
        <f t="shared" si="340"/>
        <v>42773.916180555556</v>
      </c>
      <c r="T2707" s="10">
        <f t="shared" si="341"/>
        <v>42818.874513888892</v>
      </c>
      <c r="U2707" s="10" t="str">
        <f t="shared" si="342"/>
        <v>Feb</v>
      </c>
      <c r="V2707" s="11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>
        <f t="shared" si="337"/>
        <v>37152</v>
      </c>
      <c r="Q2708" t="str">
        <f t="shared" si="338"/>
        <v>theater</v>
      </c>
      <c r="R2708" s="6" t="str">
        <f t="shared" si="339"/>
        <v>spaces</v>
      </c>
      <c r="S2708" s="10">
        <f t="shared" si="340"/>
        <v>41899.294942129629</v>
      </c>
      <c r="T2708" s="10">
        <f t="shared" si="341"/>
        <v>41928.290972222225</v>
      </c>
      <c r="U2708" s="10" t="str">
        <f t="shared" si="342"/>
        <v>Sep</v>
      </c>
      <c r="V2708" s="11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>
        <f t="shared" si="337"/>
        <v>18033.785</v>
      </c>
      <c r="Q2709" t="str">
        <f t="shared" si="338"/>
        <v>theater</v>
      </c>
      <c r="R2709" s="6" t="str">
        <f t="shared" si="339"/>
        <v>spaces</v>
      </c>
      <c r="S2709" s="10">
        <f t="shared" si="340"/>
        <v>41391.782905092594</v>
      </c>
      <c r="T2709" s="10">
        <f t="shared" si="341"/>
        <v>41421.290972222225</v>
      </c>
      <c r="U2709" s="10" t="str">
        <f t="shared" si="342"/>
        <v>Apr</v>
      </c>
      <c r="V2709" s="11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>
        <f t="shared" si="337"/>
        <v>33321.535000000003</v>
      </c>
      <c r="Q2710" t="str">
        <f t="shared" si="338"/>
        <v>theater</v>
      </c>
      <c r="R2710" s="6" t="str">
        <f t="shared" si="339"/>
        <v>spaces</v>
      </c>
      <c r="S2710" s="10">
        <f t="shared" si="340"/>
        <v>42512.698217592595</v>
      </c>
      <c r="T2710" s="10">
        <f t="shared" si="341"/>
        <v>42572.698217592595</v>
      </c>
      <c r="U2710" s="10" t="str">
        <f t="shared" si="342"/>
        <v>May</v>
      </c>
      <c r="V2710" s="11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>
        <f t="shared" si="337"/>
        <v>50401.5</v>
      </c>
      <c r="Q2711" t="str">
        <f t="shared" si="338"/>
        <v>theater</v>
      </c>
      <c r="R2711" s="6" t="str">
        <f t="shared" si="339"/>
        <v>spaces</v>
      </c>
      <c r="S2711" s="10">
        <f t="shared" si="340"/>
        <v>42612.149780092594</v>
      </c>
      <c r="T2711" s="10">
        <f t="shared" si="341"/>
        <v>42647.165972222225</v>
      </c>
      <c r="U2711" s="10" t="str">
        <f t="shared" si="342"/>
        <v>Aug</v>
      </c>
      <c r="V2711" s="11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>
        <f t="shared" si="337"/>
        <v>76170.10500000001</v>
      </c>
      <c r="Q2712" t="str">
        <f t="shared" si="338"/>
        <v>theater</v>
      </c>
      <c r="R2712" s="6" t="str">
        <f t="shared" si="339"/>
        <v>spaces</v>
      </c>
      <c r="S2712" s="10">
        <f t="shared" si="340"/>
        <v>41828.229490740741</v>
      </c>
      <c r="T2712" s="10">
        <f t="shared" si="341"/>
        <v>41860.083333333336</v>
      </c>
      <c r="U2712" s="10" t="str">
        <f t="shared" si="342"/>
        <v>Jul</v>
      </c>
      <c r="V2712" s="11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>
        <f t="shared" si="337"/>
        <v>3924</v>
      </c>
      <c r="Q2713" t="str">
        <f t="shared" si="338"/>
        <v>theater</v>
      </c>
      <c r="R2713" s="6" t="str">
        <f t="shared" si="339"/>
        <v>spaces</v>
      </c>
      <c r="S2713" s="10">
        <f t="shared" si="340"/>
        <v>41780.745254629634</v>
      </c>
      <c r="T2713" s="10">
        <f t="shared" si="341"/>
        <v>41810.917361111111</v>
      </c>
      <c r="U2713" s="10" t="str">
        <f t="shared" si="342"/>
        <v>May</v>
      </c>
      <c r="V2713" s="11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>
        <f t="shared" si="337"/>
        <v>6363</v>
      </c>
      <c r="Q2714" t="str">
        <f t="shared" si="338"/>
        <v>theater</v>
      </c>
      <c r="R2714" s="6" t="str">
        <f t="shared" si="339"/>
        <v>spaces</v>
      </c>
      <c r="S2714" s="10">
        <f t="shared" si="340"/>
        <v>41432.062037037038</v>
      </c>
      <c r="T2714" s="10">
        <f t="shared" si="341"/>
        <v>41468.75</v>
      </c>
      <c r="U2714" s="10" t="str">
        <f t="shared" si="342"/>
        <v>Jun</v>
      </c>
      <c r="V2714" s="11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>
        <f t="shared" si="337"/>
        <v>151681</v>
      </c>
      <c r="Q2715" t="str">
        <f t="shared" si="338"/>
        <v>theater</v>
      </c>
      <c r="R2715" s="6" t="str">
        <f t="shared" si="339"/>
        <v>spaces</v>
      </c>
      <c r="S2715" s="10">
        <f t="shared" si="340"/>
        <v>42322.653749999998</v>
      </c>
      <c r="T2715" s="10">
        <f t="shared" si="341"/>
        <v>42362.653749999998</v>
      </c>
      <c r="U2715" s="10" t="str">
        <f t="shared" si="342"/>
        <v>Nov</v>
      </c>
      <c r="V2715" s="11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>
        <f t="shared" si="337"/>
        <v>27044.5</v>
      </c>
      <c r="Q2716" t="str">
        <f t="shared" si="338"/>
        <v>theater</v>
      </c>
      <c r="R2716" s="6" t="str">
        <f t="shared" si="339"/>
        <v>spaces</v>
      </c>
      <c r="S2716" s="10">
        <f t="shared" si="340"/>
        <v>42629.655046296291</v>
      </c>
      <c r="T2716" s="10">
        <f t="shared" si="341"/>
        <v>42657.958333333328</v>
      </c>
      <c r="U2716" s="10" t="str">
        <f t="shared" si="342"/>
        <v>Sep</v>
      </c>
      <c r="V2716" s="11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>
        <f t="shared" si="337"/>
        <v>21877.345000000001</v>
      </c>
      <c r="Q2717" t="str">
        <f t="shared" si="338"/>
        <v>theater</v>
      </c>
      <c r="R2717" s="6" t="str">
        <f t="shared" si="339"/>
        <v>spaces</v>
      </c>
      <c r="S2717" s="10">
        <f t="shared" si="340"/>
        <v>42387.398472222223</v>
      </c>
      <c r="T2717" s="10">
        <f t="shared" si="341"/>
        <v>42421.398472222223</v>
      </c>
      <c r="U2717" s="10" t="str">
        <f t="shared" si="342"/>
        <v>Jan</v>
      </c>
      <c r="V2717" s="11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>
        <f t="shared" si="337"/>
        <v>10999.005000000001</v>
      </c>
      <c r="Q2718" t="str">
        <f t="shared" si="338"/>
        <v>theater</v>
      </c>
      <c r="R2718" s="6" t="str">
        <f t="shared" si="339"/>
        <v>spaces</v>
      </c>
      <c r="S2718" s="10">
        <f t="shared" si="340"/>
        <v>42255.333252314813</v>
      </c>
      <c r="T2718" s="10">
        <f t="shared" si="341"/>
        <v>42285.333252314813</v>
      </c>
      <c r="U2718" s="10" t="str">
        <f t="shared" si="342"/>
        <v>Sep</v>
      </c>
      <c r="V2718" s="11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>
        <f t="shared" si="337"/>
        <v>27513</v>
      </c>
      <c r="Q2719" t="str">
        <f t="shared" si="338"/>
        <v>theater</v>
      </c>
      <c r="R2719" s="6" t="str">
        <f t="shared" si="339"/>
        <v>spaces</v>
      </c>
      <c r="S2719" s="10">
        <f t="shared" si="340"/>
        <v>41934.914918981485</v>
      </c>
      <c r="T2719" s="10">
        <f t="shared" si="341"/>
        <v>41979.956585648149</v>
      </c>
      <c r="U2719" s="10" t="str">
        <f t="shared" si="342"/>
        <v>Oct</v>
      </c>
      <c r="V2719" s="11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>
        <f t="shared" si="337"/>
        <v>18322.5</v>
      </c>
      <c r="Q2720" t="str">
        <f t="shared" si="338"/>
        <v>theater</v>
      </c>
      <c r="R2720" s="6" t="str">
        <f t="shared" si="339"/>
        <v>spaces</v>
      </c>
      <c r="S2720" s="10">
        <f t="shared" si="340"/>
        <v>42465.596585648149</v>
      </c>
      <c r="T2720" s="10">
        <f t="shared" si="341"/>
        <v>42493.958333333328</v>
      </c>
      <c r="U2720" s="10" t="str">
        <f t="shared" si="342"/>
        <v>Apr</v>
      </c>
      <c r="V2720" s="11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>
        <f t="shared" si="337"/>
        <v>6265</v>
      </c>
      <c r="Q2721" t="str">
        <f t="shared" si="338"/>
        <v>theater</v>
      </c>
      <c r="R2721" s="6" t="str">
        <f t="shared" si="339"/>
        <v>spaces</v>
      </c>
      <c r="S2721" s="10">
        <f t="shared" si="340"/>
        <v>42418.031180555554</v>
      </c>
      <c r="T2721" s="10">
        <f t="shared" si="341"/>
        <v>42477.989513888882</v>
      </c>
      <c r="U2721" s="10" t="str">
        <f t="shared" si="342"/>
        <v>Feb</v>
      </c>
      <c r="V2721" s="11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>
        <f t="shared" si="337"/>
        <v>27265.5</v>
      </c>
      <c r="Q2722" t="str">
        <f t="shared" si="338"/>
        <v>theater</v>
      </c>
      <c r="R2722" s="6" t="str">
        <f t="shared" si="339"/>
        <v>spaces</v>
      </c>
      <c r="S2722" s="10">
        <f t="shared" si="340"/>
        <v>42655.465891203698</v>
      </c>
      <c r="T2722" s="10">
        <f t="shared" si="341"/>
        <v>42685.507557870369</v>
      </c>
      <c r="U2722" s="10" t="str">
        <f t="shared" si="342"/>
        <v>Oct</v>
      </c>
      <c r="V2722" s="11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>
        <f t="shared" si="337"/>
        <v>5857.5</v>
      </c>
      <c r="Q2723" t="str">
        <f t="shared" si="338"/>
        <v>technology</v>
      </c>
      <c r="R2723" s="6" t="str">
        <f t="shared" si="339"/>
        <v>hardware</v>
      </c>
      <c r="S2723" s="10">
        <f t="shared" si="340"/>
        <v>41493.543958333335</v>
      </c>
      <c r="T2723" s="10">
        <f t="shared" si="341"/>
        <v>41523.791666666664</v>
      </c>
      <c r="U2723" s="10" t="str">
        <f t="shared" si="342"/>
        <v>Aug</v>
      </c>
      <c r="V2723" s="11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>
        <f t="shared" si="337"/>
        <v>8813.5</v>
      </c>
      <c r="Q2724" t="str">
        <f t="shared" si="338"/>
        <v>technology</v>
      </c>
      <c r="R2724" s="6" t="str">
        <f t="shared" si="339"/>
        <v>hardware</v>
      </c>
      <c r="S2724" s="10">
        <f t="shared" si="340"/>
        <v>42704.857094907406</v>
      </c>
      <c r="T2724" s="10">
        <f t="shared" si="341"/>
        <v>42764.857094907406</v>
      </c>
      <c r="U2724" s="10" t="str">
        <f t="shared" si="342"/>
        <v>Nov</v>
      </c>
      <c r="V2724" s="11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>
        <f t="shared" si="337"/>
        <v>14403</v>
      </c>
      <c r="Q2725" t="str">
        <f t="shared" si="338"/>
        <v>technology</v>
      </c>
      <c r="R2725" s="6" t="str">
        <f t="shared" si="339"/>
        <v>hardware</v>
      </c>
      <c r="S2725" s="10">
        <f t="shared" si="340"/>
        <v>41944.83898148148</v>
      </c>
      <c r="T2725" s="10">
        <f t="shared" si="341"/>
        <v>42004.880648148144</v>
      </c>
      <c r="U2725" s="10" t="str">
        <f t="shared" si="342"/>
        <v>Nov</v>
      </c>
      <c r="V2725" s="11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>
        <f t="shared" si="337"/>
        <v>4897.4400000000005</v>
      </c>
      <c r="Q2726" t="str">
        <f t="shared" si="338"/>
        <v>technology</v>
      </c>
      <c r="R2726" s="6" t="str">
        <f t="shared" si="339"/>
        <v>hardware</v>
      </c>
      <c r="S2726" s="10">
        <f t="shared" si="340"/>
        <v>42199.32707175926</v>
      </c>
      <c r="T2726" s="10">
        <f t="shared" si="341"/>
        <v>42231.32707175926</v>
      </c>
      <c r="U2726" s="10" t="str">
        <f t="shared" si="342"/>
        <v>Jul</v>
      </c>
      <c r="V2726" s="11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>
        <f t="shared" si="337"/>
        <v>48908.5</v>
      </c>
      <c r="Q2727" t="str">
        <f t="shared" si="338"/>
        <v>technology</v>
      </c>
      <c r="R2727" s="6" t="str">
        <f t="shared" si="339"/>
        <v>hardware</v>
      </c>
      <c r="S2727" s="10">
        <f t="shared" si="340"/>
        <v>42745.744618055556</v>
      </c>
      <c r="T2727" s="10">
        <f t="shared" si="341"/>
        <v>42795.744618055556</v>
      </c>
      <c r="U2727" s="10" t="str">
        <f t="shared" si="342"/>
        <v>Jan</v>
      </c>
      <c r="V2727" s="11">
        <f t="shared" si="343"/>
        <v>2017</v>
      </c>
    </row>
    <row r="2728" spans="1:22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>
        <f t="shared" si="337"/>
        <v>102872.5</v>
      </c>
      <c r="Q2728" t="str">
        <f t="shared" si="338"/>
        <v>technology</v>
      </c>
      <c r="R2728" s="6" t="str">
        <f t="shared" si="339"/>
        <v>hardware</v>
      </c>
      <c r="S2728" s="10">
        <f t="shared" si="340"/>
        <v>42452.579988425925</v>
      </c>
      <c r="T2728" s="10">
        <f t="shared" si="341"/>
        <v>42482.579988425925</v>
      </c>
      <c r="U2728" s="10" t="str">
        <f t="shared" si="342"/>
        <v>Mar</v>
      </c>
      <c r="V2728" s="11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>
        <f t="shared" si="337"/>
        <v>29660.5</v>
      </c>
      <c r="Q2729" t="str">
        <f t="shared" si="338"/>
        <v>technology</v>
      </c>
      <c r="R2729" s="6" t="str">
        <f t="shared" si="339"/>
        <v>hardware</v>
      </c>
      <c r="S2729" s="10">
        <f t="shared" si="340"/>
        <v>42198.676655092597</v>
      </c>
      <c r="T2729" s="10">
        <f t="shared" si="341"/>
        <v>42223.676655092597</v>
      </c>
      <c r="U2729" s="10" t="str">
        <f t="shared" si="342"/>
        <v>Jul</v>
      </c>
      <c r="V2729" s="11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>
        <f t="shared" si="337"/>
        <v>22637</v>
      </c>
      <c r="Q2730" t="str">
        <f t="shared" si="338"/>
        <v>technology</v>
      </c>
      <c r="R2730" s="6" t="str">
        <f t="shared" si="339"/>
        <v>hardware</v>
      </c>
      <c r="S2730" s="10">
        <f t="shared" si="340"/>
        <v>42333.59993055556</v>
      </c>
      <c r="T2730" s="10">
        <f t="shared" si="341"/>
        <v>42368.59993055556</v>
      </c>
      <c r="U2730" s="10" t="str">
        <f t="shared" si="342"/>
        <v>Nov</v>
      </c>
      <c r="V2730" s="11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>
        <f t="shared" si="337"/>
        <v>7666.5</v>
      </c>
      <c r="Q2731" t="str">
        <f t="shared" si="338"/>
        <v>technology</v>
      </c>
      <c r="R2731" s="6" t="str">
        <f t="shared" si="339"/>
        <v>hardware</v>
      </c>
      <c r="S2731" s="10">
        <f t="shared" si="340"/>
        <v>42095.240706018521</v>
      </c>
      <c r="T2731" s="10">
        <f t="shared" si="341"/>
        <v>42125.240706018521</v>
      </c>
      <c r="U2731" s="10" t="str">
        <f t="shared" si="342"/>
        <v>Apr</v>
      </c>
      <c r="V2731" s="11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>
        <f t="shared" si="337"/>
        <v>36489.505000000005</v>
      </c>
      <c r="Q2732" t="str">
        <f t="shared" si="338"/>
        <v>technology</v>
      </c>
      <c r="R2732" s="6" t="str">
        <f t="shared" si="339"/>
        <v>hardware</v>
      </c>
      <c r="S2732" s="10">
        <f t="shared" si="340"/>
        <v>41351.541377314818</v>
      </c>
      <c r="T2732" s="10">
        <f t="shared" si="341"/>
        <v>41386.541377314818</v>
      </c>
      <c r="U2732" s="10" t="str">
        <f t="shared" si="342"/>
        <v>Mar</v>
      </c>
      <c r="V2732" s="11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>
        <f t="shared" si="337"/>
        <v>30645.5</v>
      </c>
      <c r="Q2733" t="str">
        <f t="shared" si="338"/>
        <v>technology</v>
      </c>
      <c r="R2733" s="6" t="str">
        <f t="shared" si="339"/>
        <v>hardware</v>
      </c>
      <c r="S2733" s="10">
        <f t="shared" si="340"/>
        <v>41872.525717592594</v>
      </c>
      <c r="T2733" s="10">
        <f t="shared" si="341"/>
        <v>41930.166666666664</v>
      </c>
      <c r="U2733" s="10" t="str">
        <f t="shared" si="342"/>
        <v>Aug</v>
      </c>
      <c r="V2733" s="11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>
        <f t="shared" si="337"/>
        <v>13095</v>
      </c>
      <c r="Q2734" t="str">
        <f t="shared" si="338"/>
        <v>technology</v>
      </c>
      <c r="R2734" s="6" t="str">
        <f t="shared" si="339"/>
        <v>hardware</v>
      </c>
      <c r="S2734" s="10">
        <f t="shared" si="340"/>
        <v>41389.808194444442</v>
      </c>
      <c r="T2734" s="10">
        <f t="shared" si="341"/>
        <v>41422</v>
      </c>
      <c r="U2734" s="10" t="str">
        <f t="shared" si="342"/>
        <v>Apr</v>
      </c>
      <c r="V2734" s="11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>
        <f t="shared" si="337"/>
        <v>51884.5</v>
      </c>
      <c r="Q2735" t="str">
        <f t="shared" si="338"/>
        <v>technology</v>
      </c>
      <c r="R2735" s="6" t="str">
        <f t="shared" si="339"/>
        <v>hardware</v>
      </c>
      <c r="S2735" s="10">
        <f t="shared" si="340"/>
        <v>42044.272847222222</v>
      </c>
      <c r="T2735" s="10">
        <f t="shared" si="341"/>
        <v>42104.231180555551</v>
      </c>
      <c r="U2735" s="10" t="str">
        <f t="shared" si="342"/>
        <v>Feb</v>
      </c>
      <c r="V2735" s="11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>
        <f t="shared" si="337"/>
        <v>11302</v>
      </c>
      <c r="Q2736" t="str">
        <f t="shared" si="338"/>
        <v>technology</v>
      </c>
      <c r="R2736" s="6" t="str">
        <f t="shared" si="339"/>
        <v>hardware</v>
      </c>
      <c r="S2736" s="10">
        <f t="shared" si="340"/>
        <v>42626.668888888889</v>
      </c>
      <c r="T2736" s="10">
        <f t="shared" si="341"/>
        <v>42656.915972222225</v>
      </c>
      <c r="U2736" s="10" t="str">
        <f t="shared" si="342"/>
        <v>Sep</v>
      </c>
      <c r="V2736" s="11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>
        <f t="shared" si="337"/>
        <v>4043.0050000000001</v>
      </c>
      <c r="Q2737" t="str">
        <f t="shared" si="338"/>
        <v>technology</v>
      </c>
      <c r="R2737" s="6" t="str">
        <f t="shared" si="339"/>
        <v>hardware</v>
      </c>
      <c r="S2737" s="10">
        <f t="shared" si="340"/>
        <v>41316.120949074073</v>
      </c>
      <c r="T2737" s="10">
        <f t="shared" si="341"/>
        <v>41346.833333333336</v>
      </c>
      <c r="U2737" s="10" t="str">
        <f t="shared" si="342"/>
        <v>Feb</v>
      </c>
      <c r="V2737" s="11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>
        <f t="shared" si="337"/>
        <v>8916</v>
      </c>
      <c r="Q2738" t="str">
        <f t="shared" si="338"/>
        <v>technology</v>
      </c>
      <c r="R2738" s="6" t="str">
        <f t="shared" si="339"/>
        <v>hardware</v>
      </c>
      <c r="S2738" s="10">
        <f t="shared" si="340"/>
        <v>41722.666354166664</v>
      </c>
      <c r="T2738" s="10">
        <f t="shared" si="341"/>
        <v>41752.666354166664</v>
      </c>
      <c r="U2738" s="10" t="str">
        <f t="shared" si="342"/>
        <v>Mar</v>
      </c>
      <c r="V2738" s="11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>
        <f t="shared" si="337"/>
        <v>51909.120000000003</v>
      </c>
      <c r="Q2739" t="str">
        <f t="shared" si="338"/>
        <v>technology</v>
      </c>
      <c r="R2739" s="6" t="str">
        <f t="shared" si="339"/>
        <v>hardware</v>
      </c>
      <c r="S2739" s="10">
        <f t="shared" si="340"/>
        <v>41611.917673611111</v>
      </c>
      <c r="T2739" s="10">
        <f t="shared" si="341"/>
        <v>41654.791666666664</v>
      </c>
      <c r="U2739" s="10" t="str">
        <f t="shared" si="342"/>
        <v>Dec</v>
      </c>
      <c r="V2739" s="11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>
        <f t="shared" si="337"/>
        <v>6198.5</v>
      </c>
      <c r="Q2740" t="str">
        <f t="shared" si="338"/>
        <v>technology</v>
      </c>
      <c r="R2740" s="6" t="str">
        <f t="shared" si="339"/>
        <v>hardware</v>
      </c>
      <c r="S2740" s="10">
        <f t="shared" si="340"/>
        <v>42620.143564814818</v>
      </c>
      <c r="T2740" s="10">
        <f t="shared" si="341"/>
        <v>42680.143564814818</v>
      </c>
      <c r="U2740" s="10" t="str">
        <f t="shared" si="342"/>
        <v>Sep</v>
      </c>
      <c r="V2740" s="11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>
        <f t="shared" si="337"/>
        <v>2662.5</v>
      </c>
      <c r="Q2741" t="str">
        <f t="shared" si="338"/>
        <v>technology</v>
      </c>
      <c r="R2741" s="6" t="str">
        <f t="shared" si="339"/>
        <v>hardware</v>
      </c>
      <c r="S2741" s="10">
        <f t="shared" si="340"/>
        <v>41719.887928240743</v>
      </c>
      <c r="T2741" s="10">
        <f t="shared" si="341"/>
        <v>41764.887928240743</v>
      </c>
      <c r="U2741" s="10" t="str">
        <f t="shared" si="342"/>
        <v>Mar</v>
      </c>
      <c r="V2741" s="11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>
        <f t="shared" si="337"/>
        <v>305</v>
      </c>
      <c r="Q2742" t="str">
        <f t="shared" si="338"/>
        <v>technology</v>
      </c>
      <c r="R2742" s="6" t="str">
        <f t="shared" si="339"/>
        <v>hardware</v>
      </c>
      <c r="S2742" s="10">
        <f t="shared" si="340"/>
        <v>42045.031851851847</v>
      </c>
      <c r="T2742" s="10">
        <f t="shared" si="341"/>
        <v>42074.99018518519</v>
      </c>
      <c r="U2742" s="10" t="str">
        <f t="shared" si="342"/>
        <v>Feb</v>
      </c>
      <c r="V2742" s="11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>
        <f t="shared" si="337"/>
        <v>4017.5</v>
      </c>
      <c r="Q2743" t="str">
        <f t="shared" si="338"/>
        <v>publishing</v>
      </c>
      <c r="R2743" s="6" t="str">
        <f t="shared" si="339"/>
        <v>children's books</v>
      </c>
      <c r="S2743" s="10">
        <f t="shared" si="340"/>
        <v>41911.657430555555</v>
      </c>
      <c r="T2743" s="10">
        <f t="shared" si="341"/>
        <v>41932.088194444441</v>
      </c>
      <c r="U2743" s="10" t="str">
        <f t="shared" si="342"/>
        <v>Sep</v>
      </c>
      <c r="V2743" s="11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>
        <f t="shared" si="337"/>
        <v>1615.5</v>
      </c>
      <c r="Q2744" t="str">
        <f t="shared" si="338"/>
        <v>publishing</v>
      </c>
      <c r="R2744" s="6" t="str">
        <f t="shared" si="339"/>
        <v>children's books</v>
      </c>
      <c r="S2744" s="10">
        <f t="shared" si="340"/>
        <v>41030.719756944447</v>
      </c>
      <c r="T2744" s="10">
        <f t="shared" si="341"/>
        <v>41044.719756944447</v>
      </c>
      <c r="U2744" s="10" t="str">
        <f t="shared" si="342"/>
        <v>May</v>
      </c>
      <c r="V2744" s="11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>
        <f t="shared" si="337"/>
        <v>2999.5</v>
      </c>
      <c r="Q2745" t="str">
        <f t="shared" si="338"/>
        <v>publishing</v>
      </c>
      <c r="R2745" s="6" t="str">
        <f t="shared" si="339"/>
        <v>children's books</v>
      </c>
      <c r="S2745" s="10">
        <f t="shared" si="340"/>
        <v>42632.328784722224</v>
      </c>
      <c r="T2745" s="10">
        <f t="shared" si="341"/>
        <v>42662.328784722224</v>
      </c>
      <c r="U2745" s="10" t="str">
        <f t="shared" si="342"/>
        <v>Sep</v>
      </c>
      <c r="V2745" s="11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>
        <f t="shared" si="337"/>
        <v>8417.5</v>
      </c>
      <c r="Q2746" t="str">
        <f t="shared" si="338"/>
        <v>publishing</v>
      </c>
      <c r="R2746" s="6" t="str">
        <f t="shared" si="339"/>
        <v>children's books</v>
      </c>
      <c r="S2746" s="10">
        <f t="shared" si="340"/>
        <v>40938.062476851854</v>
      </c>
      <c r="T2746" s="10">
        <f t="shared" si="341"/>
        <v>40968.062476851854</v>
      </c>
      <c r="U2746" s="10" t="str">
        <f t="shared" si="342"/>
        <v>Jan</v>
      </c>
      <c r="V2746" s="11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>
        <f t="shared" si="337"/>
        <v>4875.5</v>
      </c>
      <c r="Q2747" t="str">
        <f t="shared" si="338"/>
        <v>publishing</v>
      </c>
      <c r="R2747" s="6" t="str">
        <f t="shared" si="339"/>
        <v>children's books</v>
      </c>
      <c r="S2747" s="10">
        <f t="shared" si="340"/>
        <v>41044.988055555557</v>
      </c>
      <c r="T2747" s="10">
        <f t="shared" si="341"/>
        <v>41104.988055555557</v>
      </c>
      <c r="U2747" s="10" t="str">
        <f t="shared" si="342"/>
        <v>May</v>
      </c>
      <c r="V2747" s="11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>
        <f t="shared" si="337"/>
        <v>1900.5</v>
      </c>
      <c r="Q2748" t="str">
        <f t="shared" si="338"/>
        <v>publishing</v>
      </c>
      <c r="R2748" s="6" t="str">
        <f t="shared" si="339"/>
        <v>children's books</v>
      </c>
      <c r="S2748" s="10">
        <f t="shared" si="340"/>
        <v>41850.781377314815</v>
      </c>
      <c r="T2748" s="10">
        <f t="shared" si="341"/>
        <v>41880.781377314815</v>
      </c>
      <c r="U2748" s="10" t="str">
        <f t="shared" si="342"/>
        <v>Jul</v>
      </c>
      <c r="V2748" s="11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>
        <f t="shared" si="337"/>
        <v>320</v>
      </c>
      <c r="Q2749" t="str">
        <f t="shared" si="338"/>
        <v>publishing</v>
      </c>
      <c r="R2749" s="6" t="str">
        <f t="shared" si="339"/>
        <v>children's books</v>
      </c>
      <c r="S2749" s="10">
        <f t="shared" si="340"/>
        <v>41044.64811342593</v>
      </c>
      <c r="T2749" s="10">
        <f t="shared" si="341"/>
        <v>41076.131944444445</v>
      </c>
      <c r="U2749" s="10" t="str">
        <f t="shared" si="342"/>
        <v>May</v>
      </c>
      <c r="V2749" s="11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>
        <f t="shared" si="337"/>
        <v>2526.5</v>
      </c>
      <c r="Q2750" t="str">
        <f t="shared" si="338"/>
        <v>publishing</v>
      </c>
      <c r="R2750" s="6" t="str">
        <f t="shared" si="339"/>
        <v>children's books</v>
      </c>
      <c r="S2750" s="10">
        <f t="shared" si="340"/>
        <v>42585.7106712963</v>
      </c>
      <c r="T2750" s="10">
        <f t="shared" si="341"/>
        <v>42615.7106712963</v>
      </c>
      <c r="U2750" s="10" t="str">
        <f t="shared" si="342"/>
        <v>Aug</v>
      </c>
      <c r="V2750" s="11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>
        <f t="shared" si="337"/>
        <v>5055</v>
      </c>
      <c r="Q2751" t="str">
        <f t="shared" si="338"/>
        <v>publishing</v>
      </c>
      <c r="R2751" s="6" t="str">
        <f t="shared" si="339"/>
        <v>children's books</v>
      </c>
      <c r="S2751" s="10">
        <f t="shared" si="340"/>
        <v>42068.799039351856</v>
      </c>
      <c r="T2751" s="10">
        <f t="shared" si="341"/>
        <v>42098.757372685184</v>
      </c>
      <c r="U2751" s="10" t="str">
        <f t="shared" si="342"/>
        <v>Mar</v>
      </c>
      <c r="V2751" s="11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>
        <f t="shared" si="337"/>
        <v>999.5</v>
      </c>
      <c r="Q2752" t="str">
        <f t="shared" si="338"/>
        <v>publishing</v>
      </c>
      <c r="R2752" s="6" t="str">
        <f t="shared" si="339"/>
        <v>children's books</v>
      </c>
      <c r="S2752" s="10">
        <f t="shared" si="340"/>
        <v>41078.899826388886</v>
      </c>
      <c r="T2752" s="10">
        <f t="shared" si="341"/>
        <v>41090.833333333336</v>
      </c>
      <c r="U2752" s="10" t="str">
        <f t="shared" si="342"/>
        <v>Jun</v>
      </c>
      <c r="V2752" s="11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>
        <f t="shared" si="337"/>
        <v>1637</v>
      </c>
      <c r="Q2753" t="str">
        <f t="shared" si="338"/>
        <v>publishing</v>
      </c>
      <c r="R2753" s="6" t="str">
        <f t="shared" si="339"/>
        <v>children's books</v>
      </c>
      <c r="S2753" s="10">
        <f t="shared" si="340"/>
        <v>41747.887060185189</v>
      </c>
      <c r="T2753" s="10">
        <f t="shared" si="341"/>
        <v>41807.887060185189</v>
      </c>
      <c r="U2753" s="10" t="str">
        <f t="shared" si="342"/>
        <v>Apr</v>
      </c>
      <c r="V2753" s="11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>
        <f t="shared" si="337"/>
        <v>2675</v>
      </c>
      <c r="Q2754" t="str">
        <f t="shared" si="338"/>
        <v>publishing</v>
      </c>
      <c r="R2754" s="6" t="str">
        <f t="shared" si="339"/>
        <v>children's books</v>
      </c>
      <c r="S2754" s="10">
        <f t="shared" si="340"/>
        <v>40855.765092592592</v>
      </c>
      <c r="T2754" s="10">
        <f t="shared" si="341"/>
        <v>40895.765092592592</v>
      </c>
      <c r="U2754" s="10" t="str">
        <f t="shared" si="342"/>
        <v>Nov</v>
      </c>
      <c r="V2754" s="11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>
        <f t="shared" ref="P2755:P2818" si="345">AVERAGE(D2755,E2755)</f>
        <v>1190</v>
      </c>
      <c r="Q2755" t="str">
        <f t="shared" ref="Q2755:Q2818" si="346">LEFT(N2755, SEARCH("/",N2755,1)-1)</f>
        <v>publishing</v>
      </c>
      <c r="R2755" s="6" t="str">
        <f t="shared" ref="R2755:R2818" si="347">RIGHT(N2755,LEN(N2755) - SEARCH("/", N2755, + 1))</f>
        <v>children's books</v>
      </c>
      <c r="S2755" s="10">
        <f t="shared" ref="S2755:S2818" si="348">(((J2755/60)/60)/24)+DATE(1970,1,1)</f>
        <v>41117.900729166664</v>
      </c>
      <c r="T2755" s="10">
        <f t="shared" ref="T2755:T2818" si="349">(((I2755/60)/60)/24)+DATE(1970,1,1)</f>
        <v>41147.900729166664</v>
      </c>
      <c r="U2755" s="10" t="str">
        <f t="shared" ref="U2755:U2818" si="350">TEXT(S2755, "mmm")</f>
        <v>Jul</v>
      </c>
      <c r="V2755" s="11">
        <f t="shared" ref="V2755:V2818" si="351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>
        <f t="shared" si="345"/>
        <v>5000</v>
      </c>
      <c r="Q2756" t="str">
        <f t="shared" si="346"/>
        <v>publishing</v>
      </c>
      <c r="R2756" s="6" t="str">
        <f t="shared" si="347"/>
        <v>children's books</v>
      </c>
      <c r="S2756" s="10">
        <f t="shared" si="348"/>
        <v>41863.636006944449</v>
      </c>
      <c r="T2756" s="10">
        <f t="shared" si="349"/>
        <v>41893.636006944449</v>
      </c>
      <c r="U2756" s="10" t="str">
        <f t="shared" si="350"/>
        <v>Aug</v>
      </c>
      <c r="V2756" s="11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>
        <f t="shared" si="345"/>
        <v>380</v>
      </c>
      <c r="Q2757" t="str">
        <f t="shared" si="346"/>
        <v>publishing</v>
      </c>
      <c r="R2757" s="6" t="str">
        <f t="shared" si="347"/>
        <v>children's books</v>
      </c>
      <c r="S2757" s="10">
        <f t="shared" si="348"/>
        <v>42072.790821759263</v>
      </c>
      <c r="T2757" s="10">
        <f t="shared" si="349"/>
        <v>42102.790821759263</v>
      </c>
      <c r="U2757" s="10" t="str">
        <f t="shared" si="350"/>
        <v>Mar</v>
      </c>
      <c r="V2757" s="11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>
        <f t="shared" si="345"/>
        <v>5524</v>
      </c>
      <c r="Q2758" t="str">
        <f t="shared" si="346"/>
        <v>publishing</v>
      </c>
      <c r="R2758" s="6" t="str">
        <f t="shared" si="347"/>
        <v>children's books</v>
      </c>
      <c r="S2758" s="10">
        <f t="shared" si="348"/>
        <v>41620.90047453704</v>
      </c>
      <c r="T2758" s="10">
        <f t="shared" si="349"/>
        <v>41650.90047453704</v>
      </c>
      <c r="U2758" s="10" t="str">
        <f t="shared" si="350"/>
        <v>Dec</v>
      </c>
      <c r="V2758" s="11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>
        <f t="shared" si="345"/>
        <v>755</v>
      </c>
      <c r="Q2759" t="str">
        <f t="shared" si="346"/>
        <v>publishing</v>
      </c>
      <c r="R2759" s="6" t="str">
        <f t="shared" si="347"/>
        <v>children's books</v>
      </c>
      <c r="S2759" s="10">
        <f t="shared" si="348"/>
        <v>42573.65662037037</v>
      </c>
      <c r="T2759" s="10">
        <f t="shared" si="349"/>
        <v>42588.65662037037</v>
      </c>
      <c r="U2759" s="10" t="str">
        <f t="shared" si="350"/>
        <v>Jul</v>
      </c>
      <c r="V2759" s="11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>
        <f t="shared" si="345"/>
        <v>1117</v>
      </c>
      <c r="Q2760" t="str">
        <f t="shared" si="346"/>
        <v>publishing</v>
      </c>
      <c r="R2760" s="6" t="str">
        <f t="shared" si="347"/>
        <v>children's books</v>
      </c>
      <c r="S2760" s="10">
        <f t="shared" si="348"/>
        <v>42639.441932870366</v>
      </c>
      <c r="T2760" s="10">
        <f t="shared" si="349"/>
        <v>42653.441932870366</v>
      </c>
      <c r="U2760" s="10" t="str">
        <f t="shared" si="350"/>
        <v>Sep</v>
      </c>
      <c r="V2760" s="11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>
        <f t="shared" si="345"/>
        <v>552.5</v>
      </c>
      <c r="Q2761" t="str">
        <f t="shared" si="346"/>
        <v>publishing</v>
      </c>
      <c r="R2761" s="6" t="str">
        <f t="shared" si="347"/>
        <v>children's books</v>
      </c>
      <c r="S2761" s="10">
        <f t="shared" si="348"/>
        <v>42524.36650462963</v>
      </c>
      <c r="T2761" s="10">
        <f t="shared" si="349"/>
        <v>42567.36650462963</v>
      </c>
      <c r="U2761" s="10" t="str">
        <f t="shared" si="350"/>
        <v>Jun</v>
      </c>
      <c r="V2761" s="11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>
        <f t="shared" si="345"/>
        <v>2500</v>
      </c>
      <c r="Q2762" t="str">
        <f t="shared" si="346"/>
        <v>publishing</v>
      </c>
      <c r="R2762" s="6" t="str">
        <f t="shared" si="347"/>
        <v>children's books</v>
      </c>
      <c r="S2762" s="10">
        <f t="shared" si="348"/>
        <v>41415.461319444446</v>
      </c>
      <c r="T2762" s="10">
        <f t="shared" si="349"/>
        <v>41445.461319444446</v>
      </c>
      <c r="U2762" s="10" t="str">
        <f t="shared" si="350"/>
        <v>May</v>
      </c>
      <c r="V2762" s="11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>
        <f t="shared" si="345"/>
        <v>2518</v>
      </c>
      <c r="Q2763" t="str">
        <f t="shared" si="346"/>
        <v>publishing</v>
      </c>
      <c r="R2763" s="6" t="str">
        <f t="shared" si="347"/>
        <v>children's books</v>
      </c>
      <c r="S2763" s="10">
        <f t="shared" si="348"/>
        <v>41247.063576388886</v>
      </c>
      <c r="T2763" s="10">
        <f t="shared" si="349"/>
        <v>41277.063576388886</v>
      </c>
      <c r="U2763" s="10" t="str">
        <f t="shared" si="350"/>
        <v>Dec</v>
      </c>
      <c r="V2763" s="11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>
        <f t="shared" si="345"/>
        <v>1637.5</v>
      </c>
      <c r="Q2764" t="str">
        <f t="shared" si="346"/>
        <v>publishing</v>
      </c>
      <c r="R2764" s="6" t="str">
        <f t="shared" si="347"/>
        <v>children's books</v>
      </c>
      <c r="S2764" s="10">
        <f t="shared" si="348"/>
        <v>40927.036979166667</v>
      </c>
      <c r="T2764" s="10">
        <f t="shared" si="349"/>
        <v>40986.995312500003</v>
      </c>
      <c r="U2764" s="10" t="str">
        <f t="shared" si="350"/>
        <v>Jan</v>
      </c>
      <c r="V2764" s="11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>
        <f t="shared" si="345"/>
        <v>19745</v>
      </c>
      <c r="Q2765" t="str">
        <f t="shared" si="346"/>
        <v>publishing</v>
      </c>
      <c r="R2765" s="6" t="str">
        <f t="shared" si="347"/>
        <v>children's books</v>
      </c>
      <c r="S2765" s="10">
        <f t="shared" si="348"/>
        <v>41373.579675925925</v>
      </c>
      <c r="T2765" s="10">
        <f t="shared" si="349"/>
        <v>41418.579675925925</v>
      </c>
      <c r="U2765" s="10" t="str">
        <f t="shared" si="350"/>
        <v>Apr</v>
      </c>
      <c r="V2765" s="11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>
        <f t="shared" si="345"/>
        <v>2022.5</v>
      </c>
      <c r="Q2766" t="str">
        <f t="shared" si="346"/>
        <v>publishing</v>
      </c>
      <c r="R2766" s="6" t="str">
        <f t="shared" si="347"/>
        <v>children's books</v>
      </c>
      <c r="S2766" s="10">
        <f t="shared" si="348"/>
        <v>41030.292025462964</v>
      </c>
      <c r="T2766" s="10">
        <f t="shared" si="349"/>
        <v>41059.791666666664</v>
      </c>
      <c r="U2766" s="10" t="str">
        <f t="shared" si="350"/>
        <v>May</v>
      </c>
      <c r="V2766" s="11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>
        <f t="shared" si="345"/>
        <v>2000</v>
      </c>
      <c r="Q2767" t="str">
        <f t="shared" si="346"/>
        <v>publishing</v>
      </c>
      <c r="R2767" s="6" t="str">
        <f t="shared" si="347"/>
        <v>children's books</v>
      </c>
      <c r="S2767" s="10">
        <f t="shared" si="348"/>
        <v>41194.579027777778</v>
      </c>
      <c r="T2767" s="10">
        <f t="shared" si="349"/>
        <v>41210.579027777778</v>
      </c>
      <c r="U2767" s="10" t="str">
        <f t="shared" si="350"/>
        <v>Oct</v>
      </c>
      <c r="V2767" s="11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>
        <f t="shared" si="345"/>
        <v>2550</v>
      </c>
      <c r="Q2768" t="str">
        <f t="shared" si="346"/>
        <v>publishing</v>
      </c>
      <c r="R2768" s="6" t="str">
        <f t="shared" si="347"/>
        <v>children's books</v>
      </c>
      <c r="S2768" s="10">
        <f t="shared" si="348"/>
        <v>40736.668032407404</v>
      </c>
      <c r="T2768" s="10">
        <f t="shared" si="349"/>
        <v>40766.668032407404</v>
      </c>
      <c r="U2768" s="10" t="str">
        <f t="shared" si="350"/>
        <v>Jul</v>
      </c>
      <c r="V2768" s="11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>
        <f t="shared" si="345"/>
        <v>2017</v>
      </c>
      <c r="Q2769" t="str">
        <f t="shared" si="346"/>
        <v>publishing</v>
      </c>
      <c r="R2769" s="6" t="str">
        <f t="shared" si="347"/>
        <v>children's books</v>
      </c>
      <c r="S2769" s="10">
        <f t="shared" si="348"/>
        <v>42172.958912037036</v>
      </c>
      <c r="T2769" s="10">
        <f t="shared" si="349"/>
        <v>42232.958912037036</v>
      </c>
      <c r="U2769" s="10" t="str">
        <f t="shared" si="350"/>
        <v>Jun</v>
      </c>
      <c r="V2769" s="11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>
        <f t="shared" si="345"/>
        <v>4001</v>
      </c>
      <c r="Q2770" t="str">
        <f t="shared" si="346"/>
        <v>publishing</v>
      </c>
      <c r="R2770" s="6" t="str">
        <f t="shared" si="347"/>
        <v>children's books</v>
      </c>
      <c r="S2770" s="10">
        <f t="shared" si="348"/>
        <v>40967.614849537036</v>
      </c>
      <c r="T2770" s="10">
        <f t="shared" si="349"/>
        <v>40997.573182870372</v>
      </c>
      <c r="U2770" s="10" t="str">
        <f t="shared" si="350"/>
        <v>Feb</v>
      </c>
      <c r="V2770" s="11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>
        <f t="shared" si="345"/>
        <v>401</v>
      </c>
      <c r="Q2771" t="str">
        <f t="shared" si="346"/>
        <v>publishing</v>
      </c>
      <c r="R2771" s="6" t="str">
        <f t="shared" si="347"/>
        <v>children's books</v>
      </c>
      <c r="S2771" s="10">
        <f t="shared" si="348"/>
        <v>41745.826273148145</v>
      </c>
      <c r="T2771" s="10">
        <f t="shared" si="349"/>
        <v>41795.826273148145</v>
      </c>
      <c r="U2771" s="10" t="str">
        <f t="shared" si="350"/>
        <v>Apr</v>
      </c>
      <c r="V2771" s="11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>
        <f t="shared" si="345"/>
        <v>11041.125</v>
      </c>
      <c r="Q2772" t="str">
        <f t="shared" si="346"/>
        <v>publishing</v>
      </c>
      <c r="R2772" s="6" t="str">
        <f t="shared" si="347"/>
        <v>children's books</v>
      </c>
      <c r="S2772" s="10">
        <f t="shared" si="348"/>
        <v>41686.705208333333</v>
      </c>
      <c r="T2772" s="10">
        <f t="shared" si="349"/>
        <v>41716.663541666669</v>
      </c>
      <c r="U2772" s="10" t="str">
        <f t="shared" si="350"/>
        <v>Feb</v>
      </c>
      <c r="V2772" s="11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>
        <f t="shared" si="345"/>
        <v>9990</v>
      </c>
      <c r="Q2773" t="str">
        <f t="shared" si="346"/>
        <v>publishing</v>
      </c>
      <c r="R2773" s="6" t="str">
        <f t="shared" si="347"/>
        <v>children's books</v>
      </c>
      <c r="S2773" s="10">
        <f t="shared" si="348"/>
        <v>41257.531712962962</v>
      </c>
      <c r="T2773" s="10">
        <f t="shared" si="349"/>
        <v>41306.708333333336</v>
      </c>
      <c r="U2773" s="10" t="str">
        <f t="shared" si="350"/>
        <v>Dec</v>
      </c>
      <c r="V2773" s="11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>
        <f t="shared" si="345"/>
        <v>4000</v>
      </c>
      <c r="Q2774" t="str">
        <f t="shared" si="346"/>
        <v>publishing</v>
      </c>
      <c r="R2774" s="6" t="str">
        <f t="shared" si="347"/>
        <v>children's books</v>
      </c>
      <c r="S2774" s="10">
        <f t="shared" si="348"/>
        <v>41537.869143518517</v>
      </c>
      <c r="T2774" s="10">
        <f t="shared" si="349"/>
        <v>41552.869143518517</v>
      </c>
      <c r="U2774" s="10" t="str">
        <f t="shared" si="350"/>
        <v>Sep</v>
      </c>
      <c r="V2774" s="11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>
        <f t="shared" si="345"/>
        <v>265.5</v>
      </c>
      <c r="Q2775" t="str">
        <f t="shared" si="346"/>
        <v>publishing</v>
      </c>
      <c r="R2775" s="6" t="str">
        <f t="shared" si="347"/>
        <v>children's books</v>
      </c>
      <c r="S2775" s="10">
        <f t="shared" si="348"/>
        <v>42474.86482638889</v>
      </c>
      <c r="T2775" s="10">
        <f t="shared" si="349"/>
        <v>42484.86482638889</v>
      </c>
      <c r="U2775" s="10" t="str">
        <f t="shared" si="350"/>
        <v>Apr</v>
      </c>
      <c r="V2775" s="11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>
        <f t="shared" si="345"/>
        <v>2285</v>
      </c>
      <c r="Q2776" t="str">
        <f t="shared" si="346"/>
        <v>publishing</v>
      </c>
      <c r="R2776" s="6" t="str">
        <f t="shared" si="347"/>
        <v>children's books</v>
      </c>
      <c r="S2776" s="10">
        <f t="shared" si="348"/>
        <v>41311.126481481479</v>
      </c>
      <c r="T2776" s="10">
        <f t="shared" si="349"/>
        <v>41341.126481481479</v>
      </c>
      <c r="U2776" s="10" t="str">
        <f t="shared" si="350"/>
        <v>Feb</v>
      </c>
      <c r="V2776" s="11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>
        <f t="shared" si="345"/>
        <v>2575</v>
      </c>
      <c r="Q2777" t="str">
        <f t="shared" si="346"/>
        <v>publishing</v>
      </c>
      <c r="R2777" s="6" t="str">
        <f t="shared" si="347"/>
        <v>children's books</v>
      </c>
      <c r="S2777" s="10">
        <f t="shared" si="348"/>
        <v>40863.013356481482</v>
      </c>
      <c r="T2777" s="10">
        <f t="shared" si="349"/>
        <v>40893.013356481482</v>
      </c>
      <c r="U2777" s="10" t="str">
        <f t="shared" si="350"/>
        <v>Nov</v>
      </c>
      <c r="V2777" s="11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>
        <f t="shared" si="345"/>
        <v>11327.5</v>
      </c>
      <c r="Q2778" t="str">
        <f t="shared" si="346"/>
        <v>publishing</v>
      </c>
      <c r="R2778" s="6" t="str">
        <f t="shared" si="347"/>
        <v>children's books</v>
      </c>
      <c r="S2778" s="10">
        <f t="shared" si="348"/>
        <v>42136.297175925924</v>
      </c>
      <c r="T2778" s="10">
        <f t="shared" si="349"/>
        <v>42167.297175925924</v>
      </c>
      <c r="U2778" s="10" t="str">
        <f t="shared" si="350"/>
        <v>May</v>
      </c>
      <c r="V2778" s="11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>
        <f t="shared" si="345"/>
        <v>1505</v>
      </c>
      <c r="Q2779" t="str">
        <f t="shared" si="346"/>
        <v>publishing</v>
      </c>
      <c r="R2779" s="6" t="str">
        <f t="shared" si="347"/>
        <v>children's books</v>
      </c>
      <c r="S2779" s="10">
        <f t="shared" si="348"/>
        <v>42172.669027777782</v>
      </c>
      <c r="T2779" s="10">
        <f t="shared" si="349"/>
        <v>42202.669027777782</v>
      </c>
      <c r="U2779" s="10" t="str">
        <f t="shared" si="350"/>
        <v>Jun</v>
      </c>
      <c r="V2779" s="11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>
        <f t="shared" si="345"/>
        <v>3452.5</v>
      </c>
      <c r="Q2780" t="str">
        <f t="shared" si="346"/>
        <v>publishing</v>
      </c>
      <c r="R2780" s="6" t="str">
        <f t="shared" si="347"/>
        <v>children's books</v>
      </c>
      <c r="S2780" s="10">
        <f t="shared" si="348"/>
        <v>41846.978078703702</v>
      </c>
      <c r="T2780" s="10">
        <f t="shared" si="349"/>
        <v>41876.978078703702</v>
      </c>
      <c r="U2780" s="10" t="str">
        <f t="shared" si="350"/>
        <v>Jul</v>
      </c>
      <c r="V2780" s="11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>
        <f t="shared" si="345"/>
        <v>1276.5</v>
      </c>
      <c r="Q2781" t="str">
        <f t="shared" si="346"/>
        <v>publishing</v>
      </c>
      <c r="R2781" s="6" t="str">
        <f t="shared" si="347"/>
        <v>children's books</v>
      </c>
      <c r="S2781" s="10">
        <f t="shared" si="348"/>
        <v>42300.585891203707</v>
      </c>
      <c r="T2781" s="10">
        <f t="shared" si="349"/>
        <v>42330.627557870372</v>
      </c>
      <c r="U2781" s="10" t="str">
        <f t="shared" si="350"/>
        <v>Oct</v>
      </c>
      <c r="V2781" s="11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>
        <f t="shared" si="345"/>
        <v>50000</v>
      </c>
      <c r="Q2782" t="str">
        <f t="shared" si="346"/>
        <v>publishing</v>
      </c>
      <c r="R2782" s="6" t="str">
        <f t="shared" si="347"/>
        <v>children's books</v>
      </c>
      <c r="S2782" s="10">
        <f t="shared" si="348"/>
        <v>42774.447777777779</v>
      </c>
      <c r="T2782" s="10">
        <f t="shared" si="349"/>
        <v>42804.447777777779</v>
      </c>
      <c r="U2782" s="10" t="str">
        <f t="shared" si="350"/>
        <v>Feb</v>
      </c>
      <c r="V2782" s="11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>
        <f t="shared" si="345"/>
        <v>1283</v>
      </c>
      <c r="Q2783" t="str">
        <f t="shared" si="346"/>
        <v>theater</v>
      </c>
      <c r="R2783" s="6" t="str">
        <f t="shared" si="347"/>
        <v>plays</v>
      </c>
      <c r="S2783" s="10">
        <f t="shared" si="348"/>
        <v>42018.94159722222</v>
      </c>
      <c r="T2783" s="10">
        <f t="shared" si="349"/>
        <v>42047.291666666672</v>
      </c>
      <c r="U2783" s="10" t="str">
        <f t="shared" si="350"/>
        <v>Jan</v>
      </c>
      <c r="V2783" s="11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>
        <f t="shared" si="345"/>
        <v>1100</v>
      </c>
      <c r="Q2784" t="str">
        <f t="shared" si="346"/>
        <v>theater</v>
      </c>
      <c r="R2784" s="6" t="str">
        <f t="shared" si="347"/>
        <v>plays</v>
      </c>
      <c r="S2784" s="10">
        <f t="shared" si="348"/>
        <v>42026.924976851849</v>
      </c>
      <c r="T2784" s="10">
        <f t="shared" si="349"/>
        <v>42052.207638888889</v>
      </c>
      <c r="U2784" s="10" t="str">
        <f t="shared" si="350"/>
        <v>Jan</v>
      </c>
      <c r="V2784" s="11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>
        <f t="shared" si="345"/>
        <v>1072.5</v>
      </c>
      <c r="Q2785" t="str">
        <f t="shared" si="346"/>
        <v>theater</v>
      </c>
      <c r="R2785" s="6" t="str">
        <f t="shared" si="347"/>
        <v>plays</v>
      </c>
      <c r="S2785" s="10">
        <f t="shared" si="348"/>
        <v>42103.535254629634</v>
      </c>
      <c r="T2785" s="10">
        <f t="shared" si="349"/>
        <v>42117.535254629634</v>
      </c>
      <c r="U2785" s="10" t="str">
        <f t="shared" si="350"/>
        <v>Apr</v>
      </c>
      <c r="V2785" s="11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>
        <f t="shared" si="345"/>
        <v>6570</v>
      </c>
      <c r="Q2786" t="str">
        <f t="shared" si="346"/>
        <v>theater</v>
      </c>
      <c r="R2786" s="6" t="str">
        <f t="shared" si="347"/>
        <v>plays</v>
      </c>
      <c r="S2786" s="10">
        <f t="shared" si="348"/>
        <v>41920.787534722222</v>
      </c>
      <c r="T2786" s="10">
        <f t="shared" si="349"/>
        <v>41941.787534722222</v>
      </c>
      <c r="U2786" s="10" t="str">
        <f t="shared" si="350"/>
        <v>Oct</v>
      </c>
      <c r="V2786" s="11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>
        <f t="shared" si="345"/>
        <v>5117</v>
      </c>
      <c r="Q2787" t="str">
        <f t="shared" si="346"/>
        <v>theater</v>
      </c>
      <c r="R2787" s="6" t="str">
        <f t="shared" si="347"/>
        <v>plays</v>
      </c>
      <c r="S2787" s="10">
        <f t="shared" si="348"/>
        <v>42558.189432870371</v>
      </c>
      <c r="T2787" s="10">
        <f t="shared" si="349"/>
        <v>42587.875</v>
      </c>
      <c r="U2787" s="10" t="str">
        <f t="shared" si="350"/>
        <v>Jul</v>
      </c>
      <c r="V2787" s="11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>
        <f t="shared" si="345"/>
        <v>2723</v>
      </c>
      <c r="Q2788" t="str">
        <f t="shared" si="346"/>
        <v>theater</v>
      </c>
      <c r="R2788" s="6" t="str">
        <f t="shared" si="347"/>
        <v>plays</v>
      </c>
      <c r="S2788" s="10">
        <f t="shared" si="348"/>
        <v>41815.569212962961</v>
      </c>
      <c r="T2788" s="10">
        <f t="shared" si="349"/>
        <v>41829.569212962961</v>
      </c>
      <c r="U2788" s="10" t="str">
        <f t="shared" si="350"/>
        <v>Jun</v>
      </c>
      <c r="V2788" s="11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>
        <f t="shared" si="345"/>
        <v>1098.5</v>
      </c>
      <c r="Q2789" t="str">
        <f t="shared" si="346"/>
        <v>theater</v>
      </c>
      <c r="R2789" s="6" t="str">
        <f t="shared" si="347"/>
        <v>plays</v>
      </c>
      <c r="S2789" s="10">
        <f t="shared" si="348"/>
        <v>41808.198518518519</v>
      </c>
      <c r="T2789" s="10">
        <f t="shared" si="349"/>
        <v>41838.198518518519</v>
      </c>
      <c r="U2789" s="10" t="str">
        <f t="shared" si="350"/>
        <v>Jun</v>
      </c>
      <c r="V2789" s="11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>
        <f t="shared" si="345"/>
        <v>2025</v>
      </c>
      <c r="Q2790" t="str">
        <f t="shared" si="346"/>
        <v>theater</v>
      </c>
      <c r="R2790" s="6" t="str">
        <f t="shared" si="347"/>
        <v>plays</v>
      </c>
      <c r="S2790" s="10">
        <f t="shared" si="348"/>
        <v>42550.701886574068</v>
      </c>
      <c r="T2790" s="10">
        <f t="shared" si="349"/>
        <v>42580.701886574068</v>
      </c>
      <c r="U2790" s="10" t="str">
        <f t="shared" si="350"/>
        <v>Jun</v>
      </c>
      <c r="V2790" s="11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>
        <f t="shared" si="345"/>
        <v>3017.5</v>
      </c>
      <c r="Q2791" t="str">
        <f t="shared" si="346"/>
        <v>theater</v>
      </c>
      <c r="R2791" s="6" t="str">
        <f t="shared" si="347"/>
        <v>plays</v>
      </c>
      <c r="S2791" s="10">
        <f t="shared" si="348"/>
        <v>42056.013124999998</v>
      </c>
      <c r="T2791" s="10">
        <f t="shared" si="349"/>
        <v>42075.166666666672</v>
      </c>
      <c r="U2791" s="10" t="str">
        <f t="shared" si="350"/>
        <v>Feb</v>
      </c>
      <c r="V2791" s="11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>
        <f t="shared" si="345"/>
        <v>3080</v>
      </c>
      <c r="Q2792" t="str">
        <f t="shared" si="346"/>
        <v>theater</v>
      </c>
      <c r="R2792" s="6" t="str">
        <f t="shared" si="347"/>
        <v>plays</v>
      </c>
      <c r="S2792" s="10">
        <f t="shared" si="348"/>
        <v>42016.938692129625</v>
      </c>
      <c r="T2792" s="10">
        <f t="shared" si="349"/>
        <v>42046.938692129625</v>
      </c>
      <c r="U2792" s="10" t="str">
        <f t="shared" si="350"/>
        <v>Jan</v>
      </c>
      <c r="V2792" s="11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>
        <f t="shared" si="345"/>
        <v>2025</v>
      </c>
      <c r="Q2793" t="str">
        <f t="shared" si="346"/>
        <v>theater</v>
      </c>
      <c r="R2793" s="6" t="str">
        <f t="shared" si="347"/>
        <v>plays</v>
      </c>
      <c r="S2793" s="10">
        <f t="shared" si="348"/>
        <v>42591.899988425925</v>
      </c>
      <c r="T2793" s="10">
        <f t="shared" si="349"/>
        <v>42622.166666666672</v>
      </c>
      <c r="U2793" s="10" t="str">
        <f t="shared" si="350"/>
        <v>Aug</v>
      </c>
      <c r="V2793" s="11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>
        <f t="shared" si="345"/>
        <v>2076</v>
      </c>
      <c r="Q2794" t="str">
        <f t="shared" si="346"/>
        <v>theater</v>
      </c>
      <c r="R2794" s="6" t="str">
        <f t="shared" si="347"/>
        <v>plays</v>
      </c>
      <c r="S2794" s="10">
        <f t="shared" si="348"/>
        <v>42183.231006944443</v>
      </c>
      <c r="T2794" s="10">
        <f t="shared" si="349"/>
        <v>42228.231006944443</v>
      </c>
      <c r="U2794" s="10" t="str">
        <f t="shared" si="350"/>
        <v>Jun</v>
      </c>
      <c r="V2794" s="11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>
        <f t="shared" si="345"/>
        <v>10528.375</v>
      </c>
      <c r="Q2795" t="str">
        <f t="shared" si="346"/>
        <v>theater</v>
      </c>
      <c r="R2795" s="6" t="str">
        <f t="shared" si="347"/>
        <v>plays</v>
      </c>
      <c r="S2795" s="10">
        <f t="shared" si="348"/>
        <v>42176.419039351851</v>
      </c>
      <c r="T2795" s="10">
        <f t="shared" si="349"/>
        <v>42206.419039351851</v>
      </c>
      <c r="U2795" s="10" t="str">
        <f t="shared" si="350"/>
        <v>Jun</v>
      </c>
      <c r="V2795" s="11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>
        <f t="shared" si="345"/>
        <v>62.5</v>
      </c>
      <c r="Q2796" t="str">
        <f t="shared" si="346"/>
        <v>theater</v>
      </c>
      <c r="R2796" s="6" t="str">
        <f t="shared" si="347"/>
        <v>plays</v>
      </c>
      <c r="S2796" s="10">
        <f t="shared" si="348"/>
        <v>42416.691655092596</v>
      </c>
      <c r="T2796" s="10">
        <f t="shared" si="349"/>
        <v>42432.791666666672</v>
      </c>
      <c r="U2796" s="10" t="str">
        <f t="shared" si="350"/>
        <v>Feb</v>
      </c>
      <c r="V2796" s="11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>
        <f t="shared" si="345"/>
        <v>715</v>
      </c>
      <c r="Q2797" t="str">
        <f t="shared" si="346"/>
        <v>theater</v>
      </c>
      <c r="R2797" s="6" t="str">
        <f t="shared" si="347"/>
        <v>plays</v>
      </c>
      <c r="S2797" s="10">
        <f t="shared" si="348"/>
        <v>41780.525937500002</v>
      </c>
      <c r="T2797" s="10">
        <f t="shared" si="349"/>
        <v>41796.958333333336</v>
      </c>
      <c r="U2797" s="10" t="str">
        <f t="shared" si="350"/>
        <v>May</v>
      </c>
      <c r="V2797" s="11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>
        <f t="shared" si="345"/>
        <v>862</v>
      </c>
      <c r="Q2798" t="str">
        <f t="shared" si="346"/>
        <v>theater</v>
      </c>
      <c r="R2798" s="6" t="str">
        <f t="shared" si="347"/>
        <v>plays</v>
      </c>
      <c r="S2798" s="10">
        <f t="shared" si="348"/>
        <v>41795.528101851851</v>
      </c>
      <c r="T2798" s="10">
        <f t="shared" si="349"/>
        <v>41825.528101851851</v>
      </c>
      <c r="U2798" s="10" t="str">
        <f t="shared" si="350"/>
        <v>Jun</v>
      </c>
      <c r="V2798" s="11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>
        <f t="shared" si="345"/>
        <v>8105.8050000000003</v>
      </c>
      <c r="Q2799" t="str">
        <f t="shared" si="346"/>
        <v>theater</v>
      </c>
      <c r="R2799" s="6" t="str">
        <f t="shared" si="347"/>
        <v>plays</v>
      </c>
      <c r="S2799" s="10">
        <f t="shared" si="348"/>
        <v>41798.94027777778</v>
      </c>
      <c r="T2799" s="10">
        <f t="shared" si="349"/>
        <v>41828.94027777778</v>
      </c>
      <c r="U2799" s="10" t="str">
        <f t="shared" si="350"/>
        <v>Jun</v>
      </c>
      <c r="V2799" s="11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>
        <f t="shared" si="345"/>
        <v>5035</v>
      </c>
      <c r="Q2800" t="str">
        <f t="shared" si="346"/>
        <v>theater</v>
      </c>
      <c r="R2800" s="6" t="str">
        <f t="shared" si="347"/>
        <v>plays</v>
      </c>
      <c r="S2800" s="10">
        <f t="shared" si="348"/>
        <v>42201.675011574072</v>
      </c>
      <c r="T2800" s="10">
        <f t="shared" si="349"/>
        <v>42216.666666666672</v>
      </c>
      <c r="U2800" s="10" t="str">
        <f t="shared" si="350"/>
        <v>Jul</v>
      </c>
      <c r="V2800" s="11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>
        <f t="shared" si="345"/>
        <v>5415.87</v>
      </c>
      <c r="Q2801" t="str">
        <f t="shared" si="346"/>
        <v>theater</v>
      </c>
      <c r="R2801" s="6" t="str">
        <f t="shared" si="347"/>
        <v>plays</v>
      </c>
      <c r="S2801" s="10">
        <f t="shared" si="348"/>
        <v>42507.264699074076</v>
      </c>
      <c r="T2801" s="10">
        <f t="shared" si="349"/>
        <v>42538.666666666672</v>
      </c>
      <c r="U2801" s="10" t="str">
        <f t="shared" si="350"/>
        <v>May</v>
      </c>
      <c r="V2801" s="11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>
        <f t="shared" si="345"/>
        <v>1165</v>
      </c>
      <c r="Q2802" t="str">
        <f t="shared" si="346"/>
        <v>theater</v>
      </c>
      <c r="R2802" s="6" t="str">
        <f t="shared" si="347"/>
        <v>plays</v>
      </c>
      <c r="S2802" s="10">
        <f t="shared" si="348"/>
        <v>41948.552847222221</v>
      </c>
      <c r="T2802" s="10">
        <f t="shared" si="349"/>
        <v>42008.552847222221</v>
      </c>
      <c r="U2802" s="10" t="str">
        <f t="shared" si="350"/>
        <v>Nov</v>
      </c>
      <c r="V2802" s="11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>
        <f t="shared" si="345"/>
        <v>583</v>
      </c>
      <c r="Q2803" t="str">
        <f t="shared" si="346"/>
        <v>theater</v>
      </c>
      <c r="R2803" s="6" t="str">
        <f t="shared" si="347"/>
        <v>plays</v>
      </c>
      <c r="S2803" s="10">
        <f t="shared" si="348"/>
        <v>41900.243159722224</v>
      </c>
      <c r="T2803" s="10">
        <f t="shared" si="349"/>
        <v>41922.458333333336</v>
      </c>
      <c r="U2803" s="10" t="str">
        <f t="shared" si="350"/>
        <v>Sep</v>
      </c>
      <c r="V2803" s="11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>
        <f t="shared" si="345"/>
        <v>3027.5</v>
      </c>
      <c r="Q2804" t="str">
        <f t="shared" si="346"/>
        <v>theater</v>
      </c>
      <c r="R2804" s="6" t="str">
        <f t="shared" si="347"/>
        <v>plays</v>
      </c>
      <c r="S2804" s="10">
        <f t="shared" si="348"/>
        <v>42192.64707175926</v>
      </c>
      <c r="T2804" s="10">
        <f t="shared" si="349"/>
        <v>42222.64707175926</v>
      </c>
      <c r="U2804" s="10" t="str">
        <f t="shared" si="350"/>
        <v>Jul</v>
      </c>
      <c r="V2804" s="11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>
        <f t="shared" si="345"/>
        <v>11397.5</v>
      </c>
      <c r="Q2805" t="str">
        <f t="shared" si="346"/>
        <v>theater</v>
      </c>
      <c r="R2805" s="6" t="str">
        <f t="shared" si="347"/>
        <v>plays</v>
      </c>
      <c r="S2805" s="10">
        <f t="shared" si="348"/>
        <v>42158.065694444449</v>
      </c>
      <c r="T2805" s="10">
        <f t="shared" si="349"/>
        <v>42201</v>
      </c>
      <c r="U2805" s="10" t="str">
        <f t="shared" si="350"/>
        <v>Jun</v>
      </c>
      <c r="V2805" s="11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>
        <f t="shared" si="345"/>
        <v>1075</v>
      </c>
      <c r="Q2806" t="str">
        <f t="shared" si="346"/>
        <v>theater</v>
      </c>
      <c r="R2806" s="6" t="str">
        <f t="shared" si="347"/>
        <v>plays</v>
      </c>
      <c r="S2806" s="10">
        <f t="shared" si="348"/>
        <v>41881.453587962962</v>
      </c>
      <c r="T2806" s="10">
        <f t="shared" si="349"/>
        <v>41911.453587962962</v>
      </c>
      <c r="U2806" s="10" t="str">
        <f t="shared" si="350"/>
        <v>Aug</v>
      </c>
      <c r="V2806" s="11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>
        <f t="shared" si="345"/>
        <v>420</v>
      </c>
      <c r="Q2807" t="str">
        <f t="shared" si="346"/>
        <v>theater</v>
      </c>
      <c r="R2807" s="6" t="str">
        <f t="shared" si="347"/>
        <v>plays</v>
      </c>
      <c r="S2807" s="10">
        <f t="shared" si="348"/>
        <v>42213.505474537036</v>
      </c>
      <c r="T2807" s="10">
        <f t="shared" si="349"/>
        <v>42238.505474537036</v>
      </c>
      <c r="U2807" s="10" t="str">
        <f t="shared" si="350"/>
        <v>Jul</v>
      </c>
      <c r="V2807" s="11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>
        <f t="shared" si="345"/>
        <v>3181.5</v>
      </c>
      <c r="Q2808" t="str">
        <f t="shared" si="346"/>
        <v>theater</v>
      </c>
      <c r="R2808" s="6" t="str">
        <f t="shared" si="347"/>
        <v>plays</v>
      </c>
      <c r="S2808" s="10">
        <f t="shared" si="348"/>
        <v>42185.267245370371</v>
      </c>
      <c r="T2808" s="10">
        <f t="shared" si="349"/>
        <v>42221.458333333328</v>
      </c>
      <c r="U2808" s="10" t="str">
        <f t="shared" si="350"/>
        <v>Jun</v>
      </c>
      <c r="V2808" s="11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>
        <f t="shared" si="345"/>
        <v>5650</v>
      </c>
      <c r="Q2809" t="str">
        <f t="shared" si="346"/>
        <v>theater</v>
      </c>
      <c r="R2809" s="6" t="str">
        <f t="shared" si="347"/>
        <v>plays</v>
      </c>
      <c r="S2809" s="10">
        <f t="shared" si="348"/>
        <v>42154.873124999998</v>
      </c>
      <c r="T2809" s="10">
        <f t="shared" si="349"/>
        <v>42184.873124999998</v>
      </c>
      <c r="U2809" s="10" t="str">
        <f t="shared" si="350"/>
        <v>May</v>
      </c>
      <c r="V2809" s="11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>
        <f t="shared" si="345"/>
        <v>4505.5</v>
      </c>
      <c r="Q2810" t="str">
        <f t="shared" si="346"/>
        <v>theater</v>
      </c>
      <c r="R2810" s="6" t="str">
        <f t="shared" si="347"/>
        <v>plays</v>
      </c>
      <c r="S2810" s="10">
        <f t="shared" si="348"/>
        <v>42208.84646990741</v>
      </c>
      <c r="T2810" s="10">
        <f t="shared" si="349"/>
        <v>42238.84646990741</v>
      </c>
      <c r="U2810" s="10" t="str">
        <f t="shared" si="350"/>
        <v>Jul</v>
      </c>
      <c r="V2810" s="11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>
        <f t="shared" si="345"/>
        <v>2530</v>
      </c>
      <c r="Q2811" t="str">
        <f t="shared" si="346"/>
        <v>theater</v>
      </c>
      <c r="R2811" s="6" t="str">
        <f t="shared" si="347"/>
        <v>plays</v>
      </c>
      <c r="S2811" s="10">
        <f t="shared" si="348"/>
        <v>42451.496817129635</v>
      </c>
      <c r="T2811" s="10">
        <f t="shared" si="349"/>
        <v>42459.610416666663</v>
      </c>
      <c r="U2811" s="10" t="str">
        <f t="shared" si="350"/>
        <v>Mar</v>
      </c>
      <c r="V2811" s="11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>
        <f t="shared" si="345"/>
        <v>2602.5</v>
      </c>
      <c r="Q2812" t="str">
        <f t="shared" si="346"/>
        <v>theater</v>
      </c>
      <c r="R2812" s="6" t="str">
        <f t="shared" si="347"/>
        <v>plays</v>
      </c>
      <c r="S2812" s="10">
        <f t="shared" si="348"/>
        <v>41759.13962962963</v>
      </c>
      <c r="T2812" s="10">
        <f t="shared" si="349"/>
        <v>41791.165972222225</v>
      </c>
      <c r="U2812" s="10" t="str">
        <f t="shared" si="350"/>
        <v>Apr</v>
      </c>
      <c r="V2812" s="11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>
        <f t="shared" si="345"/>
        <v>10013.5</v>
      </c>
      <c r="Q2813" t="str">
        <f t="shared" si="346"/>
        <v>theater</v>
      </c>
      <c r="R2813" s="6" t="str">
        <f t="shared" si="347"/>
        <v>plays</v>
      </c>
      <c r="S2813" s="10">
        <f t="shared" si="348"/>
        <v>42028.496562500004</v>
      </c>
      <c r="T2813" s="10">
        <f t="shared" si="349"/>
        <v>42058.496562500004</v>
      </c>
      <c r="U2813" s="10" t="str">
        <f t="shared" si="350"/>
        <v>Jan</v>
      </c>
      <c r="V2813" s="11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>
        <f t="shared" si="345"/>
        <v>5332.5</v>
      </c>
      <c r="Q2814" t="str">
        <f t="shared" si="346"/>
        <v>theater</v>
      </c>
      <c r="R2814" s="6" t="str">
        <f t="shared" si="347"/>
        <v>plays</v>
      </c>
      <c r="S2814" s="10">
        <f t="shared" si="348"/>
        <v>42054.74418981481</v>
      </c>
      <c r="T2814" s="10">
        <f t="shared" si="349"/>
        <v>42100.166666666672</v>
      </c>
      <c r="U2814" s="10" t="str">
        <f t="shared" si="350"/>
        <v>Feb</v>
      </c>
      <c r="V2814" s="11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>
        <f t="shared" si="345"/>
        <v>3186.06</v>
      </c>
      <c r="Q2815" t="str">
        <f t="shared" si="346"/>
        <v>theater</v>
      </c>
      <c r="R2815" s="6" t="str">
        <f t="shared" si="347"/>
        <v>plays</v>
      </c>
      <c r="S2815" s="10">
        <f t="shared" si="348"/>
        <v>42693.742604166662</v>
      </c>
      <c r="T2815" s="10">
        <f t="shared" si="349"/>
        <v>42718.742604166662</v>
      </c>
      <c r="U2815" s="10" t="str">
        <f t="shared" si="350"/>
        <v>Nov</v>
      </c>
      <c r="V2815" s="11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>
        <f t="shared" si="345"/>
        <v>1558</v>
      </c>
      <c r="Q2816" t="str">
        <f t="shared" si="346"/>
        <v>theater</v>
      </c>
      <c r="R2816" s="6" t="str">
        <f t="shared" si="347"/>
        <v>plays</v>
      </c>
      <c r="S2816" s="10">
        <f t="shared" si="348"/>
        <v>42103.399479166663</v>
      </c>
      <c r="T2816" s="10">
        <f t="shared" si="349"/>
        <v>42133.399479166663</v>
      </c>
      <c r="U2816" s="10" t="str">
        <f t="shared" si="350"/>
        <v>Apr</v>
      </c>
      <c r="V2816" s="11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>
        <f t="shared" si="345"/>
        <v>427.5</v>
      </c>
      <c r="Q2817" t="str">
        <f t="shared" si="346"/>
        <v>theater</v>
      </c>
      <c r="R2817" s="6" t="str">
        <f t="shared" si="347"/>
        <v>plays</v>
      </c>
      <c r="S2817" s="10">
        <f t="shared" si="348"/>
        <v>42559.776724537034</v>
      </c>
      <c r="T2817" s="10">
        <f t="shared" si="349"/>
        <v>42589.776724537034</v>
      </c>
      <c r="U2817" s="10" t="str">
        <f t="shared" si="350"/>
        <v>Jul</v>
      </c>
      <c r="V2817" s="11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>
        <f t="shared" si="345"/>
        <v>3623.5</v>
      </c>
      <c r="Q2818" t="str">
        <f t="shared" si="346"/>
        <v>theater</v>
      </c>
      <c r="R2818" s="6" t="str">
        <f t="shared" si="347"/>
        <v>plays</v>
      </c>
      <c r="S2818" s="10">
        <f t="shared" si="348"/>
        <v>42188.467499999999</v>
      </c>
      <c r="T2818" s="10">
        <f t="shared" si="349"/>
        <v>42218.666666666672</v>
      </c>
      <c r="U2818" s="10" t="str">
        <f t="shared" si="350"/>
        <v>Jul</v>
      </c>
      <c r="V2818" s="11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>
        <f t="shared" ref="P2819:P2882" si="353">AVERAGE(D2819,E2819)</f>
        <v>690</v>
      </c>
      <c r="Q2819" t="str">
        <f t="shared" ref="Q2819:Q2882" si="354">LEFT(N2819, SEARCH("/",N2819,1)-1)</f>
        <v>theater</v>
      </c>
      <c r="R2819" s="6" t="str">
        <f t="shared" ref="R2819:R2882" si="355">RIGHT(N2819,LEN(N2819) - SEARCH("/", N2819, + 1))</f>
        <v>plays</v>
      </c>
      <c r="S2819" s="10">
        <f t="shared" ref="S2819:S2882" si="356">(((J2819/60)/60)/24)+DATE(1970,1,1)</f>
        <v>42023.634976851856</v>
      </c>
      <c r="T2819" s="10">
        <f t="shared" ref="T2819:T2882" si="357">(((I2819/60)/60)/24)+DATE(1970,1,1)</f>
        <v>42063.634976851856</v>
      </c>
      <c r="U2819" s="10" t="str">
        <f t="shared" ref="U2819:U2882" si="358">TEXT(S2819, "mmm")</f>
        <v>Jan</v>
      </c>
      <c r="V2819" s="11">
        <f t="shared" ref="V2819:V2882" si="35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>
        <f t="shared" si="353"/>
        <v>10301.5</v>
      </c>
      <c r="Q2820" t="str">
        <f t="shared" si="354"/>
        <v>theater</v>
      </c>
      <c r="R2820" s="6" t="str">
        <f t="shared" si="355"/>
        <v>plays</v>
      </c>
      <c r="S2820" s="10">
        <f t="shared" si="356"/>
        <v>42250.598217592589</v>
      </c>
      <c r="T2820" s="10">
        <f t="shared" si="357"/>
        <v>42270.598217592589</v>
      </c>
      <c r="U2820" s="10" t="str">
        <f t="shared" si="358"/>
        <v>Sep</v>
      </c>
      <c r="V2820" s="11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>
        <f t="shared" si="353"/>
        <v>5120</v>
      </c>
      <c r="Q2821" t="str">
        <f t="shared" si="354"/>
        <v>theater</v>
      </c>
      <c r="R2821" s="6" t="str">
        <f t="shared" si="355"/>
        <v>plays</v>
      </c>
      <c r="S2821" s="10">
        <f t="shared" si="356"/>
        <v>42139.525567129633</v>
      </c>
      <c r="T2821" s="10">
        <f t="shared" si="357"/>
        <v>42169.525567129633</v>
      </c>
      <c r="U2821" s="10" t="str">
        <f t="shared" si="358"/>
        <v>May</v>
      </c>
      <c r="V2821" s="11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>
        <f t="shared" si="353"/>
        <v>236</v>
      </c>
      <c r="Q2822" t="str">
        <f t="shared" si="354"/>
        <v>theater</v>
      </c>
      <c r="R2822" s="6" t="str">
        <f t="shared" si="355"/>
        <v>plays</v>
      </c>
      <c r="S2822" s="10">
        <f t="shared" si="356"/>
        <v>42401.610983796301</v>
      </c>
      <c r="T2822" s="10">
        <f t="shared" si="357"/>
        <v>42426</v>
      </c>
      <c r="U2822" s="10" t="str">
        <f t="shared" si="358"/>
        <v>Feb</v>
      </c>
      <c r="V2822" s="11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>
        <f t="shared" si="353"/>
        <v>1000</v>
      </c>
      <c r="Q2823" t="str">
        <f t="shared" si="354"/>
        <v>theater</v>
      </c>
      <c r="R2823" s="6" t="str">
        <f t="shared" si="355"/>
        <v>plays</v>
      </c>
      <c r="S2823" s="10">
        <f t="shared" si="356"/>
        <v>41875.922858796301</v>
      </c>
      <c r="T2823" s="10">
        <f t="shared" si="357"/>
        <v>41905.922858796301</v>
      </c>
      <c r="U2823" s="10" t="str">
        <f t="shared" si="358"/>
        <v>Aug</v>
      </c>
      <c r="V2823" s="11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>
        <f t="shared" si="353"/>
        <v>6000</v>
      </c>
      <c r="Q2824" t="str">
        <f t="shared" si="354"/>
        <v>theater</v>
      </c>
      <c r="R2824" s="6" t="str">
        <f t="shared" si="355"/>
        <v>plays</v>
      </c>
      <c r="S2824" s="10">
        <f t="shared" si="356"/>
        <v>42060.683935185181</v>
      </c>
      <c r="T2824" s="10">
        <f t="shared" si="357"/>
        <v>42090.642268518524</v>
      </c>
      <c r="U2824" s="10" t="str">
        <f t="shared" si="358"/>
        <v>Feb</v>
      </c>
      <c r="V2824" s="11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>
        <f t="shared" si="353"/>
        <v>112</v>
      </c>
      <c r="Q2825" t="str">
        <f t="shared" si="354"/>
        <v>theater</v>
      </c>
      <c r="R2825" s="6" t="str">
        <f t="shared" si="355"/>
        <v>plays</v>
      </c>
      <c r="S2825" s="10">
        <f t="shared" si="356"/>
        <v>42067.011643518519</v>
      </c>
      <c r="T2825" s="10">
        <f t="shared" si="357"/>
        <v>42094.957638888889</v>
      </c>
      <c r="U2825" s="10" t="str">
        <f t="shared" si="358"/>
        <v>Mar</v>
      </c>
      <c r="V2825" s="11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>
        <f t="shared" si="353"/>
        <v>705</v>
      </c>
      <c r="Q2826" t="str">
        <f t="shared" si="354"/>
        <v>theater</v>
      </c>
      <c r="R2826" s="6" t="str">
        <f t="shared" si="355"/>
        <v>plays</v>
      </c>
      <c r="S2826" s="10">
        <f t="shared" si="356"/>
        <v>42136.270787037036</v>
      </c>
      <c r="T2826" s="10">
        <f t="shared" si="357"/>
        <v>42168.071527777778</v>
      </c>
      <c r="U2826" s="10" t="str">
        <f t="shared" si="358"/>
        <v>May</v>
      </c>
      <c r="V2826" s="11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>
        <f t="shared" si="353"/>
        <v>3050</v>
      </c>
      <c r="Q2827" t="str">
        <f t="shared" si="354"/>
        <v>theater</v>
      </c>
      <c r="R2827" s="6" t="str">
        <f t="shared" si="355"/>
        <v>plays</v>
      </c>
      <c r="S2827" s="10">
        <f t="shared" si="356"/>
        <v>42312.792662037042</v>
      </c>
      <c r="T2827" s="10">
        <f t="shared" si="357"/>
        <v>42342.792662037042</v>
      </c>
      <c r="U2827" s="10" t="str">
        <f t="shared" si="358"/>
        <v>Nov</v>
      </c>
      <c r="V2827" s="11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>
        <f t="shared" si="353"/>
        <v>2077.5</v>
      </c>
      <c r="Q2828" t="str">
        <f t="shared" si="354"/>
        <v>theater</v>
      </c>
      <c r="R2828" s="6" t="str">
        <f t="shared" si="355"/>
        <v>plays</v>
      </c>
      <c r="S2828" s="10">
        <f t="shared" si="356"/>
        <v>42171.034861111111</v>
      </c>
      <c r="T2828" s="10">
        <f t="shared" si="357"/>
        <v>42195.291666666672</v>
      </c>
      <c r="U2828" s="10" t="str">
        <f t="shared" si="358"/>
        <v>Jun</v>
      </c>
      <c r="V2828" s="11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>
        <f t="shared" si="353"/>
        <v>2202.5</v>
      </c>
      <c r="Q2829" t="str">
        <f t="shared" si="354"/>
        <v>theater</v>
      </c>
      <c r="R2829" s="6" t="str">
        <f t="shared" si="355"/>
        <v>plays</v>
      </c>
      <c r="S2829" s="10">
        <f t="shared" si="356"/>
        <v>42494.683634259258</v>
      </c>
      <c r="T2829" s="10">
        <f t="shared" si="357"/>
        <v>42524.6875</v>
      </c>
      <c r="U2829" s="10" t="str">
        <f t="shared" si="358"/>
        <v>May</v>
      </c>
      <c r="V2829" s="11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>
        <f t="shared" si="353"/>
        <v>9518</v>
      </c>
      <c r="Q2830" t="str">
        <f t="shared" si="354"/>
        <v>theater</v>
      </c>
      <c r="R2830" s="6" t="str">
        <f t="shared" si="355"/>
        <v>plays</v>
      </c>
      <c r="S2830" s="10">
        <f t="shared" si="356"/>
        <v>42254.264687499999</v>
      </c>
      <c r="T2830" s="10">
        <f t="shared" si="357"/>
        <v>42279.958333333328</v>
      </c>
      <c r="U2830" s="10" t="str">
        <f t="shared" si="358"/>
        <v>Sep</v>
      </c>
      <c r="V2830" s="11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>
        <f t="shared" si="353"/>
        <v>2581.5</v>
      </c>
      <c r="Q2831" t="str">
        <f t="shared" si="354"/>
        <v>theater</v>
      </c>
      <c r="R2831" s="6" t="str">
        <f t="shared" si="355"/>
        <v>plays</v>
      </c>
      <c r="S2831" s="10">
        <f t="shared" si="356"/>
        <v>42495.434236111112</v>
      </c>
      <c r="T2831" s="10">
        <f t="shared" si="357"/>
        <v>42523.434236111112</v>
      </c>
      <c r="U2831" s="10" t="str">
        <f t="shared" si="358"/>
        <v>May</v>
      </c>
      <c r="V2831" s="11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>
        <f t="shared" si="353"/>
        <v>3000</v>
      </c>
      <c r="Q2832" t="str">
        <f t="shared" si="354"/>
        <v>theater</v>
      </c>
      <c r="R2832" s="6" t="str">
        <f t="shared" si="355"/>
        <v>plays</v>
      </c>
      <c r="S2832" s="10">
        <f t="shared" si="356"/>
        <v>41758.839675925927</v>
      </c>
      <c r="T2832" s="10">
        <f t="shared" si="357"/>
        <v>41771.165972222225</v>
      </c>
      <c r="U2832" s="10" t="str">
        <f t="shared" si="358"/>
        <v>Apr</v>
      </c>
      <c r="V2832" s="11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>
        <f t="shared" si="353"/>
        <v>3160</v>
      </c>
      <c r="Q2833" t="str">
        <f t="shared" si="354"/>
        <v>theater</v>
      </c>
      <c r="R2833" s="6" t="str">
        <f t="shared" si="355"/>
        <v>plays</v>
      </c>
      <c r="S2833" s="10">
        <f t="shared" si="356"/>
        <v>42171.824884259258</v>
      </c>
      <c r="T2833" s="10">
        <f t="shared" si="357"/>
        <v>42201.824884259258</v>
      </c>
      <c r="U2833" s="10" t="str">
        <f t="shared" si="358"/>
        <v>Jun</v>
      </c>
      <c r="V2833" s="11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>
        <f t="shared" si="353"/>
        <v>2683.9949999999999</v>
      </c>
      <c r="Q2834" t="str">
        <f t="shared" si="354"/>
        <v>theater</v>
      </c>
      <c r="R2834" s="6" t="str">
        <f t="shared" si="355"/>
        <v>plays</v>
      </c>
      <c r="S2834" s="10">
        <f t="shared" si="356"/>
        <v>41938.709421296298</v>
      </c>
      <c r="T2834" s="10">
        <f t="shared" si="357"/>
        <v>41966.916666666672</v>
      </c>
      <c r="U2834" s="10" t="str">
        <f t="shared" si="358"/>
        <v>Oct</v>
      </c>
      <c r="V2834" s="11">
        <f t="shared" si="359"/>
        <v>2014</v>
      </c>
    </row>
    <row r="2835" spans="1:22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>
        <f t="shared" si="353"/>
        <v>2811.5</v>
      </c>
      <c r="Q2835" t="str">
        <f t="shared" si="354"/>
        <v>theater</v>
      </c>
      <c r="R2835" s="6" t="str">
        <f t="shared" si="355"/>
        <v>plays</v>
      </c>
      <c r="S2835" s="10">
        <f t="shared" si="356"/>
        <v>42268.127696759257</v>
      </c>
      <c r="T2835" s="10">
        <f t="shared" si="357"/>
        <v>42288.083333333328</v>
      </c>
      <c r="U2835" s="10" t="str">
        <f t="shared" si="358"/>
        <v>Sep</v>
      </c>
      <c r="V2835" s="11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>
        <f t="shared" si="353"/>
        <v>1080</v>
      </c>
      <c r="Q2836" t="str">
        <f t="shared" si="354"/>
        <v>theater</v>
      </c>
      <c r="R2836" s="6" t="str">
        <f t="shared" si="355"/>
        <v>plays</v>
      </c>
      <c r="S2836" s="10">
        <f t="shared" si="356"/>
        <v>42019.959837962961</v>
      </c>
      <c r="T2836" s="10">
        <f t="shared" si="357"/>
        <v>42034.959837962961</v>
      </c>
      <c r="U2836" s="10" t="str">
        <f t="shared" si="358"/>
        <v>Jan</v>
      </c>
      <c r="V2836" s="11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>
        <f t="shared" si="353"/>
        <v>1435.4949999999999</v>
      </c>
      <c r="Q2837" t="str">
        <f t="shared" si="354"/>
        <v>theater</v>
      </c>
      <c r="R2837" s="6" t="str">
        <f t="shared" si="355"/>
        <v>plays</v>
      </c>
      <c r="S2837" s="10">
        <f t="shared" si="356"/>
        <v>42313.703900462962</v>
      </c>
      <c r="T2837" s="10">
        <f t="shared" si="357"/>
        <v>42343</v>
      </c>
      <c r="U2837" s="10" t="str">
        <f t="shared" si="358"/>
        <v>Nov</v>
      </c>
      <c r="V2837" s="11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>
        <f t="shared" si="353"/>
        <v>467.5</v>
      </c>
      <c r="Q2838" t="str">
        <f t="shared" si="354"/>
        <v>theater</v>
      </c>
      <c r="R2838" s="6" t="str">
        <f t="shared" si="355"/>
        <v>plays</v>
      </c>
      <c r="S2838" s="10">
        <f t="shared" si="356"/>
        <v>42746.261782407411</v>
      </c>
      <c r="T2838" s="10">
        <f t="shared" si="357"/>
        <v>42784.207638888889</v>
      </c>
      <c r="U2838" s="10" t="str">
        <f t="shared" si="358"/>
        <v>Jan</v>
      </c>
      <c r="V2838" s="11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>
        <f t="shared" si="353"/>
        <v>850</v>
      </c>
      <c r="Q2839" t="str">
        <f t="shared" si="354"/>
        <v>theater</v>
      </c>
      <c r="R2839" s="6" t="str">
        <f t="shared" si="355"/>
        <v>plays</v>
      </c>
      <c r="S2839" s="10">
        <f t="shared" si="356"/>
        <v>42307.908379629633</v>
      </c>
      <c r="T2839" s="10">
        <f t="shared" si="357"/>
        <v>42347.950046296297</v>
      </c>
      <c r="U2839" s="10" t="str">
        <f t="shared" si="358"/>
        <v>Oct</v>
      </c>
      <c r="V2839" s="11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>
        <f t="shared" si="353"/>
        <v>2202.5</v>
      </c>
      <c r="Q2840" t="str">
        <f t="shared" si="354"/>
        <v>theater</v>
      </c>
      <c r="R2840" s="6" t="str">
        <f t="shared" si="355"/>
        <v>plays</v>
      </c>
      <c r="S2840" s="10">
        <f t="shared" si="356"/>
        <v>41842.607592592591</v>
      </c>
      <c r="T2840" s="10">
        <f t="shared" si="357"/>
        <v>41864.916666666664</v>
      </c>
      <c r="U2840" s="10" t="str">
        <f t="shared" si="358"/>
        <v>Jul</v>
      </c>
      <c r="V2840" s="11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>
        <f t="shared" si="353"/>
        <v>3700</v>
      </c>
      <c r="Q2841" t="str">
        <f t="shared" si="354"/>
        <v>theater</v>
      </c>
      <c r="R2841" s="6" t="str">
        <f t="shared" si="355"/>
        <v>plays</v>
      </c>
      <c r="S2841" s="10">
        <f t="shared" si="356"/>
        <v>41853.240208333329</v>
      </c>
      <c r="T2841" s="10">
        <f t="shared" si="357"/>
        <v>41876.207638888889</v>
      </c>
      <c r="U2841" s="10" t="str">
        <f t="shared" si="358"/>
        <v>Aug</v>
      </c>
      <c r="V2841" s="11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>
        <f t="shared" si="353"/>
        <v>2550</v>
      </c>
      <c r="Q2842" t="str">
        <f t="shared" si="354"/>
        <v>theater</v>
      </c>
      <c r="R2842" s="6" t="str">
        <f t="shared" si="355"/>
        <v>plays</v>
      </c>
      <c r="S2842" s="10">
        <f t="shared" si="356"/>
        <v>42060.035636574074</v>
      </c>
      <c r="T2842" s="10">
        <f t="shared" si="357"/>
        <v>42081.708333333328</v>
      </c>
      <c r="U2842" s="10" t="str">
        <f t="shared" si="358"/>
        <v>Feb</v>
      </c>
      <c r="V2842" s="11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>
        <f t="shared" si="353"/>
        <v>505</v>
      </c>
      <c r="Q2843" t="str">
        <f t="shared" si="354"/>
        <v>theater</v>
      </c>
      <c r="R2843" s="6" t="str">
        <f t="shared" si="355"/>
        <v>plays</v>
      </c>
      <c r="S2843" s="10">
        <f t="shared" si="356"/>
        <v>42291.739548611105</v>
      </c>
      <c r="T2843" s="10">
        <f t="shared" si="357"/>
        <v>42351.781215277777</v>
      </c>
      <c r="U2843" s="10" t="str">
        <f t="shared" si="358"/>
        <v>Oct</v>
      </c>
      <c r="V2843" s="11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>
        <f t="shared" si="353"/>
        <v>750</v>
      </c>
      <c r="Q2844" t="str">
        <f t="shared" si="354"/>
        <v>theater</v>
      </c>
      <c r="R2844" s="6" t="str">
        <f t="shared" si="355"/>
        <v>plays</v>
      </c>
      <c r="S2844" s="10">
        <f t="shared" si="356"/>
        <v>41784.952488425923</v>
      </c>
      <c r="T2844" s="10">
        <f t="shared" si="357"/>
        <v>41811.458333333336</v>
      </c>
      <c r="U2844" s="10" t="str">
        <f t="shared" si="358"/>
        <v>May</v>
      </c>
      <c r="V2844" s="11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>
        <f t="shared" si="353"/>
        <v>600</v>
      </c>
      <c r="Q2845" t="str">
        <f t="shared" si="354"/>
        <v>theater</v>
      </c>
      <c r="R2845" s="6" t="str">
        <f t="shared" si="355"/>
        <v>plays</v>
      </c>
      <c r="S2845" s="10">
        <f t="shared" si="356"/>
        <v>42492.737847222219</v>
      </c>
      <c r="T2845" s="10">
        <f t="shared" si="357"/>
        <v>42534.166666666672</v>
      </c>
      <c r="U2845" s="10" t="str">
        <f t="shared" si="358"/>
        <v>May</v>
      </c>
      <c r="V2845" s="11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>
        <f t="shared" si="353"/>
        <v>290</v>
      </c>
      <c r="Q2846" t="str">
        <f t="shared" si="354"/>
        <v>theater</v>
      </c>
      <c r="R2846" s="6" t="str">
        <f t="shared" si="355"/>
        <v>plays</v>
      </c>
      <c r="S2846" s="10">
        <f t="shared" si="356"/>
        <v>42709.546064814815</v>
      </c>
      <c r="T2846" s="10">
        <f t="shared" si="357"/>
        <v>42739.546064814815</v>
      </c>
      <c r="U2846" s="10" t="str">
        <f t="shared" si="358"/>
        <v>Dec</v>
      </c>
      <c r="V2846" s="11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>
        <f t="shared" si="353"/>
        <v>4933</v>
      </c>
      <c r="Q2847" t="str">
        <f t="shared" si="354"/>
        <v>theater</v>
      </c>
      <c r="R2847" s="6" t="str">
        <f t="shared" si="355"/>
        <v>plays</v>
      </c>
      <c r="S2847" s="10">
        <f t="shared" si="356"/>
        <v>42103.016585648147</v>
      </c>
      <c r="T2847" s="10">
        <f t="shared" si="357"/>
        <v>42163.016585648147</v>
      </c>
      <c r="U2847" s="10" t="str">
        <f t="shared" si="358"/>
        <v>Apr</v>
      </c>
      <c r="V2847" s="11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>
        <f t="shared" si="353"/>
        <v>4000</v>
      </c>
      <c r="Q2848" t="str">
        <f t="shared" si="354"/>
        <v>theater</v>
      </c>
      <c r="R2848" s="6" t="str">
        <f t="shared" si="355"/>
        <v>plays</v>
      </c>
      <c r="S2848" s="10">
        <f t="shared" si="356"/>
        <v>42108.692060185189</v>
      </c>
      <c r="T2848" s="10">
        <f t="shared" si="357"/>
        <v>42153.692060185189</v>
      </c>
      <c r="U2848" s="10" t="str">
        <f t="shared" si="358"/>
        <v>Apr</v>
      </c>
      <c r="V2848" s="11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>
        <f t="shared" si="353"/>
        <v>1000</v>
      </c>
      <c r="Q2849" t="str">
        <f t="shared" si="354"/>
        <v>theater</v>
      </c>
      <c r="R2849" s="6" t="str">
        <f t="shared" si="355"/>
        <v>plays</v>
      </c>
      <c r="S2849" s="10">
        <f t="shared" si="356"/>
        <v>42453.806307870371</v>
      </c>
      <c r="T2849" s="10">
        <f t="shared" si="357"/>
        <v>42513.806307870371</v>
      </c>
      <c r="U2849" s="10" t="str">
        <f t="shared" si="358"/>
        <v>Mar</v>
      </c>
      <c r="V2849" s="11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>
        <f t="shared" si="353"/>
        <v>17535</v>
      </c>
      <c r="Q2850" t="str">
        <f t="shared" si="354"/>
        <v>theater</v>
      </c>
      <c r="R2850" s="6" t="str">
        <f t="shared" si="355"/>
        <v>plays</v>
      </c>
      <c r="S2850" s="10">
        <f t="shared" si="356"/>
        <v>42123.648831018523</v>
      </c>
      <c r="T2850" s="10">
        <f t="shared" si="357"/>
        <v>42153.648831018523</v>
      </c>
      <c r="U2850" s="10" t="str">
        <f t="shared" si="358"/>
        <v>Apr</v>
      </c>
      <c r="V2850" s="11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>
        <f t="shared" si="353"/>
        <v>252.5</v>
      </c>
      <c r="Q2851" t="str">
        <f t="shared" si="354"/>
        <v>theater</v>
      </c>
      <c r="R2851" s="6" t="str">
        <f t="shared" si="355"/>
        <v>plays</v>
      </c>
      <c r="S2851" s="10">
        <f t="shared" si="356"/>
        <v>42453.428240740745</v>
      </c>
      <c r="T2851" s="10">
        <f t="shared" si="357"/>
        <v>42483.428240740745</v>
      </c>
      <c r="U2851" s="10" t="str">
        <f t="shared" si="358"/>
        <v>Mar</v>
      </c>
      <c r="V2851" s="11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>
        <f t="shared" si="353"/>
        <v>4155.5</v>
      </c>
      <c r="Q2852" t="str">
        <f t="shared" si="354"/>
        <v>theater</v>
      </c>
      <c r="R2852" s="6" t="str">
        <f t="shared" si="355"/>
        <v>plays</v>
      </c>
      <c r="S2852" s="10">
        <f t="shared" si="356"/>
        <v>41858.007071759261</v>
      </c>
      <c r="T2852" s="10">
        <f t="shared" si="357"/>
        <v>41888.007071759261</v>
      </c>
      <c r="U2852" s="10" t="str">
        <f t="shared" si="358"/>
        <v>Aug</v>
      </c>
      <c r="V2852" s="11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>
        <f t="shared" si="353"/>
        <v>2250</v>
      </c>
      <c r="Q2853" t="str">
        <f t="shared" si="354"/>
        <v>theater</v>
      </c>
      <c r="R2853" s="6" t="str">
        <f t="shared" si="355"/>
        <v>plays</v>
      </c>
      <c r="S2853" s="10">
        <f t="shared" si="356"/>
        <v>42390.002650462964</v>
      </c>
      <c r="T2853" s="10">
        <f t="shared" si="357"/>
        <v>42398.970138888893</v>
      </c>
      <c r="U2853" s="10" t="str">
        <f t="shared" si="358"/>
        <v>Jan</v>
      </c>
      <c r="V2853" s="11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>
        <f t="shared" si="353"/>
        <v>2547.5</v>
      </c>
      <c r="Q2854" t="str">
        <f t="shared" si="354"/>
        <v>theater</v>
      </c>
      <c r="R2854" s="6" t="str">
        <f t="shared" si="355"/>
        <v>plays</v>
      </c>
      <c r="S2854" s="10">
        <f t="shared" si="356"/>
        <v>41781.045173611114</v>
      </c>
      <c r="T2854" s="10">
        <f t="shared" si="357"/>
        <v>41811.045173611114</v>
      </c>
      <c r="U2854" s="10" t="str">
        <f t="shared" si="358"/>
        <v>May</v>
      </c>
      <c r="V2854" s="11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>
        <f t="shared" si="353"/>
        <v>4750</v>
      </c>
      <c r="Q2855" t="str">
        <f t="shared" si="354"/>
        <v>theater</v>
      </c>
      <c r="R2855" s="6" t="str">
        <f t="shared" si="355"/>
        <v>plays</v>
      </c>
      <c r="S2855" s="10">
        <f t="shared" si="356"/>
        <v>41836.190937499996</v>
      </c>
      <c r="T2855" s="10">
        <f t="shared" si="357"/>
        <v>41896.190937499996</v>
      </c>
      <c r="U2855" s="10" t="str">
        <f t="shared" si="358"/>
        <v>Jul</v>
      </c>
      <c r="V2855" s="11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>
        <f t="shared" si="353"/>
        <v>708.5</v>
      </c>
      <c r="Q2856" t="str">
        <f t="shared" si="354"/>
        <v>theater</v>
      </c>
      <c r="R2856" s="6" t="str">
        <f t="shared" si="355"/>
        <v>plays</v>
      </c>
      <c r="S2856" s="10">
        <f t="shared" si="356"/>
        <v>42111.71665509259</v>
      </c>
      <c r="T2856" s="10">
        <f t="shared" si="357"/>
        <v>42131.71665509259</v>
      </c>
      <c r="U2856" s="10" t="str">
        <f t="shared" si="358"/>
        <v>Apr</v>
      </c>
      <c r="V2856" s="11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>
        <f t="shared" si="353"/>
        <v>450</v>
      </c>
      <c r="Q2857" t="str">
        <f t="shared" si="354"/>
        <v>theater</v>
      </c>
      <c r="R2857" s="6" t="str">
        <f t="shared" si="355"/>
        <v>plays</v>
      </c>
      <c r="S2857" s="10">
        <f t="shared" si="356"/>
        <v>42370.007766203707</v>
      </c>
      <c r="T2857" s="10">
        <f t="shared" si="357"/>
        <v>42398.981944444444</v>
      </c>
      <c r="U2857" s="10" t="str">
        <f t="shared" si="358"/>
        <v>Jan</v>
      </c>
      <c r="V2857" s="11">
        <f t="shared" si="35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>
        <f t="shared" si="353"/>
        <v>1573</v>
      </c>
      <c r="Q2858" t="str">
        <f t="shared" si="354"/>
        <v>theater</v>
      </c>
      <c r="R2858" s="6" t="str">
        <f t="shared" si="355"/>
        <v>plays</v>
      </c>
      <c r="S2858" s="10">
        <f t="shared" si="356"/>
        <v>42165.037581018521</v>
      </c>
      <c r="T2858" s="10">
        <f t="shared" si="357"/>
        <v>42224.898611111115</v>
      </c>
      <c r="U2858" s="10" t="str">
        <f t="shared" si="358"/>
        <v>Jun</v>
      </c>
      <c r="V2858" s="11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>
        <f t="shared" si="353"/>
        <v>22750</v>
      </c>
      <c r="Q2859" t="str">
        <f t="shared" si="354"/>
        <v>theater</v>
      </c>
      <c r="R2859" s="6" t="str">
        <f t="shared" si="355"/>
        <v>plays</v>
      </c>
      <c r="S2859" s="10">
        <f t="shared" si="356"/>
        <v>42726.920081018514</v>
      </c>
      <c r="T2859" s="10">
        <f t="shared" si="357"/>
        <v>42786.75</v>
      </c>
      <c r="U2859" s="10" t="str">
        <f t="shared" si="358"/>
        <v>Dec</v>
      </c>
      <c r="V2859" s="11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>
        <f t="shared" si="353"/>
        <v>500</v>
      </c>
      <c r="Q2860" t="str">
        <f t="shared" si="354"/>
        <v>theater</v>
      </c>
      <c r="R2860" s="6" t="str">
        <f t="shared" si="355"/>
        <v>plays</v>
      </c>
      <c r="S2860" s="10">
        <f t="shared" si="356"/>
        <v>41954.545081018514</v>
      </c>
      <c r="T2860" s="10">
        <f t="shared" si="357"/>
        <v>41978.477777777778</v>
      </c>
      <c r="U2860" s="10" t="str">
        <f t="shared" si="358"/>
        <v>Nov</v>
      </c>
      <c r="V2860" s="11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>
        <f t="shared" si="353"/>
        <v>1017.5</v>
      </c>
      <c r="Q2861" t="str">
        <f t="shared" si="354"/>
        <v>theater</v>
      </c>
      <c r="R2861" s="6" t="str">
        <f t="shared" si="355"/>
        <v>plays</v>
      </c>
      <c r="S2861" s="10">
        <f t="shared" si="356"/>
        <v>42233.362314814818</v>
      </c>
      <c r="T2861" s="10">
        <f t="shared" si="357"/>
        <v>42293.362314814818</v>
      </c>
      <c r="U2861" s="10" t="str">
        <f t="shared" si="358"/>
        <v>Aug</v>
      </c>
      <c r="V2861" s="11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>
        <f t="shared" si="353"/>
        <v>2133</v>
      </c>
      <c r="Q2862" t="str">
        <f t="shared" si="354"/>
        <v>theater</v>
      </c>
      <c r="R2862" s="6" t="str">
        <f t="shared" si="355"/>
        <v>plays</v>
      </c>
      <c r="S2862" s="10">
        <f t="shared" si="356"/>
        <v>42480.800648148142</v>
      </c>
      <c r="T2862" s="10">
        <f t="shared" si="357"/>
        <v>42540.800648148142</v>
      </c>
      <c r="U2862" s="10" t="str">
        <f t="shared" si="358"/>
        <v>Apr</v>
      </c>
      <c r="V2862" s="11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>
        <f t="shared" si="353"/>
        <v>165</v>
      </c>
      <c r="Q2863" t="str">
        <f t="shared" si="354"/>
        <v>theater</v>
      </c>
      <c r="R2863" s="6" t="str">
        <f t="shared" si="355"/>
        <v>plays</v>
      </c>
      <c r="S2863" s="10">
        <f t="shared" si="356"/>
        <v>42257.590833333335</v>
      </c>
      <c r="T2863" s="10">
        <f t="shared" si="357"/>
        <v>42271.590833333335</v>
      </c>
      <c r="U2863" s="10" t="str">
        <f t="shared" si="358"/>
        <v>Sep</v>
      </c>
      <c r="V2863" s="11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>
        <f t="shared" si="353"/>
        <v>6377.5</v>
      </c>
      <c r="Q2864" t="str">
        <f t="shared" si="354"/>
        <v>theater</v>
      </c>
      <c r="R2864" s="6" t="str">
        <f t="shared" si="355"/>
        <v>plays</v>
      </c>
      <c r="S2864" s="10">
        <f t="shared" si="356"/>
        <v>41784.789687500001</v>
      </c>
      <c r="T2864" s="10">
        <f t="shared" si="357"/>
        <v>41814.789687500001</v>
      </c>
      <c r="U2864" s="10" t="str">
        <f t="shared" si="358"/>
        <v>May</v>
      </c>
      <c r="V2864" s="11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>
        <f t="shared" si="353"/>
        <v>25010</v>
      </c>
      <c r="Q2865" t="str">
        <f t="shared" si="354"/>
        <v>theater</v>
      </c>
      <c r="R2865" s="6" t="str">
        <f t="shared" si="355"/>
        <v>plays</v>
      </c>
      <c r="S2865" s="10">
        <f t="shared" si="356"/>
        <v>41831.675034722226</v>
      </c>
      <c r="T2865" s="10">
        <f t="shared" si="357"/>
        <v>41891.675034722226</v>
      </c>
      <c r="U2865" s="10" t="str">
        <f t="shared" si="358"/>
        <v>Jul</v>
      </c>
      <c r="V2865" s="11">
        <f t="shared" si="359"/>
        <v>2014</v>
      </c>
    </row>
    <row r="2866" spans="1:22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>
        <f t="shared" si="353"/>
        <v>1270</v>
      </c>
      <c r="Q2866" t="str">
        <f t="shared" si="354"/>
        <v>theater</v>
      </c>
      <c r="R2866" s="6" t="str">
        <f t="shared" si="355"/>
        <v>plays</v>
      </c>
      <c r="S2866" s="10">
        <f t="shared" si="356"/>
        <v>42172.613506944443</v>
      </c>
      <c r="T2866" s="10">
        <f t="shared" si="357"/>
        <v>42202.554166666669</v>
      </c>
      <c r="U2866" s="10" t="str">
        <f t="shared" si="358"/>
        <v>Jun</v>
      </c>
      <c r="V2866" s="11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>
        <f t="shared" si="353"/>
        <v>1444</v>
      </c>
      <c r="Q2867" t="str">
        <f t="shared" si="354"/>
        <v>theater</v>
      </c>
      <c r="R2867" s="6" t="str">
        <f t="shared" si="355"/>
        <v>plays</v>
      </c>
      <c r="S2867" s="10">
        <f t="shared" si="356"/>
        <v>41950.114108796297</v>
      </c>
      <c r="T2867" s="10">
        <f t="shared" si="357"/>
        <v>42010.114108796297</v>
      </c>
      <c r="U2867" s="10" t="str">
        <f t="shared" si="358"/>
        <v>Nov</v>
      </c>
      <c r="V2867" s="11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>
        <f t="shared" si="353"/>
        <v>2522.5</v>
      </c>
      <c r="Q2868" t="str">
        <f t="shared" si="354"/>
        <v>theater</v>
      </c>
      <c r="R2868" s="6" t="str">
        <f t="shared" si="355"/>
        <v>plays</v>
      </c>
      <c r="S2868" s="10">
        <f t="shared" si="356"/>
        <v>42627.955104166671</v>
      </c>
      <c r="T2868" s="10">
        <f t="shared" si="357"/>
        <v>42657.916666666672</v>
      </c>
      <c r="U2868" s="10" t="str">
        <f t="shared" si="358"/>
        <v>Sep</v>
      </c>
      <c r="V2868" s="11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>
        <f t="shared" si="353"/>
        <v>1502</v>
      </c>
      <c r="Q2869" t="str">
        <f t="shared" si="354"/>
        <v>theater</v>
      </c>
      <c r="R2869" s="6" t="str">
        <f t="shared" si="355"/>
        <v>plays</v>
      </c>
      <c r="S2869" s="10">
        <f t="shared" si="356"/>
        <v>42531.195277777777</v>
      </c>
      <c r="T2869" s="10">
        <f t="shared" si="357"/>
        <v>42555.166666666672</v>
      </c>
      <c r="U2869" s="10" t="str">
        <f t="shared" si="358"/>
        <v>Jun</v>
      </c>
      <c r="V2869" s="11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>
        <f t="shared" si="353"/>
        <v>10650.880000000001</v>
      </c>
      <c r="Q2870" t="str">
        <f t="shared" si="354"/>
        <v>theater</v>
      </c>
      <c r="R2870" s="6" t="str">
        <f t="shared" si="355"/>
        <v>plays</v>
      </c>
      <c r="S2870" s="10">
        <f t="shared" si="356"/>
        <v>42618.827013888891</v>
      </c>
      <c r="T2870" s="10">
        <f t="shared" si="357"/>
        <v>42648.827013888891</v>
      </c>
      <c r="U2870" s="10" t="str">
        <f t="shared" si="358"/>
        <v>Sep</v>
      </c>
      <c r="V2870" s="11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>
        <f t="shared" si="353"/>
        <v>10088.5</v>
      </c>
      <c r="Q2871" t="str">
        <f t="shared" si="354"/>
        <v>theater</v>
      </c>
      <c r="R2871" s="6" t="str">
        <f t="shared" si="355"/>
        <v>plays</v>
      </c>
      <c r="S2871" s="10">
        <f t="shared" si="356"/>
        <v>42540.593530092592</v>
      </c>
      <c r="T2871" s="10">
        <f t="shared" si="357"/>
        <v>42570.593530092592</v>
      </c>
      <c r="U2871" s="10" t="str">
        <f t="shared" si="358"/>
        <v>Jun</v>
      </c>
      <c r="V2871" s="11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>
        <f t="shared" si="353"/>
        <v>2875</v>
      </c>
      <c r="Q2872" t="str">
        <f t="shared" si="354"/>
        <v>theater</v>
      </c>
      <c r="R2872" s="6" t="str">
        <f t="shared" si="355"/>
        <v>plays</v>
      </c>
      <c r="S2872" s="10">
        <f t="shared" si="356"/>
        <v>41746.189409722225</v>
      </c>
      <c r="T2872" s="10">
        <f t="shared" si="357"/>
        <v>41776.189409722225</v>
      </c>
      <c r="U2872" s="10" t="str">
        <f t="shared" si="358"/>
        <v>Apr</v>
      </c>
      <c r="V2872" s="11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>
        <f t="shared" si="353"/>
        <v>5233.5</v>
      </c>
      <c r="Q2873" t="str">
        <f t="shared" si="354"/>
        <v>theater</v>
      </c>
      <c r="R2873" s="6" t="str">
        <f t="shared" si="355"/>
        <v>plays</v>
      </c>
      <c r="S2873" s="10">
        <f t="shared" si="356"/>
        <v>41974.738576388889</v>
      </c>
      <c r="T2873" s="10">
        <f t="shared" si="357"/>
        <v>41994.738576388889</v>
      </c>
      <c r="U2873" s="10" t="str">
        <f t="shared" si="358"/>
        <v>Dec</v>
      </c>
      <c r="V2873" s="11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>
        <f t="shared" si="353"/>
        <v>1500</v>
      </c>
      <c r="Q2874" t="str">
        <f t="shared" si="354"/>
        <v>theater</v>
      </c>
      <c r="R2874" s="6" t="str">
        <f t="shared" si="355"/>
        <v>plays</v>
      </c>
      <c r="S2874" s="10">
        <f t="shared" si="356"/>
        <v>42115.11618055556</v>
      </c>
      <c r="T2874" s="10">
        <f t="shared" si="357"/>
        <v>42175.11618055556</v>
      </c>
      <c r="U2874" s="10" t="str">
        <f t="shared" si="358"/>
        <v>Apr</v>
      </c>
      <c r="V2874" s="11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>
        <f t="shared" si="353"/>
        <v>1726.5</v>
      </c>
      <c r="Q2875" t="str">
        <f t="shared" si="354"/>
        <v>theater</v>
      </c>
      <c r="R2875" s="6" t="str">
        <f t="shared" si="355"/>
        <v>plays</v>
      </c>
      <c r="S2875" s="10">
        <f t="shared" si="356"/>
        <v>42002.817488425921</v>
      </c>
      <c r="T2875" s="10">
        <f t="shared" si="357"/>
        <v>42032.817488425921</v>
      </c>
      <c r="U2875" s="10" t="str">
        <f t="shared" si="358"/>
        <v>Dec</v>
      </c>
      <c r="V2875" s="11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>
        <f t="shared" si="353"/>
        <v>2635.5</v>
      </c>
      <c r="Q2876" t="str">
        <f t="shared" si="354"/>
        <v>theater</v>
      </c>
      <c r="R2876" s="6" t="str">
        <f t="shared" si="355"/>
        <v>plays</v>
      </c>
      <c r="S2876" s="10">
        <f t="shared" si="356"/>
        <v>42722.84474537037</v>
      </c>
      <c r="T2876" s="10">
        <f t="shared" si="357"/>
        <v>42752.84474537037</v>
      </c>
      <c r="U2876" s="10" t="str">
        <f t="shared" si="358"/>
        <v>Dec</v>
      </c>
      <c r="V2876" s="11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>
        <f t="shared" si="353"/>
        <v>10003.5</v>
      </c>
      <c r="Q2877" t="str">
        <f t="shared" si="354"/>
        <v>theater</v>
      </c>
      <c r="R2877" s="6" t="str">
        <f t="shared" si="355"/>
        <v>plays</v>
      </c>
      <c r="S2877" s="10">
        <f t="shared" si="356"/>
        <v>42465.128391203703</v>
      </c>
      <c r="T2877" s="10">
        <f t="shared" si="357"/>
        <v>42495.128391203703</v>
      </c>
      <c r="U2877" s="10" t="str">
        <f t="shared" si="358"/>
        <v>Apr</v>
      </c>
      <c r="V2877" s="11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>
        <f t="shared" si="353"/>
        <v>75000</v>
      </c>
      <c r="Q2878" t="str">
        <f t="shared" si="354"/>
        <v>theater</v>
      </c>
      <c r="R2878" s="6" t="str">
        <f t="shared" si="355"/>
        <v>plays</v>
      </c>
      <c r="S2878" s="10">
        <f t="shared" si="356"/>
        <v>42171.743969907402</v>
      </c>
      <c r="T2878" s="10">
        <f t="shared" si="357"/>
        <v>42201.743969907402</v>
      </c>
      <c r="U2878" s="10" t="str">
        <f t="shared" si="358"/>
        <v>Jun</v>
      </c>
      <c r="V2878" s="11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>
        <f t="shared" si="353"/>
        <v>3325</v>
      </c>
      <c r="Q2879" t="str">
        <f t="shared" si="354"/>
        <v>theater</v>
      </c>
      <c r="R2879" s="6" t="str">
        <f t="shared" si="355"/>
        <v>plays</v>
      </c>
      <c r="S2879" s="10">
        <f t="shared" si="356"/>
        <v>42672.955138888887</v>
      </c>
      <c r="T2879" s="10">
        <f t="shared" si="357"/>
        <v>42704.708333333328</v>
      </c>
      <c r="U2879" s="10" t="str">
        <f t="shared" si="358"/>
        <v>Oct</v>
      </c>
      <c r="V2879" s="11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>
        <f t="shared" si="353"/>
        <v>1531.5</v>
      </c>
      <c r="Q2880" t="str">
        <f t="shared" si="354"/>
        <v>theater</v>
      </c>
      <c r="R2880" s="6" t="str">
        <f t="shared" si="355"/>
        <v>plays</v>
      </c>
      <c r="S2880" s="10">
        <f t="shared" si="356"/>
        <v>42128.615682870368</v>
      </c>
      <c r="T2880" s="10">
        <f t="shared" si="357"/>
        <v>42188.615682870368</v>
      </c>
      <c r="U2880" s="10" t="str">
        <f t="shared" si="358"/>
        <v>May</v>
      </c>
      <c r="V2880" s="11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>
        <f t="shared" si="353"/>
        <v>5614.5</v>
      </c>
      <c r="Q2881" t="str">
        <f t="shared" si="354"/>
        <v>theater</v>
      </c>
      <c r="R2881" s="6" t="str">
        <f t="shared" si="355"/>
        <v>plays</v>
      </c>
      <c r="S2881" s="10">
        <f t="shared" si="356"/>
        <v>42359.725243055553</v>
      </c>
      <c r="T2881" s="10">
        <f t="shared" si="357"/>
        <v>42389.725243055553</v>
      </c>
      <c r="U2881" s="10" t="str">
        <f t="shared" si="358"/>
        <v>Dec</v>
      </c>
      <c r="V2881" s="11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>
        <f t="shared" si="353"/>
        <v>7400</v>
      </c>
      <c r="Q2882" t="str">
        <f t="shared" si="354"/>
        <v>theater</v>
      </c>
      <c r="R2882" s="6" t="str">
        <f t="shared" si="355"/>
        <v>plays</v>
      </c>
      <c r="S2882" s="10">
        <f t="shared" si="356"/>
        <v>42192.905694444446</v>
      </c>
      <c r="T2882" s="10">
        <f t="shared" si="357"/>
        <v>42236.711805555555</v>
      </c>
      <c r="U2882" s="10" t="str">
        <f t="shared" si="358"/>
        <v>Jul</v>
      </c>
      <c r="V2882" s="11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>
        <f t="shared" ref="P2883:P2946" si="361">AVERAGE(D2883,E2883)</f>
        <v>2750</v>
      </c>
      <c r="Q2883" t="str">
        <f t="shared" ref="Q2883:Q2946" si="362">LEFT(N2883, SEARCH("/",N2883,1)-1)</f>
        <v>theater</v>
      </c>
      <c r="R2883" s="6" t="str">
        <f t="shared" ref="R2883:R2946" si="363">RIGHT(N2883,LEN(N2883) - SEARCH("/", N2883, + 1))</f>
        <v>plays</v>
      </c>
      <c r="S2883" s="10">
        <f t="shared" ref="S2883:S2946" si="364">(((J2883/60)/60)/24)+DATE(1970,1,1)</f>
        <v>41916.597638888888</v>
      </c>
      <c r="T2883" s="10">
        <f t="shared" ref="T2883:T2946" si="365">(((I2883/60)/60)/24)+DATE(1970,1,1)</f>
        <v>41976.639305555553</v>
      </c>
      <c r="U2883" s="10" t="str">
        <f t="shared" ref="U2883:U2946" si="366">TEXT(S2883, "mmm")</f>
        <v>Oct</v>
      </c>
      <c r="V2883" s="11">
        <f t="shared" ref="V2883:V2946" si="367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>
        <f t="shared" si="361"/>
        <v>501</v>
      </c>
      <c r="Q2884" t="str">
        <f t="shared" si="362"/>
        <v>theater</v>
      </c>
      <c r="R2884" s="6" t="str">
        <f t="shared" si="363"/>
        <v>plays</v>
      </c>
      <c r="S2884" s="10">
        <f t="shared" si="364"/>
        <v>42461.596273148149</v>
      </c>
      <c r="T2884" s="10">
        <f t="shared" si="365"/>
        <v>42491.596273148149</v>
      </c>
      <c r="U2884" s="10" t="str">
        <f t="shared" si="366"/>
        <v>Apr</v>
      </c>
      <c r="V2884" s="11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>
        <f t="shared" si="361"/>
        <v>5954</v>
      </c>
      <c r="Q2885" t="str">
        <f t="shared" si="362"/>
        <v>theater</v>
      </c>
      <c r="R2885" s="6" t="str">
        <f t="shared" si="363"/>
        <v>plays</v>
      </c>
      <c r="S2885" s="10">
        <f t="shared" si="364"/>
        <v>42370.90320601852</v>
      </c>
      <c r="T2885" s="10">
        <f t="shared" si="365"/>
        <v>42406.207638888889</v>
      </c>
      <c r="U2885" s="10" t="str">
        <f t="shared" si="366"/>
        <v>Jan</v>
      </c>
      <c r="V2885" s="11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>
        <f t="shared" si="361"/>
        <v>22592.5</v>
      </c>
      <c r="Q2886" t="str">
        <f t="shared" si="362"/>
        <v>theater</v>
      </c>
      <c r="R2886" s="6" t="str">
        <f t="shared" si="363"/>
        <v>plays</v>
      </c>
      <c r="S2886" s="10">
        <f t="shared" si="364"/>
        <v>41948.727256944447</v>
      </c>
      <c r="T2886" s="10">
        <f t="shared" si="365"/>
        <v>41978.727256944447</v>
      </c>
      <c r="U2886" s="10" t="str">
        <f t="shared" si="366"/>
        <v>Nov</v>
      </c>
      <c r="V2886" s="11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>
        <f t="shared" si="361"/>
        <v>265</v>
      </c>
      <c r="Q2887" t="str">
        <f t="shared" si="362"/>
        <v>theater</v>
      </c>
      <c r="R2887" s="6" t="str">
        <f t="shared" si="363"/>
        <v>plays</v>
      </c>
      <c r="S2887" s="10">
        <f t="shared" si="364"/>
        <v>42047.07640046296</v>
      </c>
      <c r="T2887" s="10">
        <f t="shared" si="365"/>
        <v>42077.034733796296</v>
      </c>
      <c r="U2887" s="10" t="str">
        <f t="shared" si="366"/>
        <v>Feb</v>
      </c>
      <c r="V2887" s="11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>
        <f t="shared" si="361"/>
        <v>105</v>
      </c>
      <c r="Q2888" t="str">
        <f t="shared" si="362"/>
        <v>theater</v>
      </c>
      <c r="R2888" s="6" t="str">
        <f t="shared" si="363"/>
        <v>plays</v>
      </c>
      <c r="S2888" s="10">
        <f t="shared" si="364"/>
        <v>42261.632916666669</v>
      </c>
      <c r="T2888" s="10">
        <f t="shared" si="365"/>
        <v>42266.165972222225</v>
      </c>
      <c r="U2888" s="10" t="str">
        <f t="shared" si="366"/>
        <v>Sep</v>
      </c>
      <c r="V2888" s="11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>
        <f t="shared" si="361"/>
        <v>1502.5</v>
      </c>
      <c r="Q2889" t="str">
        <f t="shared" si="362"/>
        <v>theater</v>
      </c>
      <c r="R2889" s="6" t="str">
        <f t="shared" si="363"/>
        <v>plays</v>
      </c>
      <c r="S2889" s="10">
        <f t="shared" si="364"/>
        <v>41985.427361111113</v>
      </c>
      <c r="T2889" s="10">
        <f t="shared" si="365"/>
        <v>42015.427361111113</v>
      </c>
      <c r="U2889" s="10" t="str">
        <f t="shared" si="366"/>
        <v>Dec</v>
      </c>
      <c r="V2889" s="11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>
        <f t="shared" si="361"/>
        <v>15000</v>
      </c>
      <c r="Q2890" t="str">
        <f t="shared" si="362"/>
        <v>theater</v>
      </c>
      <c r="R2890" s="6" t="str">
        <f t="shared" si="363"/>
        <v>plays</v>
      </c>
      <c r="S2890" s="10">
        <f t="shared" si="364"/>
        <v>41922.535185185188</v>
      </c>
      <c r="T2890" s="10">
        <f t="shared" si="365"/>
        <v>41930.207638888889</v>
      </c>
      <c r="U2890" s="10" t="str">
        <f t="shared" si="366"/>
        <v>Oct</v>
      </c>
      <c r="V2890" s="11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>
        <f t="shared" si="361"/>
        <v>2071</v>
      </c>
      <c r="Q2891" t="str">
        <f t="shared" si="362"/>
        <v>theater</v>
      </c>
      <c r="R2891" s="6" t="str">
        <f t="shared" si="363"/>
        <v>plays</v>
      </c>
      <c r="S2891" s="10">
        <f t="shared" si="364"/>
        <v>41850.863252314812</v>
      </c>
      <c r="T2891" s="10">
        <f t="shared" si="365"/>
        <v>41880.863252314812</v>
      </c>
      <c r="U2891" s="10" t="str">
        <f t="shared" si="366"/>
        <v>Jul</v>
      </c>
      <c r="V2891" s="11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>
        <f t="shared" si="361"/>
        <v>1010.5</v>
      </c>
      <c r="Q2892" t="str">
        <f t="shared" si="362"/>
        <v>theater</v>
      </c>
      <c r="R2892" s="6" t="str">
        <f t="shared" si="363"/>
        <v>plays</v>
      </c>
      <c r="S2892" s="10">
        <f t="shared" si="364"/>
        <v>41831.742962962962</v>
      </c>
      <c r="T2892" s="10">
        <f t="shared" si="365"/>
        <v>41860.125</v>
      </c>
      <c r="U2892" s="10" t="str">
        <f t="shared" si="366"/>
        <v>Jul</v>
      </c>
      <c r="V2892" s="11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>
        <f t="shared" si="361"/>
        <v>5136.5</v>
      </c>
      <c r="Q2893" t="str">
        <f t="shared" si="362"/>
        <v>theater</v>
      </c>
      <c r="R2893" s="6" t="str">
        <f t="shared" si="363"/>
        <v>plays</v>
      </c>
      <c r="S2893" s="10">
        <f t="shared" si="364"/>
        <v>42415.883425925931</v>
      </c>
      <c r="T2893" s="10">
        <f t="shared" si="365"/>
        <v>42475.84175925926</v>
      </c>
      <c r="U2893" s="10" t="str">
        <f t="shared" si="366"/>
        <v>Feb</v>
      </c>
      <c r="V2893" s="11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>
        <f t="shared" si="361"/>
        <v>3000</v>
      </c>
      <c r="Q2894" t="str">
        <f t="shared" si="362"/>
        <v>theater</v>
      </c>
      <c r="R2894" s="6" t="str">
        <f t="shared" si="363"/>
        <v>plays</v>
      </c>
      <c r="S2894" s="10">
        <f t="shared" si="364"/>
        <v>41869.714166666665</v>
      </c>
      <c r="T2894" s="10">
        <f t="shared" si="365"/>
        <v>41876.875</v>
      </c>
      <c r="U2894" s="10" t="str">
        <f t="shared" si="366"/>
        <v>Aug</v>
      </c>
      <c r="V2894" s="11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>
        <f t="shared" si="361"/>
        <v>2512.5</v>
      </c>
      <c r="Q2895" t="str">
        <f t="shared" si="362"/>
        <v>theater</v>
      </c>
      <c r="R2895" s="6" t="str">
        <f t="shared" si="363"/>
        <v>plays</v>
      </c>
      <c r="S2895" s="10">
        <f t="shared" si="364"/>
        <v>41953.773090277777</v>
      </c>
      <c r="T2895" s="10">
        <f t="shared" si="365"/>
        <v>42013.083333333328</v>
      </c>
      <c r="U2895" s="10" t="str">
        <f t="shared" si="366"/>
        <v>Nov</v>
      </c>
      <c r="V2895" s="11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>
        <f t="shared" si="361"/>
        <v>25000</v>
      </c>
      <c r="Q2896" t="str">
        <f t="shared" si="362"/>
        <v>theater</v>
      </c>
      <c r="R2896" s="6" t="str">
        <f t="shared" si="363"/>
        <v>plays</v>
      </c>
      <c r="S2896" s="10">
        <f t="shared" si="364"/>
        <v>42037.986284722225</v>
      </c>
      <c r="T2896" s="10">
        <f t="shared" si="365"/>
        <v>42097.944618055553</v>
      </c>
      <c r="U2896" s="10" t="str">
        <f t="shared" si="366"/>
        <v>Feb</v>
      </c>
      <c r="V2896" s="11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>
        <f t="shared" si="361"/>
        <v>261.5</v>
      </c>
      <c r="Q2897" t="str">
        <f t="shared" si="362"/>
        <v>theater</v>
      </c>
      <c r="R2897" s="6" t="str">
        <f t="shared" si="363"/>
        <v>plays</v>
      </c>
      <c r="S2897" s="10">
        <f t="shared" si="364"/>
        <v>41811.555462962962</v>
      </c>
      <c r="T2897" s="10">
        <f t="shared" si="365"/>
        <v>41812.875</v>
      </c>
      <c r="U2897" s="10" t="str">
        <f t="shared" si="366"/>
        <v>Jun</v>
      </c>
      <c r="V2897" s="11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>
        <f t="shared" si="361"/>
        <v>1812.5</v>
      </c>
      <c r="Q2898" t="str">
        <f t="shared" si="362"/>
        <v>theater</v>
      </c>
      <c r="R2898" s="6" t="str">
        <f t="shared" si="363"/>
        <v>plays</v>
      </c>
      <c r="S2898" s="10">
        <f t="shared" si="364"/>
        <v>42701.908807870372</v>
      </c>
      <c r="T2898" s="10">
        <f t="shared" si="365"/>
        <v>42716.25</v>
      </c>
      <c r="U2898" s="10" t="str">
        <f t="shared" si="366"/>
        <v>Nov</v>
      </c>
      <c r="V2898" s="11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>
        <f t="shared" si="361"/>
        <v>6275</v>
      </c>
      <c r="Q2899" t="str">
        <f t="shared" si="362"/>
        <v>theater</v>
      </c>
      <c r="R2899" s="6" t="str">
        <f t="shared" si="363"/>
        <v>plays</v>
      </c>
      <c r="S2899" s="10">
        <f t="shared" si="364"/>
        <v>42258.646504629629</v>
      </c>
      <c r="T2899" s="10">
        <f t="shared" si="365"/>
        <v>42288.645196759258</v>
      </c>
      <c r="U2899" s="10" t="str">
        <f t="shared" si="366"/>
        <v>Sep</v>
      </c>
      <c r="V2899" s="11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>
        <f t="shared" si="361"/>
        <v>3908</v>
      </c>
      <c r="Q2900" t="str">
        <f t="shared" si="362"/>
        <v>theater</v>
      </c>
      <c r="R2900" s="6" t="str">
        <f t="shared" si="363"/>
        <v>plays</v>
      </c>
      <c r="S2900" s="10">
        <f t="shared" si="364"/>
        <v>42278.664965277778</v>
      </c>
      <c r="T2900" s="10">
        <f t="shared" si="365"/>
        <v>42308.664965277778</v>
      </c>
      <c r="U2900" s="10" t="str">
        <f t="shared" si="366"/>
        <v>Oct</v>
      </c>
      <c r="V2900" s="11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>
        <f t="shared" si="361"/>
        <v>5000</v>
      </c>
      <c r="Q2901" t="str">
        <f t="shared" si="362"/>
        <v>theater</v>
      </c>
      <c r="R2901" s="6" t="str">
        <f t="shared" si="363"/>
        <v>plays</v>
      </c>
      <c r="S2901" s="10">
        <f t="shared" si="364"/>
        <v>42515.078217592592</v>
      </c>
      <c r="T2901" s="10">
        <f t="shared" si="365"/>
        <v>42575.078217592592</v>
      </c>
      <c r="U2901" s="10" t="str">
        <f t="shared" si="366"/>
        <v>May</v>
      </c>
      <c r="V2901" s="11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>
        <f t="shared" si="361"/>
        <v>4452.5</v>
      </c>
      <c r="Q2902" t="str">
        <f t="shared" si="362"/>
        <v>theater</v>
      </c>
      <c r="R2902" s="6" t="str">
        <f t="shared" si="363"/>
        <v>plays</v>
      </c>
      <c r="S2902" s="10">
        <f t="shared" si="364"/>
        <v>41830.234166666669</v>
      </c>
      <c r="T2902" s="10">
        <f t="shared" si="365"/>
        <v>41860.234166666669</v>
      </c>
      <c r="U2902" s="10" t="str">
        <f t="shared" si="366"/>
        <v>Jul</v>
      </c>
      <c r="V2902" s="11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>
        <f t="shared" si="361"/>
        <v>378</v>
      </c>
      <c r="Q2903" t="str">
        <f t="shared" si="362"/>
        <v>theater</v>
      </c>
      <c r="R2903" s="6" t="str">
        <f t="shared" si="363"/>
        <v>plays</v>
      </c>
      <c r="S2903" s="10">
        <f t="shared" si="364"/>
        <v>41982.904386574075</v>
      </c>
      <c r="T2903" s="10">
        <f t="shared" si="365"/>
        <v>42042.904386574075</v>
      </c>
      <c r="U2903" s="10" t="str">
        <f t="shared" si="366"/>
        <v>Dec</v>
      </c>
      <c r="V2903" s="11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>
        <f t="shared" si="361"/>
        <v>75012.5</v>
      </c>
      <c r="Q2904" t="str">
        <f t="shared" si="362"/>
        <v>theater</v>
      </c>
      <c r="R2904" s="6" t="str">
        <f t="shared" si="363"/>
        <v>plays</v>
      </c>
      <c r="S2904" s="10">
        <f t="shared" si="364"/>
        <v>42210.439768518518</v>
      </c>
      <c r="T2904" s="10">
        <f t="shared" si="365"/>
        <v>42240.439768518518</v>
      </c>
      <c r="U2904" s="10" t="str">
        <f t="shared" si="366"/>
        <v>Jul</v>
      </c>
      <c r="V2904" s="11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>
        <f t="shared" si="361"/>
        <v>2519.5</v>
      </c>
      <c r="Q2905" t="str">
        <f t="shared" si="362"/>
        <v>theater</v>
      </c>
      <c r="R2905" s="6" t="str">
        <f t="shared" si="363"/>
        <v>plays</v>
      </c>
      <c r="S2905" s="10">
        <f t="shared" si="364"/>
        <v>42196.166874999995</v>
      </c>
      <c r="T2905" s="10">
        <f t="shared" si="365"/>
        <v>42256.166874999995</v>
      </c>
      <c r="U2905" s="10" t="str">
        <f t="shared" si="366"/>
        <v>Jul</v>
      </c>
      <c r="V2905" s="11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>
        <f t="shared" si="361"/>
        <v>787.5</v>
      </c>
      <c r="Q2906" t="str">
        <f t="shared" si="362"/>
        <v>theater</v>
      </c>
      <c r="R2906" s="6" t="str">
        <f t="shared" si="363"/>
        <v>plays</v>
      </c>
      <c r="S2906" s="10">
        <f t="shared" si="364"/>
        <v>41940.967951388891</v>
      </c>
      <c r="T2906" s="10">
        <f t="shared" si="365"/>
        <v>41952.5</v>
      </c>
      <c r="U2906" s="10" t="str">
        <f t="shared" si="366"/>
        <v>Oct</v>
      </c>
      <c r="V2906" s="11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>
        <f t="shared" si="361"/>
        <v>2061</v>
      </c>
      <c r="Q2907" t="str">
        <f t="shared" si="362"/>
        <v>theater</v>
      </c>
      <c r="R2907" s="6" t="str">
        <f t="shared" si="363"/>
        <v>plays</v>
      </c>
      <c r="S2907" s="10">
        <f t="shared" si="364"/>
        <v>42606.056863425925</v>
      </c>
      <c r="T2907" s="10">
        <f t="shared" si="365"/>
        <v>42620.056863425925</v>
      </c>
      <c r="U2907" s="10" t="str">
        <f t="shared" si="366"/>
        <v>Aug</v>
      </c>
      <c r="V2907" s="11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>
        <f t="shared" si="361"/>
        <v>3282.5</v>
      </c>
      <c r="Q2908" t="str">
        <f t="shared" si="362"/>
        <v>theater</v>
      </c>
      <c r="R2908" s="6" t="str">
        <f t="shared" si="363"/>
        <v>plays</v>
      </c>
      <c r="S2908" s="10">
        <f t="shared" si="364"/>
        <v>42199.648912037039</v>
      </c>
      <c r="T2908" s="10">
        <f t="shared" si="365"/>
        <v>42217.041666666672</v>
      </c>
      <c r="U2908" s="10" t="str">
        <f t="shared" si="366"/>
        <v>Jul</v>
      </c>
      <c r="V2908" s="11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>
        <f t="shared" si="361"/>
        <v>1251</v>
      </c>
      <c r="Q2909" t="str">
        <f t="shared" si="362"/>
        <v>theater</v>
      </c>
      <c r="R2909" s="6" t="str">
        <f t="shared" si="363"/>
        <v>plays</v>
      </c>
      <c r="S2909" s="10">
        <f t="shared" si="364"/>
        <v>42444.877743055549</v>
      </c>
      <c r="T2909" s="10">
        <f t="shared" si="365"/>
        <v>42504.877743055549</v>
      </c>
      <c r="U2909" s="10" t="str">
        <f t="shared" si="366"/>
        <v>Mar</v>
      </c>
      <c r="V2909" s="11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>
        <f t="shared" si="361"/>
        <v>4932</v>
      </c>
      <c r="Q2910" t="str">
        <f t="shared" si="362"/>
        <v>theater</v>
      </c>
      <c r="R2910" s="6" t="str">
        <f t="shared" si="363"/>
        <v>plays</v>
      </c>
      <c r="S2910" s="10">
        <f t="shared" si="364"/>
        <v>42499.731701388882</v>
      </c>
      <c r="T2910" s="10">
        <f t="shared" si="365"/>
        <v>42529.731701388882</v>
      </c>
      <c r="U2910" s="10" t="str">
        <f t="shared" si="366"/>
        <v>May</v>
      </c>
      <c r="V2910" s="11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>
        <f t="shared" si="361"/>
        <v>90010</v>
      </c>
      <c r="Q2911" t="str">
        <f t="shared" si="362"/>
        <v>theater</v>
      </c>
      <c r="R2911" s="6" t="str">
        <f t="shared" si="363"/>
        <v>plays</v>
      </c>
      <c r="S2911" s="10">
        <f t="shared" si="364"/>
        <v>41929.266215277778</v>
      </c>
      <c r="T2911" s="10">
        <f t="shared" si="365"/>
        <v>41968.823611111111</v>
      </c>
      <c r="U2911" s="10" t="str">
        <f t="shared" si="366"/>
        <v>Oct</v>
      </c>
      <c r="V2911" s="11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>
        <f t="shared" si="361"/>
        <v>15000.5</v>
      </c>
      <c r="Q2912" t="str">
        <f t="shared" si="362"/>
        <v>theater</v>
      </c>
      <c r="R2912" s="6" t="str">
        <f t="shared" si="363"/>
        <v>plays</v>
      </c>
      <c r="S2912" s="10">
        <f t="shared" si="364"/>
        <v>42107.841284722221</v>
      </c>
      <c r="T2912" s="10">
        <f t="shared" si="365"/>
        <v>42167.841284722221</v>
      </c>
      <c r="U2912" s="10" t="str">
        <f t="shared" si="366"/>
        <v>Apr</v>
      </c>
      <c r="V2912" s="11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>
        <f t="shared" si="361"/>
        <v>1228.5</v>
      </c>
      <c r="Q2913" t="str">
        <f t="shared" si="362"/>
        <v>theater</v>
      </c>
      <c r="R2913" s="6" t="str">
        <f t="shared" si="363"/>
        <v>plays</v>
      </c>
      <c r="S2913" s="10">
        <f t="shared" si="364"/>
        <v>42142.768819444449</v>
      </c>
      <c r="T2913" s="10">
        <f t="shared" si="365"/>
        <v>42182.768819444449</v>
      </c>
      <c r="U2913" s="10" t="str">
        <f t="shared" si="366"/>
        <v>May</v>
      </c>
      <c r="V2913" s="11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>
        <f t="shared" si="361"/>
        <v>8235</v>
      </c>
      <c r="Q2914" t="str">
        <f t="shared" si="362"/>
        <v>theater</v>
      </c>
      <c r="R2914" s="6" t="str">
        <f t="shared" si="363"/>
        <v>plays</v>
      </c>
      <c r="S2914" s="10">
        <f t="shared" si="364"/>
        <v>42354.131643518514</v>
      </c>
      <c r="T2914" s="10">
        <f t="shared" si="365"/>
        <v>42384.131643518514</v>
      </c>
      <c r="U2914" s="10" t="str">
        <f t="shared" si="366"/>
        <v>Dec</v>
      </c>
      <c r="V2914" s="11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>
        <f t="shared" si="361"/>
        <v>5001</v>
      </c>
      <c r="Q2915" t="str">
        <f t="shared" si="362"/>
        <v>theater</v>
      </c>
      <c r="R2915" s="6" t="str">
        <f t="shared" si="363"/>
        <v>plays</v>
      </c>
      <c r="S2915" s="10">
        <f t="shared" si="364"/>
        <v>41828.922905092593</v>
      </c>
      <c r="T2915" s="10">
        <f t="shared" si="365"/>
        <v>41888.922905092593</v>
      </c>
      <c r="U2915" s="10" t="str">
        <f t="shared" si="366"/>
        <v>Jul</v>
      </c>
      <c r="V2915" s="11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>
        <f t="shared" si="361"/>
        <v>12500.5</v>
      </c>
      <c r="Q2916" t="str">
        <f t="shared" si="362"/>
        <v>theater</v>
      </c>
      <c r="R2916" s="6" t="str">
        <f t="shared" si="363"/>
        <v>plays</v>
      </c>
      <c r="S2916" s="10">
        <f t="shared" si="364"/>
        <v>42017.907337962963</v>
      </c>
      <c r="T2916" s="10">
        <f t="shared" si="365"/>
        <v>42077.865671296298</v>
      </c>
      <c r="U2916" s="10" t="str">
        <f t="shared" si="366"/>
        <v>Jan</v>
      </c>
      <c r="V2916" s="11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>
        <f t="shared" si="361"/>
        <v>805.5</v>
      </c>
      <c r="Q2917" t="str">
        <f t="shared" si="362"/>
        <v>theater</v>
      </c>
      <c r="R2917" s="6" t="str">
        <f t="shared" si="363"/>
        <v>plays</v>
      </c>
      <c r="S2917" s="10">
        <f t="shared" si="364"/>
        <v>42415.398032407407</v>
      </c>
      <c r="T2917" s="10">
        <f t="shared" si="365"/>
        <v>42445.356365740736</v>
      </c>
      <c r="U2917" s="10" t="str">
        <f t="shared" si="366"/>
        <v>Feb</v>
      </c>
      <c r="V2917" s="11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>
        <f t="shared" si="361"/>
        <v>997.5</v>
      </c>
      <c r="Q2918" t="str">
        <f t="shared" si="362"/>
        <v>theater</v>
      </c>
      <c r="R2918" s="6" t="str">
        <f t="shared" si="363"/>
        <v>plays</v>
      </c>
      <c r="S2918" s="10">
        <f t="shared" si="364"/>
        <v>41755.476724537039</v>
      </c>
      <c r="T2918" s="10">
        <f t="shared" si="365"/>
        <v>41778.476724537039</v>
      </c>
      <c r="U2918" s="10" t="str">
        <f t="shared" si="366"/>
        <v>Apr</v>
      </c>
      <c r="V2918" s="11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>
        <f t="shared" si="361"/>
        <v>1218.5</v>
      </c>
      <c r="Q2919" t="str">
        <f t="shared" si="362"/>
        <v>theater</v>
      </c>
      <c r="R2919" s="6" t="str">
        <f t="shared" si="363"/>
        <v>plays</v>
      </c>
      <c r="S2919" s="10">
        <f t="shared" si="364"/>
        <v>42245.234340277777</v>
      </c>
      <c r="T2919" s="10">
        <f t="shared" si="365"/>
        <v>42263.234340277777</v>
      </c>
      <c r="U2919" s="10" t="str">
        <f t="shared" si="366"/>
        <v>Aug</v>
      </c>
      <c r="V2919" s="11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>
        <f t="shared" si="361"/>
        <v>3181</v>
      </c>
      <c r="Q2920" t="str">
        <f t="shared" si="362"/>
        <v>theater</v>
      </c>
      <c r="R2920" s="6" t="str">
        <f t="shared" si="363"/>
        <v>plays</v>
      </c>
      <c r="S2920" s="10">
        <f t="shared" si="364"/>
        <v>42278.629710648151</v>
      </c>
      <c r="T2920" s="10">
        <f t="shared" si="365"/>
        <v>42306.629710648151</v>
      </c>
      <c r="U2920" s="10" t="str">
        <f t="shared" si="366"/>
        <v>Oct</v>
      </c>
      <c r="V2920" s="11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>
        <f t="shared" si="361"/>
        <v>325.5</v>
      </c>
      <c r="Q2921" t="str">
        <f t="shared" si="362"/>
        <v>theater</v>
      </c>
      <c r="R2921" s="6" t="str">
        <f t="shared" si="363"/>
        <v>plays</v>
      </c>
      <c r="S2921" s="10">
        <f t="shared" si="364"/>
        <v>41826.61954861111</v>
      </c>
      <c r="T2921" s="10">
        <f t="shared" si="365"/>
        <v>41856.61954861111</v>
      </c>
      <c r="U2921" s="10" t="str">
        <f t="shared" si="366"/>
        <v>Jul</v>
      </c>
      <c r="V2921" s="11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>
        <f t="shared" si="361"/>
        <v>1585.5</v>
      </c>
      <c r="Q2922" t="str">
        <f t="shared" si="362"/>
        <v>theater</v>
      </c>
      <c r="R2922" s="6" t="str">
        <f t="shared" si="363"/>
        <v>plays</v>
      </c>
      <c r="S2922" s="10">
        <f t="shared" si="364"/>
        <v>42058.792476851857</v>
      </c>
      <c r="T2922" s="10">
        <f t="shared" si="365"/>
        <v>42088.750810185185</v>
      </c>
      <c r="U2922" s="10" t="str">
        <f t="shared" si="366"/>
        <v>Feb</v>
      </c>
      <c r="V2922" s="11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>
        <f t="shared" si="361"/>
        <v>114.5</v>
      </c>
      <c r="Q2923" t="str">
        <f t="shared" si="362"/>
        <v>theater</v>
      </c>
      <c r="R2923" s="6" t="str">
        <f t="shared" si="363"/>
        <v>musical</v>
      </c>
      <c r="S2923" s="10">
        <f t="shared" si="364"/>
        <v>41877.886620370373</v>
      </c>
      <c r="T2923" s="10">
        <f t="shared" si="365"/>
        <v>41907.886620370373</v>
      </c>
      <c r="U2923" s="10" t="str">
        <f t="shared" si="366"/>
        <v>Aug</v>
      </c>
      <c r="V2923" s="11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>
        <f t="shared" si="361"/>
        <v>500</v>
      </c>
      <c r="Q2924" t="str">
        <f t="shared" si="362"/>
        <v>theater</v>
      </c>
      <c r="R2924" s="6" t="str">
        <f t="shared" si="363"/>
        <v>musical</v>
      </c>
      <c r="S2924" s="10">
        <f t="shared" si="364"/>
        <v>42097.874155092592</v>
      </c>
      <c r="T2924" s="10">
        <f t="shared" si="365"/>
        <v>42142.874155092592</v>
      </c>
      <c r="U2924" s="10" t="str">
        <f t="shared" si="366"/>
        <v>Apr</v>
      </c>
      <c r="V2924" s="11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>
        <f t="shared" si="361"/>
        <v>300</v>
      </c>
      <c r="Q2925" t="str">
        <f t="shared" si="362"/>
        <v>theater</v>
      </c>
      <c r="R2925" s="6" t="str">
        <f t="shared" si="363"/>
        <v>musical</v>
      </c>
      <c r="S2925" s="10">
        <f t="shared" si="364"/>
        <v>42013.15253472222</v>
      </c>
      <c r="T2925" s="10">
        <f t="shared" si="365"/>
        <v>42028.125</v>
      </c>
      <c r="U2925" s="10" t="str">
        <f t="shared" si="366"/>
        <v>Jan</v>
      </c>
      <c r="V2925" s="11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>
        <f t="shared" si="361"/>
        <v>25400</v>
      </c>
      <c r="Q2926" t="str">
        <f t="shared" si="362"/>
        <v>theater</v>
      </c>
      <c r="R2926" s="6" t="str">
        <f t="shared" si="363"/>
        <v>musical</v>
      </c>
      <c r="S2926" s="10">
        <f t="shared" si="364"/>
        <v>42103.556828703702</v>
      </c>
      <c r="T2926" s="10">
        <f t="shared" si="365"/>
        <v>42133.165972222225</v>
      </c>
      <c r="U2926" s="10" t="str">
        <f t="shared" si="366"/>
        <v>Apr</v>
      </c>
      <c r="V2926" s="11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>
        <f t="shared" si="361"/>
        <v>45550.345000000001</v>
      </c>
      <c r="Q2927" t="str">
        <f t="shared" si="362"/>
        <v>theater</v>
      </c>
      <c r="R2927" s="6" t="str">
        <f t="shared" si="363"/>
        <v>musical</v>
      </c>
      <c r="S2927" s="10">
        <f t="shared" si="364"/>
        <v>41863.584120370368</v>
      </c>
      <c r="T2927" s="10">
        <f t="shared" si="365"/>
        <v>41893.584120370368</v>
      </c>
      <c r="U2927" s="10" t="str">
        <f t="shared" si="366"/>
        <v>Aug</v>
      </c>
      <c r="V2927" s="11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>
        <f t="shared" si="361"/>
        <v>3375</v>
      </c>
      <c r="Q2928" t="str">
        <f t="shared" si="362"/>
        <v>theater</v>
      </c>
      <c r="R2928" s="6" t="str">
        <f t="shared" si="363"/>
        <v>musical</v>
      </c>
      <c r="S2928" s="10">
        <f t="shared" si="364"/>
        <v>42044.765960648147</v>
      </c>
      <c r="T2928" s="10">
        <f t="shared" si="365"/>
        <v>42058.765960648147</v>
      </c>
      <c r="U2928" s="10" t="str">
        <f t="shared" si="366"/>
        <v>Feb</v>
      </c>
      <c r="V2928" s="11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>
        <f t="shared" si="361"/>
        <v>2077.5</v>
      </c>
      <c r="Q2929" t="str">
        <f t="shared" si="362"/>
        <v>theater</v>
      </c>
      <c r="R2929" s="6" t="str">
        <f t="shared" si="363"/>
        <v>musical</v>
      </c>
      <c r="S2929" s="10">
        <f t="shared" si="364"/>
        <v>41806.669317129628</v>
      </c>
      <c r="T2929" s="10">
        <f t="shared" si="365"/>
        <v>41835.208333333336</v>
      </c>
      <c r="U2929" s="10" t="str">
        <f t="shared" si="366"/>
        <v>Jun</v>
      </c>
      <c r="V2929" s="11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>
        <f t="shared" si="361"/>
        <v>1000</v>
      </c>
      <c r="Q2930" t="str">
        <f t="shared" si="362"/>
        <v>theater</v>
      </c>
      <c r="R2930" s="6" t="str">
        <f t="shared" si="363"/>
        <v>musical</v>
      </c>
      <c r="S2930" s="10">
        <f t="shared" si="364"/>
        <v>42403.998217592598</v>
      </c>
      <c r="T2930" s="10">
        <f t="shared" si="365"/>
        <v>42433.998217592598</v>
      </c>
      <c r="U2930" s="10" t="str">
        <f t="shared" si="366"/>
        <v>Feb</v>
      </c>
      <c r="V2930" s="11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>
        <f t="shared" si="361"/>
        <v>8082.7749999999996</v>
      </c>
      <c r="Q2931" t="str">
        <f t="shared" si="362"/>
        <v>theater</v>
      </c>
      <c r="R2931" s="6" t="str">
        <f t="shared" si="363"/>
        <v>musical</v>
      </c>
      <c r="S2931" s="10">
        <f t="shared" si="364"/>
        <v>41754.564328703702</v>
      </c>
      <c r="T2931" s="10">
        <f t="shared" si="365"/>
        <v>41784.564328703702</v>
      </c>
      <c r="U2931" s="10" t="str">
        <f t="shared" si="366"/>
        <v>Apr</v>
      </c>
      <c r="V2931" s="11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>
        <f t="shared" si="361"/>
        <v>10046</v>
      </c>
      <c r="Q2932" t="str">
        <f t="shared" si="362"/>
        <v>theater</v>
      </c>
      <c r="R2932" s="6" t="str">
        <f t="shared" si="363"/>
        <v>musical</v>
      </c>
      <c r="S2932" s="10">
        <f t="shared" si="364"/>
        <v>42101.584074074075</v>
      </c>
      <c r="T2932" s="10">
        <f t="shared" si="365"/>
        <v>42131.584074074075</v>
      </c>
      <c r="U2932" s="10" t="str">
        <f t="shared" si="366"/>
        <v>Apr</v>
      </c>
      <c r="V2932" s="11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>
        <f t="shared" si="361"/>
        <v>772.5</v>
      </c>
      <c r="Q2933" t="str">
        <f t="shared" si="362"/>
        <v>theater</v>
      </c>
      <c r="R2933" s="6" t="str">
        <f t="shared" si="363"/>
        <v>musical</v>
      </c>
      <c r="S2933" s="10">
        <f t="shared" si="364"/>
        <v>41872.291238425925</v>
      </c>
      <c r="T2933" s="10">
        <f t="shared" si="365"/>
        <v>41897.255555555559</v>
      </c>
      <c r="U2933" s="10" t="str">
        <f t="shared" si="366"/>
        <v>Aug</v>
      </c>
      <c r="V2933" s="11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>
        <f t="shared" si="361"/>
        <v>3179</v>
      </c>
      <c r="Q2934" t="str">
        <f t="shared" si="362"/>
        <v>theater</v>
      </c>
      <c r="R2934" s="6" t="str">
        <f t="shared" si="363"/>
        <v>musical</v>
      </c>
      <c r="S2934" s="10">
        <f t="shared" si="364"/>
        <v>42025.164780092593</v>
      </c>
      <c r="T2934" s="10">
        <f t="shared" si="365"/>
        <v>42056.458333333328</v>
      </c>
      <c r="U2934" s="10" t="str">
        <f t="shared" si="366"/>
        <v>Jan</v>
      </c>
      <c r="V2934" s="11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>
        <f t="shared" si="361"/>
        <v>2534.5</v>
      </c>
      <c r="Q2935" t="str">
        <f t="shared" si="362"/>
        <v>theater</v>
      </c>
      <c r="R2935" s="6" t="str">
        <f t="shared" si="363"/>
        <v>musical</v>
      </c>
      <c r="S2935" s="10">
        <f t="shared" si="364"/>
        <v>42495.956631944442</v>
      </c>
      <c r="T2935" s="10">
        <f t="shared" si="365"/>
        <v>42525.956631944442</v>
      </c>
      <c r="U2935" s="10" t="str">
        <f t="shared" si="366"/>
        <v>May</v>
      </c>
      <c r="V2935" s="11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>
        <f t="shared" si="361"/>
        <v>2600</v>
      </c>
      <c r="Q2936" t="str">
        <f t="shared" si="362"/>
        <v>theater</v>
      </c>
      <c r="R2936" s="6" t="str">
        <f t="shared" si="363"/>
        <v>musical</v>
      </c>
      <c r="S2936" s="10">
        <f t="shared" si="364"/>
        <v>41775.636157407411</v>
      </c>
      <c r="T2936" s="10">
        <f t="shared" si="365"/>
        <v>41805.636157407411</v>
      </c>
      <c r="U2936" s="10" t="str">
        <f t="shared" si="366"/>
        <v>May</v>
      </c>
      <c r="V2936" s="11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>
        <f t="shared" si="361"/>
        <v>3515.5</v>
      </c>
      <c r="Q2937" t="str">
        <f t="shared" si="362"/>
        <v>theater</v>
      </c>
      <c r="R2937" s="6" t="str">
        <f t="shared" si="363"/>
        <v>musical</v>
      </c>
      <c r="S2937" s="10">
        <f t="shared" si="364"/>
        <v>42553.583425925928</v>
      </c>
      <c r="T2937" s="10">
        <f t="shared" si="365"/>
        <v>42611.708333333328</v>
      </c>
      <c r="U2937" s="10" t="str">
        <f t="shared" si="366"/>
        <v>Jul</v>
      </c>
      <c r="V2937" s="11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>
        <f t="shared" si="361"/>
        <v>1140</v>
      </c>
      <c r="Q2938" t="str">
        <f t="shared" si="362"/>
        <v>theater</v>
      </c>
      <c r="R2938" s="6" t="str">
        <f t="shared" si="363"/>
        <v>musical</v>
      </c>
      <c r="S2938" s="10">
        <f t="shared" si="364"/>
        <v>41912.650729166664</v>
      </c>
      <c r="T2938" s="10">
        <f t="shared" si="365"/>
        <v>41925.207638888889</v>
      </c>
      <c r="U2938" s="10" t="str">
        <f t="shared" si="366"/>
        <v>Sep</v>
      </c>
      <c r="V2938" s="11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>
        <f t="shared" si="361"/>
        <v>1750</v>
      </c>
      <c r="Q2939" t="str">
        <f t="shared" si="362"/>
        <v>theater</v>
      </c>
      <c r="R2939" s="6" t="str">
        <f t="shared" si="363"/>
        <v>musical</v>
      </c>
      <c r="S2939" s="10">
        <f t="shared" si="364"/>
        <v>41803.457326388889</v>
      </c>
      <c r="T2939" s="10">
        <f t="shared" si="365"/>
        <v>41833.457326388889</v>
      </c>
      <c r="U2939" s="10" t="str">
        <f t="shared" si="366"/>
        <v>Jun</v>
      </c>
      <c r="V2939" s="11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>
        <f t="shared" si="361"/>
        <v>4027.5</v>
      </c>
      <c r="Q2940" t="str">
        <f t="shared" si="362"/>
        <v>theater</v>
      </c>
      <c r="R2940" s="6" t="str">
        <f t="shared" si="363"/>
        <v>musical</v>
      </c>
      <c r="S2940" s="10">
        <f t="shared" si="364"/>
        <v>42004.703865740739</v>
      </c>
      <c r="T2940" s="10">
        <f t="shared" si="365"/>
        <v>42034.703865740739</v>
      </c>
      <c r="U2940" s="10" t="str">
        <f t="shared" si="366"/>
        <v>Dec</v>
      </c>
      <c r="V2940" s="11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>
        <f t="shared" si="361"/>
        <v>8115</v>
      </c>
      <c r="Q2941" t="str">
        <f t="shared" si="362"/>
        <v>theater</v>
      </c>
      <c r="R2941" s="6" t="str">
        <f t="shared" si="363"/>
        <v>musical</v>
      </c>
      <c r="S2941" s="10">
        <f t="shared" si="364"/>
        <v>41845.809166666666</v>
      </c>
      <c r="T2941" s="10">
        <f t="shared" si="365"/>
        <v>41879.041666666664</v>
      </c>
      <c r="U2941" s="10" t="str">
        <f t="shared" si="366"/>
        <v>Jul</v>
      </c>
      <c r="V2941" s="11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>
        <f t="shared" si="361"/>
        <v>2590.5</v>
      </c>
      <c r="Q2942" t="str">
        <f t="shared" si="362"/>
        <v>theater</v>
      </c>
      <c r="R2942" s="6" t="str">
        <f t="shared" si="363"/>
        <v>musical</v>
      </c>
      <c r="S2942" s="10">
        <f t="shared" si="364"/>
        <v>41982.773356481484</v>
      </c>
      <c r="T2942" s="10">
        <f t="shared" si="365"/>
        <v>42022.773356481484</v>
      </c>
      <c r="U2942" s="10" t="str">
        <f t="shared" si="366"/>
        <v>Dec</v>
      </c>
      <c r="V2942" s="11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>
        <f t="shared" si="361"/>
        <v>12500.5</v>
      </c>
      <c r="Q2943" t="str">
        <f t="shared" si="362"/>
        <v>theater</v>
      </c>
      <c r="R2943" s="6" t="str">
        <f t="shared" si="363"/>
        <v>spaces</v>
      </c>
      <c r="S2943" s="10">
        <f t="shared" si="364"/>
        <v>42034.960127314815</v>
      </c>
      <c r="T2943" s="10">
        <f t="shared" si="365"/>
        <v>42064.960127314815</v>
      </c>
      <c r="U2943" s="10" t="str">
        <f t="shared" si="366"/>
        <v>Jan</v>
      </c>
      <c r="V2943" s="11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>
        <f t="shared" si="361"/>
        <v>120425</v>
      </c>
      <c r="Q2944" t="str">
        <f t="shared" si="362"/>
        <v>theater</v>
      </c>
      <c r="R2944" s="6" t="str">
        <f t="shared" si="363"/>
        <v>spaces</v>
      </c>
      <c r="S2944" s="10">
        <f t="shared" si="364"/>
        <v>42334.803923611107</v>
      </c>
      <c r="T2944" s="10">
        <f t="shared" si="365"/>
        <v>42354.845833333333</v>
      </c>
      <c r="U2944" s="10" t="str">
        <f t="shared" si="366"/>
        <v>Nov</v>
      </c>
      <c r="V2944" s="11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>
        <f t="shared" si="361"/>
        <v>1500</v>
      </c>
      <c r="Q2945" t="str">
        <f t="shared" si="362"/>
        <v>theater</v>
      </c>
      <c r="R2945" s="6" t="str">
        <f t="shared" si="363"/>
        <v>spaces</v>
      </c>
      <c r="S2945" s="10">
        <f t="shared" si="364"/>
        <v>42077.129398148143</v>
      </c>
      <c r="T2945" s="10">
        <f t="shared" si="365"/>
        <v>42107.129398148143</v>
      </c>
      <c r="U2945" s="10" t="str">
        <f t="shared" si="366"/>
        <v>Mar</v>
      </c>
      <c r="V2945" s="11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>
        <f t="shared" si="361"/>
        <v>5050</v>
      </c>
      <c r="Q2946" t="str">
        <f t="shared" si="362"/>
        <v>theater</v>
      </c>
      <c r="R2946" s="6" t="str">
        <f t="shared" si="363"/>
        <v>spaces</v>
      </c>
      <c r="S2946" s="10">
        <f t="shared" si="364"/>
        <v>42132.9143287037</v>
      </c>
      <c r="T2946" s="10">
        <f t="shared" si="365"/>
        <v>42162.9143287037</v>
      </c>
      <c r="U2946" s="10" t="str">
        <f t="shared" si="366"/>
        <v>May</v>
      </c>
      <c r="V2946" s="11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>
        <f t="shared" ref="P2947:P3010" si="369">AVERAGE(D2947,E2947)</f>
        <v>25000</v>
      </c>
      <c r="Q2947" t="str">
        <f t="shared" ref="Q2947:Q3010" si="370">LEFT(N2947, SEARCH("/",N2947,1)-1)</f>
        <v>theater</v>
      </c>
      <c r="R2947" s="6" t="str">
        <f t="shared" ref="R2947:R3010" si="371">RIGHT(N2947,LEN(N2947) - SEARCH("/", N2947, + 1))</f>
        <v>spaces</v>
      </c>
      <c r="S2947" s="10">
        <f t="shared" ref="S2947:S3010" si="372">(((J2947/60)/60)/24)+DATE(1970,1,1)</f>
        <v>42118.139583333337</v>
      </c>
      <c r="T2947" s="10">
        <f t="shared" ref="T2947:T3010" si="373">(((I2947/60)/60)/24)+DATE(1970,1,1)</f>
        <v>42148.139583333337</v>
      </c>
      <c r="U2947" s="10" t="str">
        <f t="shared" ref="U2947:U3010" si="374">TEXT(S2947, "mmm")</f>
        <v>Apr</v>
      </c>
      <c r="V2947" s="11">
        <f t="shared" ref="V2947:V3010" si="375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>
        <f t="shared" si="369"/>
        <v>1001</v>
      </c>
      <c r="Q2948" t="str">
        <f t="shared" si="370"/>
        <v>theater</v>
      </c>
      <c r="R2948" s="6" t="str">
        <f t="shared" si="371"/>
        <v>spaces</v>
      </c>
      <c r="S2948" s="10">
        <f t="shared" si="372"/>
        <v>42567.531157407408</v>
      </c>
      <c r="T2948" s="10">
        <f t="shared" si="373"/>
        <v>42597.531157407408</v>
      </c>
      <c r="U2948" s="10" t="str">
        <f t="shared" si="374"/>
        <v>Jul</v>
      </c>
      <c r="V2948" s="11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>
        <f t="shared" si="369"/>
        <v>13036</v>
      </c>
      <c r="Q2949" t="str">
        <f t="shared" si="370"/>
        <v>theater</v>
      </c>
      <c r="R2949" s="6" t="str">
        <f t="shared" si="371"/>
        <v>spaces</v>
      </c>
      <c r="S2949" s="10">
        <f t="shared" si="372"/>
        <v>42649.562118055561</v>
      </c>
      <c r="T2949" s="10">
        <f t="shared" si="373"/>
        <v>42698.715972222228</v>
      </c>
      <c r="U2949" s="10" t="str">
        <f t="shared" si="374"/>
        <v>Oct</v>
      </c>
      <c r="V2949" s="11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>
        <f t="shared" si="369"/>
        <v>250012</v>
      </c>
      <c r="Q2950" t="str">
        <f t="shared" si="370"/>
        <v>theater</v>
      </c>
      <c r="R2950" s="6" t="str">
        <f t="shared" si="371"/>
        <v>spaces</v>
      </c>
      <c r="S2950" s="10">
        <f t="shared" si="372"/>
        <v>42097.649224537032</v>
      </c>
      <c r="T2950" s="10">
        <f t="shared" si="373"/>
        <v>42157.649224537032</v>
      </c>
      <c r="U2950" s="10" t="str">
        <f t="shared" si="374"/>
        <v>Apr</v>
      </c>
      <c r="V2950" s="11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>
        <f t="shared" si="369"/>
        <v>512.5</v>
      </c>
      <c r="Q2951" t="str">
        <f t="shared" si="370"/>
        <v>theater</v>
      </c>
      <c r="R2951" s="6" t="str">
        <f t="shared" si="371"/>
        <v>spaces</v>
      </c>
      <c r="S2951" s="10">
        <f t="shared" si="372"/>
        <v>42297.823113425926</v>
      </c>
      <c r="T2951" s="10">
        <f t="shared" si="373"/>
        <v>42327.864780092597</v>
      </c>
      <c r="U2951" s="10" t="str">
        <f t="shared" si="374"/>
        <v>Oct</v>
      </c>
      <c r="V2951" s="11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>
        <f t="shared" si="369"/>
        <v>2500000</v>
      </c>
      <c r="Q2952" t="str">
        <f t="shared" si="370"/>
        <v>theater</v>
      </c>
      <c r="R2952" s="6" t="str">
        <f t="shared" si="371"/>
        <v>spaces</v>
      </c>
      <c r="S2952" s="10">
        <f t="shared" si="372"/>
        <v>42362.36518518519</v>
      </c>
      <c r="T2952" s="10">
        <f t="shared" si="373"/>
        <v>42392.36518518519</v>
      </c>
      <c r="U2952" s="10" t="str">
        <f t="shared" si="374"/>
        <v>Dec</v>
      </c>
      <c r="V2952" s="11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>
        <f t="shared" si="369"/>
        <v>25548</v>
      </c>
      <c r="Q2953" t="str">
        <f t="shared" si="370"/>
        <v>theater</v>
      </c>
      <c r="R2953" s="6" t="str">
        <f t="shared" si="371"/>
        <v>spaces</v>
      </c>
      <c r="S2953" s="10">
        <f t="shared" si="372"/>
        <v>41872.802928240737</v>
      </c>
      <c r="T2953" s="10">
        <f t="shared" si="373"/>
        <v>41917.802928240737</v>
      </c>
      <c r="U2953" s="10" t="str">
        <f t="shared" si="374"/>
        <v>Aug</v>
      </c>
      <c r="V2953" s="11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>
        <f t="shared" si="369"/>
        <v>10802.5</v>
      </c>
      <c r="Q2954" t="str">
        <f t="shared" si="370"/>
        <v>theater</v>
      </c>
      <c r="R2954" s="6" t="str">
        <f t="shared" si="371"/>
        <v>spaces</v>
      </c>
      <c r="S2954" s="10">
        <f t="shared" si="372"/>
        <v>42628.690266203703</v>
      </c>
      <c r="T2954" s="10">
        <f t="shared" si="373"/>
        <v>42660.166666666672</v>
      </c>
      <c r="U2954" s="10" t="str">
        <f t="shared" si="374"/>
        <v>Sep</v>
      </c>
      <c r="V2954" s="11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>
        <f t="shared" si="369"/>
        <v>200302.5</v>
      </c>
      <c r="Q2955" t="str">
        <f t="shared" si="370"/>
        <v>theater</v>
      </c>
      <c r="R2955" s="6" t="str">
        <f t="shared" si="371"/>
        <v>spaces</v>
      </c>
      <c r="S2955" s="10">
        <f t="shared" si="372"/>
        <v>42255.791909722218</v>
      </c>
      <c r="T2955" s="10">
        <f t="shared" si="373"/>
        <v>42285.791909722218</v>
      </c>
      <c r="U2955" s="10" t="str">
        <f t="shared" si="374"/>
        <v>Sep</v>
      </c>
      <c r="V2955" s="11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>
        <f t="shared" si="369"/>
        <v>7500</v>
      </c>
      <c r="Q2956" t="str">
        <f t="shared" si="370"/>
        <v>theater</v>
      </c>
      <c r="R2956" s="6" t="str">
        <f t="shared" si="371"/>
        <v>spaces</v>
      </c>
      <c r="S2956" s="10">
        <f t="shared" si="372"/>
        <v>42790.583368055552</v>
      </c>
      <c r="T2956" s="10">
        <f t="shared" si="373"/>
        <v>42810.541701388895</v>
      </c>
      <c r="U2956" s="10" t="str">
        <f t="shared" si="374"/>
        <v>Feb</v>
      </c>
      <c r="V2956" s="11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>
        <f t="shared" si="369"/>
        <v>957.5</v>
      </c>
      <c r="Q2957" t="str">
        <f t="shared" si="370"/>
        <v>theater</v>
      </c>
      <c r="R2957" s="6" t="str">
        <f t="shared" si="371"/>
        <v>spaces</v>
      </c>
      <c r="S2957" s="10">
        <f t="shared" si="372"/>
        <v>42141.741307870368</v>
      </c>
      <c r="T2957" s="10">
        <f t="shared" si="373"/>
        <v>42171.741307870368</v>
      </c>
      <c r="U2957" s="10" t="str">
        <f t="shared" si="374"/>
        <v>May</v>
      </c>
      <c r="V2957" s="11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>
        <f t="shared" si="369"/>
        <v>4611</v>
      </c>
      <c r="Q2958" t="str">
        <f t="shared" si="370"/>
        <v>theater</v>
      </c>
      <c r="R2958" s="6" t="str">
        <f t="shared" si="371"/>
        <v>spaces</v>
      </c>
      <c r="S2958" s="10">
        <f t="shared" si="372"/>
        <v>42464.958912037036</v>
      </c>
      <c r="T2958" s="10">
        <f t="shared" si="373"/>
        <v>42494.958912037036</v>
      </c>
      <c r="U2958" s="10" t="str">
        <f t="shared" si="374"/>
        <v>Apr</v>
      </c>
      <c r="V2958" s="11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>
        <f t="shared" si="369"/>
        <v>7640</v>
      </c>
      <c r="Q2959" t="str">
        <f t="shared" si="370"/>
        <v>theater</v>
      </c>
      <c r="R2959" s="6" t="str">
        <f t="shared" si="371"/>
        <v>spaces</v>
      </c>
      <c r="S2959" s="10">
        <f t="shared" si="372"/>
        <v>42031.011249999996</v>
      </c>
      <c r="T2959" s="10">
        <f t="shared" si="373"/>
        <v>42090.969583333332</v>
      </c>
      <c r="U2959" s="10" t="str">
        <f t="shared" si="374"/>
        <v>Jan</v>
      </c>
      <c r="V2959" s="11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>
        <f t="shared" si="369"/>
        <v>40000</v>
      </c>
      <c r="Q2960" t="str">
        <f t="shared" si="370"/>
        <v>theater</v>
      </c>
      <c r="R2960" s="6" t="str">
        <f t="shared" si="371"/>
        <v>spaces</v>
      </c>
      <c r="S2960" s="10">
        <f t="shared" si="372"/>
        <v>42438.779131944444</v>
      </c>
      <c r="T2960" s="10">
        <f t="shared" si="373"/>
        <v>42498.73746527778</v>
      </c>
      <c r="U2960" s="10" t="str">
        <f t="shared" si="374"/>
        <v>Mar</v>
      </c>
      <c r="V2960" s="11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>
        <f t="shared" si="369"/>
        <v>5000</v>
      </c>
      <c r="Q2961" t="str">
        <f t="shared" si="370"/>
        <v>theater</v>
      </c>
      <c r="R2961" s="6" t="str">
        <f t="shared" si="371"/>
        <v>spaces</v>
      </c>
      <c r="S2961" s="10">
        <f t="shared" si="372"/>
        <v>42498.008391203708</v>
      </c>
      <c r="T2961" s="10">
        <f t="shared" si="373"/>
        <v>42528.008391203708</v>
      </c>
      <c r="U2961" s="10" t="str">
        <f t="shared" si="374"/>
        <v>May</v>
      </c>
      <c r="V2961" s="11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>
        <f t="shared" si="369"/>
        <v>15000000</v>
      </c>
      <c r="Q2962" t="str">
        <f t="shared" si="370"/>
        <v>theater</v>
      </c>
      <c r="R2962" s="6" t="str">
        <f t="shared" si="371"/>
        <v>spaces</v>
      </c>
      <c r="S2962" s="10">
        <f t="shared" si="372"/>
        <v>41863.757210648146</v>
      </c>
      <c r="T2962" s="10">
        <f t="shared" si="373"/>
        <v>41893.757210648146</v>
      </c>
      <c r="U2962" s="10" t="str">
        <f t="shared" si="374"/>
        <v>Aug</v>
      </c>
      <c r="V2962" s="11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>
        <f t="shared" si="369"/>
        <v>5240.5</v>
      </c>
      <c r="Q2963" t="str">
        <f t="shared" si="370"/>
        <v>theater</v>
      </c>
      <c r="R2963" s="6" t="str">
        <f t="shared" si="371"/>
        <v>plays</v>
      </c>
      <c r="S2963" s="10">
        <f t="shared" si="372"/>
        <v>42061.212488425925</v>
      </c>
      <c r="T2963" s="10">
        <f t="shared" si="373"/>
        <v>42089.166666666672</v>
      </c>
      <c r="U2963" s="10" t="str">
        <f t="shared" si="374"/>
        <v>Feb</v>
      </c>
      <c r="V2963" s="11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>
        <f t="shared" si="369"/>
        <v>1109</v>
      </c>
      <c r="Q2964" t="str">
        <f t="shared" si="370"/>
        <v>theater</v>
      </c>
      <c r="R2964" s="6" t="str">
        <f t="shared" si="371"/>
        <v>plays</v>
      </c>
      <c r="S2964" s="10">
        <f t="shared" si="372"/>
        <v>42036.24428240741</v>
      </c>
      <c r="T2964" s="10">
        <f t="shared" si="373"/>
        <v>42064.290972222225</v>
      </c>
      <c r="U2964" s="10" t="str">
        <f t="shared" si="374"/>
        <v>Feb</v>
      </c>
      <c r="V2964" s="11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>
        <f t="shared" si="369"/>
        <v>10342.5</v>
      </c>
      <c r="Q2965" t="str">
        <f t="shared" si="370"/>
        <v>theater</v>
      </c>
      <c r="R2965" s="6" t="str">
        <f t="shared" si="371"/>
        <v>plays</v>
      </c>
      <c r="S2965" s="10">
        <f t="shared" si="372"/>
        <v>42157.470185185186</v>
      </c>
      <c r="T2965" s="10">
        <f t="shared" si="373"/>
        <v>42187.470185185186</v>
      </c>
      <c r="U2965" s="10" t="str">
        <f t="shared" si="374"/>
        <v>Jun</v>
      </c>
      <c r="V2965" s="11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>
        <f t="shared" si="369"/>
        <v>5017.8449999999993</v>
      </c>
      <c r="Q2966" t="str">
        <f t="shared" si="370"/>
        <v>theater</v>
      </c>
      <c r="R2966" s="6" t="str">
        <f t="shared" si="371"/>
        <v>plays</v>
      </c>
      <c r="S2966" s="10">
        <f t="shared" si="372"/>
        <v>41827.909942129627</v>
      </c>
      <c r="T2966" s="10">
        <f t="shared" si="373"/>
        <v>41857.897222222222</v>
      </c>
      <c r="U2966" s="10" t="str">
        <f t="shared" si="374"/>
        <v>Jul</v>
      </c>
      <c r="V2966" s="11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>
        <f t="shared" si="369"/>
        <v>1567.5</v>
      </c>
      <c r="Q2967" t="str">
        <f t="shared" si="370"/>
        <v>theater</v>
      </c>
      <c r="R2967" s="6" t="str">
        <f t="shared" si="371"/>
        <v>plays</v>
      </c>
      <c r="S2967" s="10">
        <f t="shared" si="372"/>
        <v>42162.729548611111</v>
      </c>
      <c r="T2967" s="10">
        <f t="shared" si="373"/>
        <v>42192.729548611111</v>
      </c>
      <c r="U2967" s="10" t="str">
        <f t="shared" si="374"/>
        <v>Jun</v>
      </c>
      <c r="V2967" s="11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>
        <f t="shared" si="369"/>
        <v>10681.5</v>
      </c>
      <c r="Q2968" t="str">
        <f t="shared" si="370"/>
        <v>theater</v>
      </c>
      <c r="R2968" s="6" t="str">
        <f t="shared" si="371"/>
        <v>plays</v>
      </c>
      <c r="S2968" s="10">
        <f t="shared" si="372"/>
        <v>42233.738564814819</v>
      </c>
      <c r="T2968" s="10">
        <f t="shared" si="373"/>
        <v>42263.738564814819</v>
      </c>
      <c r="U2968" s="10" t="str">
        <f t="shared" si="374"/>
        <v>Aug</v>
      </c>
      <c r="V2968" s="11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>
        <f t="shared" si="369"/>
        <v>5348</v>
      </c>
      <c r="Q2969" t="str">
        <f t="shared" si="370"/>
        <v>theater</v>
      </c>
      <c r="R2969" s="6" t="str">
        <f t="shared" si="371"/>
        <v>plays</v>
      </c>
      <c r="S2969" s="10">
        <f t="shared" si="372"/>
        <v>42042.197824074072</v>
      </c>
      <c r="T2969" s="10">
        <f t="shared" si="373"/>
        <v>42072.156157407408</v>
      </c>
      <c r="U2969" s="10" t="str">
        <f t="shared" si="374"/>
        <v>Feb</v>
      </c>
      <c r="V2969" s="11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>
        <f t="shared" si="369"/>
        <v>3605</v>
      </c>
      <c r="Q2970" t="str">
        <f t="shared" si="370"/>
        <v>theater</v>
      </c>
      <c r="R2970" s="6" t="str">
        <f t="shared" si="371"/>
        <v>plays</v>
      </c>
      <c r="S2970" s="10">
        <f t="shared" si="372"/>
        <v>42585.523842592593</v>
      </c>
      <c r="T2970" s="10">
        <f t="shared" si="373"/>
        <v>42599.165972222225</v>
      </c>
      <c r="U2970" s="10" t="str">
        <f t="shared" si="374"/>
        <v>Aug</v>
      </c>
      <c r="V2970" s="11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>
        <f t="shared" si="369"/>
        <v>1312.5</v>
      </c>
      <c r="Q2971" t="str">
        <f t="shared" si="370"/>
        <v>theater</v>
      </c>
      <c r="R2971" s="6" t="str">
        <f t="shared" si="371"/>
        <v>plays</v>
      </c>
      <c r="S2971" s="10">
        <f t="shared" si="372"/>
        <v>42097.786493055552</v>
      </c>
      <c r="T2971" s="10">
        <f t="shared" si="373"/>
        <v>42127.952083333337</v>
      </c>
      <c r="U2971" s="10" t="str">
        <f t="shared" si="374"/>
        <v>Apr</v>
      </c>
      <c r="V2971" s="11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>
        <f t="shared" si="369"/>
        <v>6180</v>
      </c>
      <c r="Q2972" t="str">
        <f t="shared" si="370"/>
        <v>theater</v>
      </c>
      <c r="R2972" s="6" t="str">
        <f t="shared" si="371"/>
        <v>plays</v>
      </c>
      <c r="S2972" s="10">
        <f t="shared" si="372"/>
        <v>41808.669571759259</v>
      </c>
      <c r="T2972" s="10">
        <f t="shared" si="373"/>
        <v>41838.669571759259</v>
      </c>
      <c r="U2972" s="10" t="str">
        <f t="shared" si="374"/>
        <v>Jun</v>
      </c>
      <c r="V2972" s="11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>
        <f t="shared" si="369"/>
        <v>3202.5</v>
      </c>
      <c r="Q2973" t="str">
        <f t="shared" si="370"/>
        <v>theater</v>
      </c>
      <c r="R2973" s="6" t="str">
        <f t="shared" si="371"/>
        <v>plays</v>
      </c>
      <c r="S2973" s="10">
        <f t="shared" si="372"/>
        <v>41852.658310185187</v>
      </c>
      <c r="T2973" s="10">
        <f t="shared" si="373"/>
        <v>41882.658310185187</v>
      </c>
      <c r="U2973" s="10" t="str">
        <f t="shared" si="374"/>
        <v>Aug</v>
      </c>
      <c r="V2973" s="11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>
        <f t="shared" si="369"/>
        <v>2053.5</v>
      </c>
      <c r="Q2974" t="str">
        <f t="shared" si="370"/>
        <v>theater</v>
      </c>
      <c r="R2974" s="6" t="str">
        <f t="shared" si="371"/>
        <v>plays</v>
      </c>
      <c r="S2974" s="10">
        <f t="shared" si="372"/>
        <v>42694.110185185185</v>
      </c>
      <c r="T2974" s="10">
        <f t="shared" si="373"/>
        <v>42709.041666666672</v>
      </c>
      <c r="U2974" s="10" t="str">
        <f t="shared" si="374"/>
        <v>Nov</v>
      </c>
      <c r="V2974" s="11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>
        <f t="shared" si="369"/>
        <v>6870</v>
      </c>
      <c r="Q2975" t="str">
        <f t="shared" si="370"/>
        <v>theater</v>
      </c>
      <c r="R2975" s="6" t="str">
        <f t="shared" si="371"/>
        <v>plays</v>
      </c>
      <c r="S2975" s="10">
        <f t="shared" si="372"/>
        <v>42341.818379629629</v>
      </c>
      <c r="T2975" s="10">
        <f t="shared" si="373"/>
        <v>42370.166666666672</v>
      </c>
      <c r="U2975" s="10" t="str">
        <f t="shared" si="374"/>
        <v>Dec</v>
      </c>
      <c r="V2975" s="11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>
        <f t="shared" si="369"/>
        <v>5050</v>
      </c>
      <c r="Q2976" t="str">
        <f t="shared" si="370"/>
        <v>theater</v>
      </c>
      <c r="R2976" s="6" t="str">
        <f t="shared" si="371"/>
        <v>plays</v>
      </c>
      <c r="S2976" s="10">
        <f t="shared" si="372"/>
        <v>41880.061006944445</v>
      </c>
      <c r="T2976" s="10">
        <f t="shared" si="373"/>
        <v>41908.065972222219</v>
      </c>
      <c r="U2976" s="10" t="str">
        <f t="shared" si="374"/>
        <v>Aug</v>
      </c>
      <c r="V2976" s="11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>
        <f t="shared" si="369"/>
        <v>8005</v>
      </c>
      <c r="Q2977" t="str">
        <f t="shared" si="370"/>
        <v>theater</v>
      </c>
      <c r="R2977" s="6" t="str">
        <f t="shared" si="371"/>
        <v>plays</v>
      </c>
      <c r="S2977" s="10">
        <f t="shared" si="372"/>
        <v>41941.683865740742</v>
      </c>
      <c r="T2977" s="10">
        <f t="shared" si="373"/>
        <v>41970.125</v>
      </c>
      <c r="U2977" s="10" t="str">
        <f t="shared" si="374"/>
        <v>Oct</v>
      </c>
      <c r="V2977" s="11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>
        <f t="shared" si="369"/>
        <v>95</v>
      </c>
      <c r="Q2978" t="str">
        <f t="shared" si="370"/>
        <v>theater</v>
      </c>
      <c r="R2978" s="6" t="str">
        <f t="shared" si="371"/>
        <v>plays</v>
      </c>
      <c r="S2978" s="10">
        <f t="shared" si="372"/>
        <v>42425.730671296296</v>
      </c>
      <c r="T2978" s="10">
        <f t="shared" si="373"/>
        <v>42442.5</v>
      </c>
      <c r="U2978" s="10" t="str">
        <f t="shared" si="374"/>
        <v>Feb</v>
      </c>
      <c r="V2978" s="11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>
        <f t="shared" si="369"/>
        <v>3203.5</v>
      </c>
      <c r="Q2979" t="str">
        <f t="shared" si="370"/>
        <v>theater</v>
      </c>
      <c r="R2979" s="6" t="str">
        <f t="shared" si="371"/>
        <v>plays</v>
      </c>
      <c r="S2979" s="10">
        <f t="shared" si="372"/>
        <v>42026.88118055556</v>
      </c>
      <c r="T2979" s="10">
        <f t="shared" si="373"/>
        <v>42086.093055555553</v>
      </c>
      <c r="U2979" s="10" t="str">
        <f t="shared" si="374"/>
        <v>Jan</v>
      </c>
      <c r="V2979" s="11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>
        <f t="shared" si="369"/>
        <v>860.5</v>
      </c>
      <c r="Q2980" t="str">
        <f t="shared" si="370"/>
        <v>theater</v>
      </c>
      <c r="R2980" s="6" t="str">
        <f t="shared" si="371"/>
        <v>plays</v>
      </c>
      <c r="S2980" s="10">
        <f t="shared" si="372"/>
        <v>41922.640590277777</v>
      </c>
      <c r="T2980" s="10">
        <f t="shared" si="373"/>
        <v>41932.249305555553</v>
      </c>
      <c r="U2980" s="10" t="str">
        <f t="shared" si="374"/>
        <v>Oct</v>
      </c>
      <c r="V2980" s="11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>
        <f t="shared" si="369"/>
        <v>5035</v>
      </c>
      <c r="Q2981" t="str">
        <f t="shared" si="370"/>
        <v>theater</v>
      </c>
      <c r="R2981" s="6" t="str">
        <f t="shared" si="371"/>
        <v>plays</v>
      </c>
      <c r="S2981" s="10">
        <f t="shared" si="372"/>
        <v>41993.824340277773</v>
      </c>
      <c r="T2981" s="10">
        <f t="shared" si="373"/>
        <v>42010.25</v>
      </c>
      <c r="U2981" s="10" t="str">
        <f t="shared" si="374"/>
        <v>Dec</v>
      </c>
      <c r="V2981" s="11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>
        <f t="shared" si="369"/>
        <v>3137.5</v>
      </c>
      <c r="Q2982" t="str">
        <f t="shared" si="370"/>
        <v>theater</v>
      </c>
      <c r="R2982" s="6" t="str">
        <f t="shared" si="371"/>
        <v>plays</v>
      </c>
      <c r="S2982" s="10">
        <f t="shared" si="372"/>
        <v>42219.915856481486</v>
      </c>
      <c r="T2982" s="10">
        <f t="shared" si="373"/>
        <v>42240.083333333328</v>
      </c>
      <c r="U2982" s="10" t="str">
        <f t="shared" si="374"/>
        <v>Aug</v>
      </c>
      <c r="V2982" s="11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>
        <f t="shared" si="369"/>
        <v>4578.5</v>
      </c>
      <c r="Q2983" t="str">
        <f t="shared" si="370"/>
        <v>theater</v>
      </c>
      <c r="R2983" s="6" t="str">
        <f t="shared" si="371"/>
        <v>spaces</v>
      </c>
      <c r="S2983" s="10">
        <f t="shared" si="372"/>
        <v>42225.559675925921</v>
      </c>
      <c r="T2983" s="10">
        <f t="shared" si="373"/>
        <v>42270.559675925921</v>
      </c>
      <c r="U2983" s="10" t="str">
        <f t="shared" si="374"/>
        <v>Aug</v>
      </c>
      <c r="V2983" s="11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>
        <f t="shared" si="369"/>
        <v>5051.5</v>
      </c>
      <c r="Q2984" t="str">
        <f t="shared" si="370"/>
        <v>theater</v>
      </c>
      <c r="R2984" s="6" t="str">
        <f t="shared" si="371"/>
        <v>spaces</v>
      </c>
      <c r="S2984" s="10">
        <f t="shared" si="372"/>
        <v>42381.686840277776</v>
      </c>
      <c r="T2984" s="10">
        <f t="shared" si="373"/>
        <v>42411.686840277776</v>
      </c>
      <c r="U2984" s="10" t="str">
        <f t="shared" si="374"/>
        <v>Jan</v>
      </c>
      <c r="V2984" s="11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>
        <f t="shared" si="369"/>
        <v>142992.95500000002</v>
      </c>
      <c r="Q2985" t="str">
        <f t="shared" si="370"/>
        <v>theater</v>
      </c>
      <c r="R2985" s="6" t="str">
        <f t="shared" si="371"/>
        <v>spaces</v>
      </c>
      <c r="S2985" s="10">
        <f t="shared" si="372"/>
        <v>41894.632361111115</v>
      </c>
      <c r="T2985" s="10">
        <f t="shared" si="373"/>
        <v>41954.674027777779</v>
      </c>
      <c r="U2985" s="10" t="str">
        <f t="shared" si="374"/>
        <v>Sep</v>
      </c>
      <c r="V2985" s="11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>
        <f t="shared" si="369"/>
        <v>25044</v>
      </c>
      <c r="Q2986" t="str">
        <f t="shared" si="370"/>
        <v>theater</v>
      </c>
      <c r="R2986" s="6" t="str">
        <f t="shared" si="371"/>
        <v>spaces</v>
      </c>
      <c r="S2986" s="10">
        <f t="shared" si="372"/>
        <v>42576.278715277775</v>
      </c>
      <c r="T2986" s="10">
        <f t="shared" si="373"/>
        <v>42606.278715277775</v>
      </c>
      <c r="U2986" s="10" t="str">
        <f t="shared" si="374"/>
        <v>Jul</v>
      </c>
      <c r="V2986" s="11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>
        <f t="shared" si="369"/>
        <v>11082.5</v>
      </c>
      <c r="Q2987" t="str">
        <f t="shared" si="370"/>
        <v>theater</v>
      </c>
      <c r="R2987" s="6" t="str">
        <f t="shared" si="371"/>
        <v>spaces</v>
      </c>
      <c r="S2987" s="10">
        <f t="shared" si="372"/>
        <v>42654.973703703698</v>
      </c>
      <c r="T2987" s="10">
        <f t="shared" si="373"/>
        <v>42674.166666666672</v>
      </c>
      <c r="U2987" s="10" t="str">
        <f t="shared" si="374"/>
        <v>Oct</v>
      </c>
      <c r="V2987" s="11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>
        <f t="shared" si="369"/>
        <v>2466</v>
      </c>
      <c r="Q2988" t="str">
        <f t="shared" si="370"/>
        <v>theater</v>
      </c>
      <c r="R2988" s="6" t="str">
        <f t="shared" si="371"/>
        <v>spaces</v>
      </c>
      <c r="S2988" s="10">
        <f t="shared" si="372"/>
        <v>42431.500069444446</v>
      </c>
      <c r="T2988" s="10">
        <f t="shared" si="373"/>
        <v>42491.458402777775</v>
      </c>
      <c r="U2988" s="10" t="str">
        <f t="shared" si="374"/>
        <v>Mar</v>
      </c>
      <c r="V2988" s="11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>
        <f t="shared" si="369"/>
        <v>26300.1</v>
      </c>
      <c r="Q2989" t="str">
        <f t="shared" si="370"/>
        <v>theater</v>
      </c>
      <c r="R2989" s="6" t="str">
        <f t="shared" si="371"/>
        <v>spaces</v>
      </c>
      <c r="S2989" s="10">
        <f t="shared" si="372"/>
        <v>42627.307303240741</v>
      </c>
      <c r="T2989" s="10">
        <f t="shared" si="373"/>
        <v>42656</v>
      </c>
      <c r="U2989" s="10" t="str">
        <f t="shared" si="374"/>
        <v>Sep</v>
      </c>
      <c r="V2989" s="11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>
        <f t="shared" si="369"/>
        <v>1000</v>
      </c>
      <c r="Q2990" t="str">
        <f t="shared" si="370"/>
        <v>theater</v>
      </c>
      <c r="R2990" s="6" t="str">
        <f t="shared" si="371"/>
        <v>spaces</v>
      </c>
      <c r="S2990" s="10">
        <f t="shared" si="372"/>
        <v>42511.362048611118</v>
      </c>
      <c r="T2990" s="10">
        <f t="shared" si="373"/>
        <v>42541.362048611118</v>
      </c>
      <c r="U2990" s="10" t="str">
        <f t="shared" si="374"/>
        <v>May</v>
      </c>
      <c r="V2990" s="11">
        <f t="shared" si="375"/>
        <v>2016</v>
      </c>
    </row>
    <row r="2991" spans="1:22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>
        <f t="shared" si="369"/>
        <v>27653.5</v>
      </c>
      <c r="Q2991" t="str">
        <f t="shared" si="370"/>
        <v>theater</v>
      </c>
      <c r="R2991" s="6" t="str">
        <f t="shared" si="371"/>
        <v>spaces</v>
      </c>
      <c r="S2991" s="10">
        <f t="shared" si="372"/>
        <v>42337.02039351852</v>
      </c>
      <c r="T2991" s="10">
        <f t="shared" si="373"/>
        <v>42359.207638888889</v>
      </c>
      <c r="U2991" s="10" t="str">
        <f t="shared" si="374"/>
        <v>Nov</v>
      </c>
      <c r="V2991" s="11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>
        <f t="shared" si="369"/>
        <v>10000</v>
      </c>
      <c r="Q2992" t="str">
        <f t="shared" si="370"/>
        <v>theater</v>
      </c>
      <c r="R2992" s="6" t="str">
        <f t="shared" si="371"/>
        <v>spaces</v>
      </c>
      <c r="S2992" s="10">
        <f t="shared" si="372"/>
        <v>42341.57430555555</v>
      </c>
      <c r="T2992" s="10">
        <f t="shared" si="373"/>
        <v>42376.57430555555</v>
      </c>
      <c r="U2992" s="10" t="str">
        <f t="shared" si="374"/>
        <v>Dec</v>
      </c>
      <c r="V2992" s="11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>
        <f t="shared" si="369"/>
        <v>8640</v>
      </c>
      <c r="Q2993" t="str">
        <f t="shared" si="370"/>
        <v>theater</v>
      </c>
      <c r="R2993" s="6" t="str">
        <f t="shared" si="371"/>
        <v>spaces</v>
      </c>
      <c r="S2993" s="10">
        <f t="shared" si="372"/>
        <v>42740.837152777778</v>
      </c>
      <c r="T2993" s="10">
        <f t="shared" si="373"/>
        <v>42762.837152777778</v>
      </c>
      <c r="U2993" s="10" t="str">
        <f t="shared" si="374"/>
        <v>Jan</v>
      </c>
      <c r="V2993" s="11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>
        <f t="shared" si="369"/>
        <v>3067.5</v>
      </c>
      <c r="Q2994" t="str">
        <f t="shared" si="370"/>
        <v>theater</v>
      </c>
      <c r="R2994" s="6" t="str">
        <f t="shared" si="371"/>
        <v>spaces</v>
      </c>
      <c r="S2994" s="10">
        <f t="shared" si="372"/>
        <v>42622.767476851848</v>
      </c>
      <c r="T2994" s="10">
        <f t="shared" si="373"/>
        <v>42652.767476851848</v>
      </c>
      <c r="U2994" s="10" t="str">
        <f t="shared" si="374"/>
        <v>Sep</v>
      </c>
      <c r="V2994" s="11">
        <f t="shared" si="375"/>
        <v>2016</v>
      </c>
    </row>
    <row r="2995" spans="1:22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>
        <f t="shared" si="369"/>
        <v>1001.5</v>
      </c>
      <c r="Q2995" t="str">
        <f t="shared" si="370"/>
        <v>theater</v>
      </c>
      <c r="R2995" s="6" t="str">
        <f t="shared" si="371"/>
        <v>spaces</v>
      </c>
      <c r="S2995" s="10">
        <f t="shared" si="372"/>
        <v>42390.838738425926</v>
      </c>
      <c r="T2995" s="10">
        <f t="shared" si="373"/>
        <v>42420.838738425926</v>
      </c>
      <c r="U2995" s="10" t="str">
        <f t="shared" si="374"/>
        <v>Jan</v>
      </c>
      <c r="V2995" s="11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>
        <f t="shared" si="369"/>
        <v>836.62</v>
      </c>
      <c r="Q2996" t="str">
        <f t="shared" si="370"/>
        <v>theater</v>
      </c>
      <c r="R2996" s="6" t="str">
        <f t="shared" si="371"/>
        <v>spaces</v>
      </c>
      <c r="S2996" s="10">
        <f t="shared" si="372"/>
        <v>41885.478842592594</v>
      </c>
      <c r="T2996" s="10">
        <f t="shared" si="373"/>
        <v>41915.478842592594</v>
      </c>
      <c r="U2996" s="10" t="str">
        <f t="shared" si="374"/>
        <v>Sep</v>
      </c>
      <c r="V2996" s="11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>
        <f t="shared" si="369"/>
        <v>15372</v>
      </c>
      <c r="Q2997" t="str">
        <f t="shared" si="370"/>
        <v>theater</v>
      </c>
      <c r="R2997" s="6" t="str">
        <f t="shared" si="371"/>
        <v>spaces</v>
      </c>
      <c r="S2997" s="10">
        <f t="shared" si="372"/>
        <v>42724.665173611109</v>
      </c>
      <c r="T2997" s="10">
        <f t="shared" si="373"/>
        <v>42754.665173611109</v>
      </c>
      <c r="U2997" s="10" t="str">
        <f t="shared" si="374"/>
        <v>Dec</v>
      </c>
      <c r="V2997" s="11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>
        <f t="shared" si="369"/>
        <v>47590</v>
      </c>
      <c r="Q2998" t="str">
        <f t="shared" si="370"/>
        <v>theater</v>
      </c>
      <c r="R2998" s="6" t="str">
        <f t="shared" si="371"/>
        <v>spaces</v>
      </c>
      <c r="S2998" s="10">
        <f t="shared" si="372"/>
        <v>42090.912500000006</v>
      </c>
      <c r="T2998" s="10">
        <f t="shared" si="373"/>
        <v>42150.912500000006</v>
      </c>
      <c r="U2998" s="10" t="str">
        <f t="shared" si="374"/>
        <v>Mar</v>
      </c>
      <c r="V2998" s="11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>
        <f t="shared" si="369"/>
        <v>10186.5</v>
      </c>
      <c r="Q2999" t="str">
        <f t="shared" si="370"/>
        <v>theater</v>
      </c>
      <c r="R2999" s="6" t="str">
        <f t="shared" si="371"/>
        <v>spaces</v>
      </c>
      <c r="S2999" s="10">
        <f t="shared" si="372"/>
        <v>42775.733715277776</v>
      </c>
      <c r="T2999" s="10">
        <f t="shared" si="373"/>
        <v>42793.207638888889</v>
      </c>
      <c r="U2999" s="10" t="str">
        <f t="shared" si="374"/>
        <v>Feb</v>
      </c>
      <c r="V2999" s="11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>
        <f t="shared" si="369"/>
        <v>50757.25</v>
      </c>
      <c r="Q3000" t="str">
        <f t="shared" si="370"/>
        <v>theater</v>
      </c>
      <c r="R3000" s="6" t="str">
        <f t="shared" si="371"/>
        <v>spaces</v>
      </c>
      <c r="S3000" s="10">
        <f t="shared" si="372"/>
        <v>41778.193622685183</v>
      </c>
      <c r="T3000" s="10">
        <f t="shared" si="373"/>
        <v>41806.184027777781</v>
      </c>
      <c r="U3000" s="10" t="str">
        <f t="shared" si="374"/>
        <v>May</v>
      </c>
      <c r="V3000" s="11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>
        <f t="shared" si="369"/>
        <v>1477.5</v>
      </c>
      <c r="Q3001" t="str">
        <f t="shared" si="370"/>
        <v>theater</v>
      </c>
      <c r="R3001" s="6" t="str">
        <f t="shared" si="371"/>
        <v>spaces</v>
      </c>
      <c r="S3001" s="10">
        <f t="shared" si="372"/>
        <v>42780.740277777775</v>
      </c>
      <c r="T3001" s="10">
        <f t="shared" si="373"/>
        <v>42795.083333333328</v>
      </c>
      <c r="U3001" s="10" t="str">
        <f t="shared" si="374"/>
        <v>Feb</v>
      </c>
      <c r="V3001" s="11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>
        <f t="shared" si="369"/>
        <v>500</v>
      </c>
      <c r="Q3002" t="str">
        <f t="shared" si="370"/>
        <v>theater</v>
      </c>
      <c r="R3002" s="6" t="str">
        <f t="shared" si="371"/>
        <v>spaces</v>
      </c>
      <c r="S3002" s="10">
        <f t="shared" si="372"/>
        <v>42752.827199074076</v>
      </c>
      <c r="T3002" s="10">
        <f t="shared" si="373"/>
        <v>42766.75</v>
      </c>
      <c r="U3002" s="10" t="str">
        <f t="shared" si="374"/>
        <v>Jan</v>
      </c>
      <c r="V3002" s="11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>
        <f t="shared" si="369"/>
        <v>15102.504999999999</v>
      </c>
      <c r="Q3003" t="str">
        <f t="shared" si="370"/>
        <v>theater</v>
      </c>
      <c r="R3003" s="6" t="str">
        <f t="shared" si="371"/>
        <v>spaces</v>
      </c>
      <c r="S3003" s="10">
        <f t="shared" si="372"/>
        <v>42534.895625000005</v>
      </c>
      <c r="T3003" s="10">
        <f t="shared" si="373"/>
        <v>42564.895625000005</v>
      </c>
      <c r="U3003" s="10" t="str">
        <f t="shared" si="374"/>
        <v>Jun</v>
      </c>
      <c r="V3003" s="11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>
        <f t="shared" si="369"/>
        <v>7297.7150000000001</v>
      </c>
      <c r="Q3004" t="str">
        <f t="shared" si="370"/>
        <v>theater</v>
      </c>
      <c r="R3004" s="6" t="str">
        <f t="shared" si="371"/>
        <v>spaces</v>
      </c>
      <c r="S3004" s="10">
        <f t="shared" si="372"/>
        <v>41239.83625</v>
      </c>
      <c r="T3004" s="10">
        <f t="shared" si="373"/>
        <v>41269.83625</v>
      </c>
      <c r="U3004" s="10" t="str">
        <f t="shared" si="374"/>
        <v>Nov</v>
      </c>
      <c r="V3004" s="11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>
        <f t="shared" si="369"/>
        <v>3017.5</v>
      </c>
      <c r="Q3005" t="str">
        <f t="shared" si="370"/>
        <v>theater</v>
      </c>
      <c r="R3005" s="6" t="str">
        <f t="shared" si="371"/>
        <v>spaces</v>
      </c>
      <c r="S3005" s="10">
        <f t="shared" si="372"/>
        <v>42398.849259259259</v>
      </c>
      <c r="T3005" s="10">
        <f t="shared" si="373"/>
        <v>42430.249305555553</v>
      </c>
      <c r="U3005" s="10" t="str">
        <f t="shared" si="374"/>
        <v>Jan</v>
      </c>
      <c r="V3005" s="11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>
        <f t="shared" si="369"/>
        <v>42563</v>
      </c>
      <c r="Q3006" t="str">
        <f t="shared" si="370"/>
        <v>theater</v>
      </c>
      <c r="R3006" s="6" t="str">
        <f t="shared" si="371"/>
        <v>spaces</v>
      </c>
      <c r="S3006" s="10">
        <f t="shared" si="372"/>
        <v>41928.881064814814</v>
      </c>
      <c r="T3006" s="10">
        <f t="shared" si="373"/>
        <v>41958.922731481478</v>
      </c>
      <c r="U3006" s="10" t="str">
        <f t="shared" si="374"/>
        <v>Oct</v>
      </c>
      <c r="V3006" s="11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>
        <f t="shared" si="369"/>
        <v>11686.3</v>
      </c>
      <c r="Q3007" t="str">
        <f t="shared" si="370"/>
        <v>theater</v>
      </c>
      <c r="R3007" s="6" t="str">
        <f t="shared" si="371"/>
        <v>spaces</v>
      </c>
      <c r="S3007" s="10">
        <f t="shared" si="372"/>
        <v>41888.674826388888</v>
      </c>
      <c r="T3007" s="10">
        <f t="shared" si="373"/>
        <v>41918.674826388888</v>
      </c>
      <c r="U3007" s="10" t="str">
        <f t="shared" si="374"/>
        <v>Sep</v>
      </c>
      <c r="V3007" s="11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>
        <f t="shared" si="369"/>
        <v>8310</v>
      </c>
      <c r="Q3008" t="str">
        <f t="shared" si="370"/>
        <v>theater</v>
      </c>
      <c r="R3008" s="6" t="str">
        <f t="shared" si="371"/>
        <v>spaces</v>
      </c>
      <c r="S3008" s="10">
        <f t="shared" si="372"/>
        <v>41957.756840277783</v>
      </c>
      <c r="T3008" s="10">
        <f t="shared" si="373"/>
        <v>41987.756840277783</v>
      </c>
      <c r="U3008" s="10" t="str">
        <f t="shared" si="374"/>
        <v>Nov</v>
      </c>
      <c r="V3008" s="11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>
        <f t="shared" si="369"/>
        <v>840</v>
      </c>
      <c r="Q3009" t="str">
        <f t="shared" si="370"/>
        <v>theater</v>
      </c>
      <c r="R3009" s="6" t="str">
        <f t="shared" si="371"/>
        <v>spaces</v>
      </c>
      <c r="S3009" s="10">
        <f t="shared" si="372"/>
        <v>42098.216238425928</v>
      </c>
      <c r="T3009" s="10">
        <f t="shared" si="373"/>
        <v>42119.216238425928</v>
      </c>
      <c r="U3009" s="10" t="str">
        <f t="shared" si="374"/>
        <v>Apr</v>
      </c>
      <c r="V3009" s="11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>
        <f t="shared" si="369"/>
        <v>3017.5</v>
      </c>
      <c r="Q3010" t="str">
        <f t="shared" si="370"/>
        <v>theater</v>
      </c>
      <c r="R3010" s="6" t="str">
        <f t="shared" si="371"/>
        <v>spaces</v>
      </c>
      <c r="S3010" s="10">
        <f t="shared" si="372"/>
        <v>42360.212025462963</v>
      </c>
      <c r="T3010" s="10">
        <f t="shared" si="373"/>
        <v>42390.212025462963</v>
      </c>
      <c r="U3010" s="10" t="str">
        <f t="shared" si="374"/>
        <v>Dec</v>
      </c>
      <c r="V3010" s="11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>
        <f t="shared" ref="P3011:P3074" si="377">AVERAGE(D3011,E3011)</f>
        <v>27469.5</v>
      </c>
      <c r="Q3011" t="str">
        <f t="shared" ref="Q3011:Q3074" si="378">LEFT(N3011, SEARCH("/",N3011,1)-1)</f>
        <v>theater</v>
      </c>
      <c r="R3011" s="6" t="str">
        <f t="shared" ref="R3011:R3074" si="379">RIGHT(N3011,LEN(N3011) - SEARCH("/", N3011, + 1))</f>
        <v>spaces</v>
      </c>
      <c r="S3011" s="10">
        <f t="shared" ref="S3011:S3074" si="380">(((J3011/60)/60)/24)+DATE(1970,1,1)</f>
        <v>41939.569907407407</v>
      </c>
      <c r="T3011" s="10">
        <f t="shared" ref="T3011:T3074" si="381">(((I3011/60)/60)/24)+DATE(1970,1,1)</f>
        <v>41969.611574074079</v>
      </c>
      <c r="U3011" s="10" t="str">
        <f t="shared" ref="U3011:U3074" si="382">TEXT(S3011, "mmm")</f>
        <v>Oct</v>
      </c>
      <c r="V3011" s="11">
        <f t="shared" ref="V3011:V3074" si="383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>
        <f t="shared" si="377"/>
        <v>1935</v>
      </c>
      <c r="Q3012" t="str">
        <f t="shared" si="378"/>
        <v>theater</v>
      </c>
      <c r="R3012" s="6" t="str">
        <f t="shared" si="379"/>
        <v>spaces</v>
      </c>
      <c r="S3012" s="10">
        <f t="shared" si="380"/>
        <v>41996.832395833335</v>
      </c>
      <c r="T3012" s="10">
        <f t="shared" si="381"/>
        <v>42056.832395833335</v>
      </c>
      <c r="U3012" s="10" t="str">
        <f t="shared" si="382"/>
        <v>Dec</v>
      </c>
      <c r="V3012" s="11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>
        <f t="shared" si="377"/>
        <v>335.5</v>
      </c>
      <c r="Q3013" t="str">
        <f t="shared" si="378"/>
        <v>theater</v>
      </c>
      <c r="R3013" s="6" t="str">
        <f t="shared" si="379"/>
        <v>spaces</v>
      </c>
      <c r="S3013" s="10">
        <f t="shared" si="380"/>
        <v>42334.468935185185</v>
      </c>
      <c r="T3013" s="10">
        <f t="shared" si="381"/>
        <v>42361.957638888889</v>
      </c>
      <c r="U3013" s="10" t="str">
        <f t="shared" si="382"/>
        <v>Nov</v>
      </c>
      <c r="V3013" s="11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>
        <f t="shared" si="377"/>
        <v>4342.5</v>
      </c>
      <c r="Q3014" t="str">
        <f t="shared" si="378"/>
        <v>theater</v>
      </c>
      <c r="R3014" s="6" t="str">
        <f t="shared" si="379"/>
        <v>spaces</v>
      </c>
      <c r="S3014" s="10">
        <f t="shared" si="380"/>
        <v>42024.702893518523</v>
      </c>
      <c r="T3014" s="10">
        <f t="shared" si="381"/>
        <v>42045.702893518523</v>
      </c>
      <c r="U3014" s="10" t="str">
        <f t="shared" si="382"/>
        <v>Jan</v>
      </c>
      <c r="V3014" s="11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>
        <f t="shared" si="377"/>
        <v>12848</v>
      </c>
      <c r="Q3015" t="str">
        <f t="shared" si="378"/>
        <v>theater</v>
      </c>
      <c r="R3015" s="6" t="str">
        <f t="shared" si="379"/>
        <v>spaces</v>
      </c>
      <c r="S3015" s="10">
        <f t="shared" si="380"/>
        <v>42146.836215277777</v>
      </c>
      <c r="T3015" s="10">
        <f t="shared" si="381"/>
        <v>42176.836215277777</v>
      </c>
      <c r="U3015" s="10" t="str">
        <f t="shared" si="382"/>
        <v>May</v>
      </c>
      <c r="V3015" s="11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>
        <f t="shared" si="377"/>
        <v>26638</v>
      </c>
      <c r="Q3016" t="str">
        <f t="shared" si="378"/>
        <v>theater</v>
      </c>
      <c r="R3016" s="6" t="str">
        <f t="shared" si="379"/>
        <v>spaces</v>
      </c>
      <c r="S3016" s="10">
        <f t="shared" si="380"/>
        <v>41920.123611111114</v>
      </c>
      <c r="T3016" s="10">
        <f t="shared" si="381"/>
        <v>41948.208333333336</v>
      </c>
      <c r="U3016" s="10" t="str">
        <f t="shared" si="382"/>
        <v>Oct</v>
      </c>
      <c r="V3016" s="11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>
        <f t="shared" si="377"/>
        <v>3454</v>
      </c>
      <c r="Q3017" t="str">
        <f t="shared" si="378"/>
        <v>theater</v>
      </c>
      <c r="R3017" s="6" t="str">
        <f t="shared" si="379"/>
        <v>spaces</v>
      </c>
      <c r="S3017" s="10">
        <f t="shared" si="380"/>
        <v>41785.72729166667</v>
      </c>
      <c r="T3017" s="10">
        <f t="shared" si="381"/>
        <v>41801.166666666664</v>
      </c>
      <c r="U3017" s="10" t="str">
        <f t="shared" si="382"/>
        <v>May</v>
      </c>
      <c r="V3017" s="11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>
        <f t="shared" si="377"/>
        <v>8611</v>
      </c>
      <c r="Q3018" t="str">
        <f t="shared" si="378"/>
        <v>theater</v>
      </c>
      <c r="R3018" s="6" t="str">
        <f t="shared" si="379"/>
        <v>spaces</v>
      </c>
      <c r="S3018" s="10">
        <f t="shared" si="380"/>
        <v>41778.548055555555</v>
      </c>
      <c r="T3018" s="10">
        <f t="shared" si="381"/>
        <v>41838.548055555555</v>
      </c>
      <c r="U3018" s="10" t="str">
        <f t="shared" si="382"/>
        <v>May</v>
      </c>
      <c r="V3018" s="11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>
        <f t="shared" si="377"/>
        <v>22642.5</v>
      </c>
      <c r="Q3019" t="str">
        <f t="shared" si="378"/>
        <v>theater</v>
      </c>
      <c r="R3019" s="6" t="str">
        <f t="shared" si="379"/>
        <v>spaces</v>
      </c>
      <c r="S3019" s="10">
        <f t="shared" si="380"/>
        <v>41841.850034722222</v>
      </c>
      <c r="T3019" s="10">
        <f t="shared" si="381"/>
        <v>41871.850034722222</v>
      </c>
      <c r="U3019" s="10" t="str">
        <f t="shared" si="382"/>
        <v>Jul</v>
      </c>
      <c r="V3019" s="11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>
        <f t="shared" si="377"/>
        <v>4215</v>
      </c>
      <c r="Q3020" t="str">
        <f t="shared" si="378"/>
        <v>theater</v>
      </c>
      <c r="R3020" s="6" t="str">
        <f t="shared" si="379"/>
        <v>spaces</v>
      </c>
      <c r="S3020" s="10">
        <f t="shared" si="380"/>
        <v>42163.29833333334</v>
      </c>
      <c r="T3020" s="10">
        <f t="shared" si="381"/>
        <v>42205.916666666672</v>
      </c>
      <c r="U3020" s="10" t="str">
        <f t="shared" si="382"/>
        <v>Jun</v>
      </c>
      <c r="V3020" s="11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>
        <f t="shared" si="377"/>
        <v>16592.5</v>
      </c>
      <c r="Q3021" t="str">
        <f t="shared" si="378"/>
        <v>theater</v>
      </c>
      <c r="R3021" s="6" t="str">
        <f t="shared" si="379"/>
        <v>spaces</v>
      </c>
      <c r="S3021" s="10">
        <f t="shared" si="380"/>
        <v>41758.833564814813</v>
      </c>
      <c r="T3021" s="10">
        <f t="shared" si="381"/>
        <v>41786.125</v>
      </c>
      <c r="U3021" s="10" t="str">
        <f t="shared" si="382"/>
        <v>Apr</v>
      </c>
      <c r="V3021" s="11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>
        <f t="shared" si="377"/>
        <v>7020</v>
      </c>
      <c r="Q3022" t="str">
        <f t="shared" si="378"/>
        <v>theater</v>
      </c>
      <c r="R3022" s="6" t="str">
        <f t="shared" si="379"/>
        <v>spaces</v>
      </c>
      <c r="S3022" s="10">
        <f t="shared" si="380"/>
        <v>42170.846446759257</v>
      </c>
      <c r="T3022" s="10">
        <f t="shared" si="381"/>
        <v>42230.846446759257</v>
      </c>
      <c r="U3022" s="10" t="str">
        <f t="shared" si="382"/>
        <v>Jun</v>
      </c>
      <c r="V3022" s="11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>
        <f t="shared" si="377"/>
        <v>4860.5</v>
      </c>
      <c r="Q3023" t="str">
        <f t="shared" si="378"/>
        <v>theater</v>
      </c>
      <c r="R3023" s="6" t="str">
        <f t="shared" si="379"/>
        <v>spaces</v>
      </c>
      <c r="S3023" s="10">
        <f t="shared" si="380"/>
        <v>42660.618854166663</v>
      </c>
      <c r="T3023" s="10">
        <f t="shared" si="381"/>
        <v>42696.249305555553</v>
      </c>
      <c r="U3023" s="10" t="str">
        <f t="shared" si="382"/>
        <v>Oct</v>
      </c>
      <c r="V3023" s="11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>
        <f t="shared" si="377"/>
        <v>10044</v>
      </c>
      <c r="Q3024" t="str">
        <f t="shared" si="378"/>
        <v>theater</v>
      </c>
      <c r="R3024" s="6" t="str">
        <f t="shared" si="379"/>
        <v>spaces</v>
      </c>
      <c r="S3024" s="10">
        <f t="shared" si="380"/>
        <v>42564.95380787037</v>
      </c>
      <c r="T3024" s="10">
        <f t="shared" si="381"/>
        <v>42609.95380787037</v>
      </c>
      <c r="U3024" s="10" t="str">
        <f t="shared" si="382"/>
        <v>Jul</v>
      </c>
      <c r="V3024" s="11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>
        <f t="shared" si="377"/>
        <v>710.5</v>
      </c>
      <c r="Q3025" t="str">
        <f t="shared" si="378"/>
        <v>theater</v>
      </c>
      <c r="R3025" s="6" t="str">
        <f t="shared" si="379"/>
        <v>spaces</v>
      </c>
      <c r="S3025" s="10">
        <f t="shared" si="380"/>
        <v>42121.675763888896</v>
      </c>
      <c r="T3025" s="10">
        <f t="shared" si="381"/>
        <v>42166.675763888896</v>
      </c>
      <c r="U3025" s="10" t="str">
        <f t="shared" si="382"/>
        <v>Apr</v>
      </c>
      <c r="V3025" s="11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>
        <f t="shared" si="377"/>
        <v>8660.5</v>
      </c>
      <c r="Q3026" t="str">
        <f t="shared" si="378"/>
        <v>theater</v>
      </c>
      <c r="R3026" s="6" t="str">
        <f t="shared" si="379"/>
        <v>spaces</v>
      </c>
      <c r="S3026" s="10">
        <f t="shared" si="380"/>
        <v>41158.993923611109</v>
      </c>
      <c r="T3026" s="10">
        <f t="shared" si="381"/>
        <v>41188.993923611109</v>
      </c>
      <c r="U3026" s="10" t="str">
        <f t="shared" si="382"/>
        <v>Sep</v>
      </c>
      <c r="V3026" s="11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>
        <f t="shared" si="377"/>
        <v>5027.5</v>
      </c>
      <c r="Q3027" t="str">
        <f t="shared" si="378"/>
        <v>theater</v>
      </c>
      <c r="R3027" s="6" t="str">
        <f t="shared" si="379"/>
        <v>spaces</v>
      </c>
      <c r="S3027" s="10">
        <f t="shared" si="380"/>
        <v>41761.509409722225</v>
      </c>
      <c r="T3027" s="10">
        <f t="shared" si="381"/>
        <v>41789.666666666664</v>
      </c>
      <c r="U3027" s="10" t="str">
        <f t="shared" si="382"/>
        <v>May</v>
      </c>
      <c r="V3027" s="11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>
        <f t="shared" si="377"/>
        <v>1095</v>
      </c>
      <c r="Q3028" t="str">
        <f t="shared" si="378"/>
        <v>theater</v>
      </c>
      <c r="R3028" s="6" t="str">
        <f t="shared" si="379"/>
        <v>spaces</v>
      </c>
      <c r="S3028" s="10">
        <f t="shared" si="380"/>
        <v>42783.459398148145</v>
      </c>
      <c r="T3028" s="10">
        <f t="shared" si="381"/>
        <v>42797.459398148145</v>
      </c>
      <c r="U3028" s="10" t="str">
        <f t="shared" si="382"/>
        <v>Feb</v>
      </c>
      <c r="V3028" s="11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>
        <f t="shared" si="377"/>
        <v>46288</v>
      </c>
      <c r="Q3029" t="str">
        <f t="shared" si="378"/>
        <v>theater</v>
      </c>
      <c r="R3029" s="6" t="str">
        <f t="shared" si="379"/>
        <v>spaces</v>
      </c>
      <c r="S3029" s="10">
        <f t="shared" si="380"/>
        <v>42053.704293981486</v>
      </c>
      <c r="T3029" s="10">
        <f t="shared" si="381"/>
        <v>42083.662627314814</v>
      </c>
      <c r="U3029" s="10" t="str">
        <f t="shared" si="382"/>
        <v>Feb</v>
      </c>
      <c r="V3029" s="11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>
        <f t="shared" si="377"/>
        <v>6700.5</v>
      </c>
      <c r="Q3030" t="str">
        <f t="shared" si="378"/>
        <v>theater</v>
      </c>
      <c r="R3030" s="6" t="str">
        <f t="shared" si="379"/>
        <v>spaces</v>
      </c>
      <c r="S3030" s="10">
        <f t="shared" si="380"/>
        <v>42567.264178240745</v>
      </c>
      <c r="T3030" s="10">
        <f t="shared" si="381"/>
        <v>42597.264178240745</v>
      </c>
      <c r="U3030" s="10" t="str">
        <f t="shared" si="382"/>
        <v>Jul</v>
      </c>
      <c r="V3030" s="11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>
        <f t="shared" si="377"/>
        <v>31451.5</v>
      </c>
      <c r="Q3031" t="str">
        <f t="shared" si="378"/>
        <v>theater</v>
      </c>
      <c r="R3031" s="6" t="str">
        <f t="shared" si="379"/>
        <v>spaces</v>
      </c>
      <c r="S3031" s="10">
        <f t="shared" si="380"/>
        <v>41932.708877314813</v>
      </c>
      <c r="T3031" s="10">
        <f t="shared" si="381"/>
        <v>41961.190972222219</v>
      </c>
      <c r="U3031" s="10" t="str">
        <f t="shared" si="382"/>
        <v>Oct</v>
      </c>
      <c r="V3031" s="11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>
        <f t="shared" si="377"/>
        <v>1808.5</v>
      </c>
      <c r="Q3032" t="str">
        <f t="shared" si="378"/>
        <v>theater</v>
      </c>
      <c r="R3032" s="6" t="str">
        <f t="shared" si="379"/>
        <v>spaces</v>
      </c>
      <c r="S3032" s="10">
        <f t="shared" si="380"/>
        <v>42233.747349537036</v>
      </c>
      <c r="T3032" s="10">
        <f t="shared" si="381"/>
        <v>42263.747349537036</v>
      </c>
      <c r="U3032" s="10" t="str">
        <f t="shared" si="382"/>
        <v>Aug</v>
      </c>
      <c r="V3032" s="11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>
        <f t="shared" si="377"/>
        <v>1500</v>
      </c>
      <c r="Q3033" t="str">
        <f t="shared" si="378"/>
        <v>theater</v>
      </c>
      <c r="R3033" s="6" t="str">
        <f t="shared" si="379"/>
        <v>spaces</v>
      </c>
      <c r="S3033" s="10">
        <f t="shared" si="380"/>
        <v>42597.882488425923</v>
      </c>
      <c r="T3033" s="10">
        <f t="shared" si="381"/>
        <v>42657.882488425923</v>
      </c>
      <c r="U3033" s="10" t="str">
        <f t="shared" si="382"/>
        <v>Aug</v>
      </c>
      <c r="V3033" s="11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>
        <f t="shared" si="377"/>
        <v>1136</v>
      </c>
      <c r="Q3034" t="str">
        <f t="shared" si="378"/>
        <v>theater</v>
      </c>
      <c r="R3034" s="6" t="str">
        <f t="shared" si="379"/>
        <v>spaces</v>
      </c>
      <c r="S3034" s="10">
        <f t="shared" si="380"/>
        <v>42228.044664351852</v>
      </c>
      <c r="T3034" s="10">
        <f t="shared" si="381"/>
        <v>42258.044664351852</v>
      </c>
      <c r="U3034" s="10" t="str">
        <f t="shared" si="382"/>
        <v>Aug</v>
      </c>
      <c r="V3034" s="11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>
        <f t="shared" si="377"/>
        <v>3698</v>
      </c>
      <c r="Q3035" t="str">
        <f t="shared" si="378"/>
        <v>theater</v>
      </c>
      <c r="R3035" s="6" t="str">
        <f t="shared" si="379"/>
        <v>spaces</v>
      </c>
      <c r="S3035" s="10">
        <f t="shared" si="380"/>
        <v>42570.110243055555</v>
      </c>
      <c r="T3035" s="10">
        <f t="shared" si="381"/>
        <v>42600.110243055555</v>
      </c>
      <c r="U3035" s="10" t="str">
        <f t="shared" si="382"/>
        <v>Jul</v>
      </c>
      <c r="V3035" s="11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>
        <f t="shared" si="377"/>
        <v>106268</v>
      </c>
      <c r="Q3036" t="str">
        <f t="shared" si="378"/>
        <v>theater</v>
      </c>
      <c r="R3036" s="6" t="str">
        <f t="shared" si="379"/>
        <v>spaces</v>
      </c>
      <c r="S3036" s="10">
        <f t="shared" si="380"/>
        <v>42644.535358796296</v>
      </c>
      <c r="T3036" s="10">
        <f t="shared" si="381"/>
        <v>42675.165972222225</v>
      </c>
      <c r="U3036" s="10" t="str">
        <f t="shared" si="382"/>
        <v>Oct</v>
      </c>
      <c r="V3036" s="11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>
        <f t="shared" si="377"/>
        <v>26098.355</v>
      </c>
      <c r="Q3037" t="str">
        <f t="shared" si="378"/>
        <v>theater</v>
      </c>
      <c r="R3037" s="6" t="str">
        <f t="shared" si="379"/>
        <v>spaces</v>
      </c>
      <c r="S3037" s="10">
        <f t="shared" si="380"/>
        <v>41368.560289351852</v>
      </c>
      <c r="T3037" s="10">
        <f t="shared" si="381"/>
        <v>41398.560289351852</v>
      </c>
      <c r="U3037" s="10" t="str">
        <f t="shared" si="382"/>
        <v>Apr</v>
      </c>
      <c r="V3037" s="11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>
        <f t="shared" si="377"/>
        <v>28341.5</v>
      </c>
      <c r="Q3038" t="str">
        <f t="shared" si="378"/>
        <v>theater</v>
      </c>
      <c r="R3038" s="6" t="str">
        <f t="shared" si="379"/>
        <v>spaces</v>
      </c>
      <c r="S3038" s="10">
        <f t="shared" si="380"/>
        <v>41466.785231481481</v>
      </c>
      <c r="T3038" s="10">
        <f t="shared" si="381"/>
        <v>41502.499305555553</v>
      </c>
      <c r="U3038" s="10" t="str">
        <f t="shared" si="382"/>
        <v>Jul</v>
      </c>
      <c r="V3038" s="11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>
        <f t="shared" si="377"/>
        <v>783</v>
      </c>
      <c r="Q3039" t="str">
        <f t="shared" si="378"/>
        <v>theater</v>
      </c>
      <c r="R3039" s="6" t="str">
        <f t="shared" si="379"/>
        <v>spaces</v>
      </c>
      <c r="S3039" s="10">
        <f t="shared" si="380"/>
        <v>40378.893206018518</v>
      </c>
      <c r="T3039" s="10">
        <f t="shared" si="381"/>
        <v>40453.207638888889</v>
      </c>
      <c r="U3039" s="10" t="str">
        <f t="shared" si="382"/>
        <v>Jul</v>
      </c>
      <c r="V3039" s="11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>
        <f t="shared" si="377"/>
        <v>1002.5</v>
      </c>
      <c r="Q3040" t="str">
        <f t="shared" si="378"/>
        <v>theater</v>
      </c>
      <c r="R3040" s="6" t="str">
        <f t="shared" si="379"/>
        <v>spaces</v>
      </c>
      <c r="S3040" s="10">
        <f t="shared" si="380"/>
        <v>42373.252280092594</v>
      </c>
      <c r="T3040" s="10">
        <f t="shared" si="381"/>
        <v>42433.252280092594</v>
      </c>
      <c r="U3040" s="10" t="str">
        <f t="shared" si="382"/>
        <v>Jan</v>
      </c>
      <c r="V3040" s="11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>
        <f t="shared" si="377"/>
        <v>20871.39</v>
      </c>
      <c r="Q3041" t="str">
        <f t="shared" si="378"/>
        <v>theater</v>
      </c>
      <c r="R3041" s="6" t="str">
        <f t="shared" si="379"/>
        <v>spaces</v>
      </c>
      <c r="S3041" s="10">
        <f t="shared" si="380"/>
        <v>41610.794421296298</v>
      </c>
      <c r="T3041" s="10">
        <f t="shared" si="381"/>
        <v>41637.332638888889</v>
      </c>
      <c r="U3041" s="10" t="str">
        <f t="shared" si="382"/>
        <v>Dec</v>
      </c>
      <c r="V3041" s="11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>
        <f t="shared" si="377"/>
        <v>3112.5</v>
      </c>
      <c r="Q3042" t="str">
        <f t="shared" si="378"/>
        <v>theater</v>
      </c>
      <c r="R3042" s="6" t="str">
        <f t="shared" si="379"/>
        <v>spaces</v>
      </c>
      <c r="S3042" s="10">
        <f t="shared" si="380"/>
        <v>42177.791909722218</v>
      </c>
      <c r="T3042" s="10">
        <f t="shared" si="381"/>
        <v>42181.958333333328</v>
      </c>
      <c r="U3042" s="10" t="str">
        <f t="shared" si="382"/>
        <v>Jun</v>
      </c>
      <c r="V3042" s="11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>
        <f t="shared" si="377"/>
        <v>8735</v>
      </c>
      <c r="Q3043" t="str">
        <f t="shared" si="378"/>
        <v>theater</v>
      </c>
      <c r="R3043" s="6" t="str">
        <f t="shared" si="379"/>
        <v>spaces</v>
      </c>
      <c r="S3043" s="10">
        <f t="shared" si="380"/>
        <v>42359.868611111116</v>
      </c>
      <c r="T3043" s="10">
        <f t="shared" si="381"/>
        <v>42389.868611111116</v>
      </c>
      <c r="U3043" s="10" t="str">
        <f t="shared" si="382"/>
        <v>Dec</v>
      </c>
      <c r="V3043" s="11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>
        <f t="shared" si="377"/>
        <v>1710</v>
      </c>
      <c r="Q3044" t="str">
        <f t="shared" si="378"/>
        <v>theater</v>
      </c>
      <c r="R3044" s="6" t="str">
        <f t="shared" si="379"/>
        <v>spaces</v>
      </c>
      <c r="S3044" s="10">
        <f t="shared" si="380"/>
        <v>42253.688043981485</v>
      </c>
      <c r="T3044" s="10">
        <f t="shared" si="381"/>
        <v>42283.688043981485</v>
      </c>
      <c r="U3044" s="10" t="str">
        <f t="shared" si="382"/>
        <v>Sep</v>
      </c>
      <c r="V3044" s="11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>
        <f t="shared" si="377"/>
        <v>15750.5</v>
      </c>
      <c r="Q3045" t="str">
        <f t="shared" si="378"/>
        <v>theater</v>
      </c>
      <c r="R3045" s="6" t="str">
        <f t="shared" si="379"/>
        <v>spaces</v>
      </c>
      <c r="S3045" s="10">
        <f t="shared" si="380"/>
        <v>42083.070590277777</v>
      </c>
      <c r="T3045" s="10">
        <f t="shared" si="381"/>
        <v>42110.118055555555</v>
      </c>
      <c r="U3045" s="10" t="str">
        <f t="shared" si="382"/>
        <v>Mar</v>
      </c>
      <c r="V3045" s="11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>
        <f t="shared" si="377"/>
        <v>12560.5</v>
      </c>
      <c r="Q3046" t="str">
        <f t="shared" si="378"/>
        <v>theater</v>
      </c>
      <c r="R3046" s="6" t="str">
        <f t="shared" si="379"/>
        <v>spaces</v>
      </c>
      <c r="S3046" s="10">
        <f t="shared" si="380"/>
        <v>42387.7268287037</v>
      </c>
      <c r="T3046" s="10">
        <f t="shared" si="381"/>
        <v>42402.7268287037</v>
      </c>
      <c r="U3046" s="10" t="str">
        <f t="shared" si="382"/>
        <v>Jan</v>
      </c>
      <c r="V3046" s="11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>
        <f t="shared" si="377"/>
        <v>4654.13</v>
      </c>
      <c r="Q3047" t="str">
        <f t="shared" si="378"/>
        <v>theater</v>
      </c>
      <c r="R3047" s="6" t="str">
        <f t="shared" si="379"/>
        <v>spaces</v>
      </c>
      <c r="S3047" s="10">
        <f t="shared" si="380"/>
        <v>41843.155729166669</v>
      </c>
      <c r="T3047" s="10">
        <f t="shared" si="381"/>
        <v>41873.155729166669</v>
      </c>
      <c r="U3047" s="10" t="str">
        <f t="shared" si="382"/>
        <v>Jul</v>
      </c>
      <c r="V3047" s="11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>
        <f t="shared" si="377"/>
        <v>11488.5</v>
      </c>
      <c r="Q3048" t="str">
        <f t="shared" si="378"/>
        <v>theater</v>
      </c>
      <c r="R3048" s="6" t="str">
        <f t="shared" si="379"/>
        <v>spaces</v>
      </c>
      <c r="S3048" s="10">
        <f t="shared" si="380"/>
        <v>41862.803078703706</v>
      </c>
      <c r="T3048" s="10">
        <f t="shared" si="381"/>
        <v>41892.202777777777</v>
      </c>
      <c r="U3048" s="10" t="str">
        <f t="shared" si="382"/>
        <v>Aug</v>
      </c>
      <c r="V3048" s="11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>
        <f t="shared" si="377"/>
        <v>622.5</v>
      </c>
      <c r="Q3049" t="str">
        <f t="shared" si="378"/>
        <v>theater</v>
      </c>
      <c r="R3049" s="6" t="str">
        <f t="shared" si="379"/>
        <v>spaces</v>
      </c>
      <c r="S3049" s="10">
        <f t="shared" si="380"/>
        <v>42443.989050925928</v>
      </c>
      <c r="T3049" s="10">
        <f t="shared" si="381"/>
        <v>42487.552777777775</v>
      </c>
      <c r="U3049" s="10" t="str">
        <f t="shared" si="382"/>
        <v>Mar</v>
      </c>
      <c r="V3049" s="11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>
        <f t="shared" si="377"/>
        <v>6660</v>
      </c>
      <c r="Q3050" t="str">
        <f t="shared" si="378"/>
        <v>theater</v>
      </c>
      <c r="R3050" s="6" t="str">
        <f t="shared" si="379"/>
        <v>spaces</v>
      </c>
      <c r="S3050" s="10">
        <f t="shared" si="380"/>
        <v>41975.901180555549</v>
      </c>
      <c r="T3050" s="10">
        <f t="shared" si="381"/>
        <v>42004.890277777777</v>
      </c>
      <c r="U3050" s="10" t="str">
        <f t="shared" si="382"/>
        <v>Dec</v>
      </c>
      <c r="V3050" s="11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>
        <f t="shared" si="377"/>
        <v>3875</v>
      </c>
      <c r="Q3051" t="str">
        <f t="shared" si="378"/>
        <v>theater</v>
      </c>
      <c r="R3051" s="6" t="str">
        <f t="shared" si="379"/>
        <v>spaces</v>
      </c>
      <c r="S3051" s="10">
        <f t="shared" si="380"/>
        <v>42139.014525462961</v>
      </c>
      <c r="T3051" s="10">
        <f t="shared" si="381"/>
        <v>42169.014525462961</v>
      </c>
      <c r="U3051" s="10" t="str">
        <f t="shared" si="382"/>
        <v>May</v>
      </c>
      <c r="V3051" s="11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>
        <f t="shared" si="377"/>
        <v>618</v>
      </c>
      <c r="Q3052" t="str">
        <f t="shared" si="378"/>
        <v>theater</v>
      </c>
      <c r="R3052" s="6" t="str">
        <f t="shared" si="379"/>
        <v>spaces</v>
      </c>
      <c r="S3052" s="10">
        <f t="shared" si="380"/>
        <v>42465.16851851852</v>
      </c>
      <c r="T3052" s="10">
        <f t="shared" si="381"/>
        <v>42495.16851851852</v>
      </c>
      <c r="U3052" s="10" t="str">
        <f t="shared" si="382"/>
        <v>Apr</v>
      </c>
      <c r="V3052" s="11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>
        <f t="shared" si="377"/>
        <v>2163.5</v>
      </c>
      <c r="Q3053" t="str">
        <f t="shared" si="378"/>
        <v>theater</v>
      </c>
      <c r="R3053" s="6" t="str">
        <f t="shared" si="379"/>
        <v>spaces</v>
      </c>
      <c r="S3053" s="10">
        <f t="shared" si="380"/>
        <v>42744.416030092587</v>
      </c>
      <c r="T3053" s="10">
        <f t="shared" si="381"/>
        <v>42774.416030092587</v>
      </c>
      <c r="U3053" s="10" t="str">
        <f t="shared" si="382"/>
        <v>Jan</v>
      </c>
      <c r="V3053" s="11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>
        <f t="shared" si="377"/>
        <v>25037.5</v>
      </c>
      <c r="Q3054" t="str">
        <f t="shared" si="378"/>
        <v>theater</v>
      </c>
      <c r="R3054" s="6" t="str">
        <f t="shared" si="379"/>
        <v>spaces</v>
      </c>
      <c r="S3054" s="10">
        <f t="shared" si="380"/>
        <v>42122.670069444444</v>
      </c>
      <c r="T3054" s="10">
        <f t="shared" si="381"/>
        <v>42152.665972222225</v>
      </c>
      <c r="U3054" s="10" t="str">
        <f t="shared" si="382"/>
        <v>Apr</v>
      </c>
      <c r="V3054" s="11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>
        <f t="shared" si="377"/>
        <v>5020</v>
      </c>
      <c r="Q3055" t="str">
        <f t="shared" si="378"/>
        <v>theater</v>
      </c>
      <c r="R3055" s="6" t="str">
        <f t="shared" si="379"/>
        <v>spaces</v>
      </c>
      <c r="S3055" s="10">
        <f t="shared" si="380"/>
        <v>41862.761724537035</v>
      </c>
      <c r="T3055" s="10">
        <f t="shared" si="381"/>
        <v>41914.165972222225</v>
      </c>
      <c r="U3055" s="10" t="str">
        <f t="shared" si="382"/>
        <v>Aug</v>
      </c>
      <c r="V3055" s="11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>
        <f t="shared" si="377"/>
        <v>150</v>
      </c>
      <c r="Q3056" t="str">
        <f t="shared" si="378"/>
        <v>theater</v>
      </c>
      <c r="R3056" s="6" t="str">
        <f t="shared" si="379"/>
        <v>spaces</v>
      </c>
      <c r="S3056" s="10">
        <f t="shared" si="380"/>
        <v>42027.832800925928</v>
      </c>
      <c r="T3056" s="10">
        <f t="shared" si="381"/>
        <v>42065.044444444444</v>
      </c>
      <c r="U3056" s="10" t="str">
        <f t="shared" si="382"/>
        <v>Jan</v>
      </c>
      <c r="V3056" s="11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>
        <f t="shared" si="377"/>
        <v>10000.5</v>
      </c>
      <c r="Q3057" t="str">
        <f t="shared" si="378"/>
        <v>theater</v>
      </c>
      <c r="R3057" s="6" t="str">
        <f t="shared" si="379"/>
        <v>spaces</v>
      </c>
      <c r="S3057" s="10">
        <f t="shared" si="380"/>
        <v>41953.95821759259</v>
      </c>
      <c r="T3057" s="10">
        <f t="shared" si="381"/>
        <v>42013.95821759259</v>
      </c>
      <c r="U3057" s="10" t="str">
        <f t="shared" si="382"/>
        <v>Nov</v>
      </c>
      <c r="V3057" s="11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>
        <f t="shared" si="377"/>
        <v>12500</v>
      </c>
      <c r="Q3058" t="str">
        <f t="shared" si="378"/>
        <v>theater</v>
      </c>
      <c r="R3058" s="6" t="str">
        <f t="shared" si="379"/>
        <v>spaces</v>
      </c>
      <c r="S3058" s="10">
        <f t="shared" si="380"/>
        <v>41851.636388888888</v>
      </c>
      <c r="T3058" s="10">
        <f t="shared" si="381"/>
        <v>41911.636388888888</v>
      </c>
      <c r="U3058" s="10" t="str">
        <f t="shared" si="382"/>
        <v>Jul</v>
      </c>
      <c r="V3058" s="11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>
        <f t="shared" si="377"/>
        <v>25000</v>
      </c>
      <c r="Q3059" t="str">
        <f t="shared" si="378"/>
        <v>theater</v>
      </c>
      <c r="R3059" s="6" t="str">
        <f t="shared" si="379"/>
        <v>spaces</v>
      </c>
      <c r="S3059" s="10">
        <f t="shared" si="380"/>
        <v>42433.650590277779</v>
      </c>
      <c r="T3059" s="10">
        <f t="shared" si="381"/>
        <v>42463.608923611115</v>
      </c>
      <c r="U3059" s="10" t="str">
        <f t="shared" si="382"/>
        <v>Mar</v>
      </c>
      <c r="V3059" s="11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>
        <f t="shared" si="377"/>
        <v>9001.5</v>
      </c>
      <c r="Q3060" t="str">
        <f t="shared" si="378"/>
        <v>theater</v>
      </c>
      <c r="R3060" s="6" t="str">
        <f t="shared" si="379"/>
        <v>spaces</v>
      </c>
      <c r="S3060" s="10">
        <f t="shared" si="380"/>
        <v>42460.374305555553</v>
      </c>
      <c r="T3060" s="10">
        <f t="shared" si="381"/>
        <v>42510.374305555553</v>
      </c>
      <c r="U3060" s="10" t="str">
        <f t="shared" si="382"/>
        <v>Mar</v>
      </c>
      <c r="V3060" s="11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>
        <f t="shared" si="377"/>
        <v>7725.5</v>
      </c>
      <c r="Q3061" t="str">
        <f t="shared" si="378"/>
        <v>theater</v>
      </c>
      <c r="R3061" s="6" t="str">
        <f t="shared" si="379"/>
        <v>spaces</v>
      </c>
      <c r="S3061" s="10">
        <f t="shared" si="380"/>
        <v>41829.935717592591</v>
      </c>
      <c r="T3061" s="10">
        <f t="shared" si="381"/>
        <v>41859.935717592591</v>
      </c>
      <c r="U3061" s="10" t="str">
        <f t="shared" si="382"/>
        <v>Jul</v>
      </c>
      <c r="V3061" s="11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>
        <f t="shared" si="377"/>
        <v>110167.5</v>
      </c>
      <c r="Q3062" t="str">
        <f t="shared" si="378"/>
        <v>theater</v>
      </c>
      <c r="R3062" s="6" t="str">
        <f t="shared" si="379"/>
        <v>spaces</v>
      </c>
      <c r="S3062" s="10">
        <f t="shared" si="380"/>
        <v>42245.274699074071</v>
      </c>
      <c r="T3062" s="10">
        <f t="shared" si="381"/>
        <v>42275.274699074071</v>
      </c>
      <c r="U3062" s="10" t="str">
        <f t="shared" si="382"/>
        <v>Aug</v>
      </c>
      <c r="V3062" s="11">
        <f t="shared" si="383"/>
        <v>2015</v>
      </c>
    </row>
    <row r="3063" spans="1:22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>
        <f t="shared" si="377"/>
        <v>500000</v>
      </c>
      <c r="Q3063" t="str">
        <f t="shared" si="378"/>
        <v>theater</v>
      </c>
      <c r="R3063" s="6" t="str">
        <f t="shared" si="379"/>
        <v>spaces</v>
      </c>
      <c r="S3063" s="10">
        <f t="shared" si="380"/>
        <v>41834.784120370372</v>
      </c>
      <c r="T3063" s="10">
        <f t="shared" si="381"/>
        <v>41864.784120370372</v>
      </c>
      <c r="U3063" s="10" t="str">
        <f t="shared" si="382"/>
        <v>Jul</v>
      </c>
      <c r="V3063" s="11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>
        <f t="shared" si="377"/>
        <v>8342</v>
      </c>
      <c r="Q3064" t="str">
        <f t="shared" si="378"/>
        <v>theater</v>
      </c>
      <c r="R3064" s="6" t="str">
        <f t="shared" si="379"/>
        <v>spaces</v>
      </c>
      <c r="S3064" s="10">
        <f t="shared" si="380"/>
        <v>42248.535787037035</v>
      </c>
      <c r="T3064" s="10">
        <f t="shared" si="381"/>
        <v>42277.75</v>
      </c>
      <c r="U3064" s="10" t="str">
        <f t="shared" si="382"/>
        <v>Sep</v>
      </c>
      <c r="V3064" s="11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>
        <f t="shared" si="377"/>
        <v>1793.5</v>
      </c>
      <c r="Q3065" t="str">
        <f t="shared" si="378"/>
        <v>theater</v>
      </c>
      <c r="R3065" s="6" t="str">
        <f t="shared" si="379"/>
        <v>spaces</v>
      </c>
      <c r="S3065" s="10">
        <f t="shared" si="380"/>
        <v>42630.922893518517</v>
      </c>
      <c r="T3065" s="10">
        <f t="shared" si="381"/>
        <v>42665.922893518517</v>
      </c>
      <c r="U3065" s="10" t="str">
        <f t="shared" si="382"/>
        <v>Sep</v>
      </c>
      <c r="V3065" s="11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>
        <f t="shared" si="377"/>
        <v>41735.5</v>
      </c>
      <c r="Q3066" t="str">
        <f t="shared" si="378"/>
        <v>theater</v>
      </c>
      <c r="R3066" s="6" t="str">
        <f t="shared" si="379"/>
        <v>spaces</v>
      </c>
      <c r="S3066" s="10">
        <f t="shared" si="380"/>
        <v>42299.130162037036</v>
      </c>
      <c r="T3066" s="10">
        <f t="shared" si="381"/>
        <v>42330.290972222225</v>
      </c>
      <c r="U3066" s="10" t="str">
        <f t="shared" si="382"/>
        <v>Oct</v>
      </c>
      <c r="V3066" s="11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>
        <f t="shared" si="377"/>
        <v>12505</v>
      </c>
      <c r="Q3067" t="str">
        <f t="shared" si="378"/>
        <v>theater</v>
      </c>
      <c r="R3067" s="6" t="str">
        <f t="shared" si="379"/>
        <v>spaces</v>
      </c>
      <c r="S3067" s="10">
        <f t="shared" si="380"/>
        <v>41825.055231481485</v>
      </c>
      <c r="T3067" s="10">
        <f t="shared" si="381"/>
        <v>41850.055231481485</v>
      </c>
      <c r="U3067" s="10" t="str">
        <f t="shared" si="382"/>
        <v>Jul</v>
      </c>
      <c r="V3067" s="11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>
        <f t="shared" si="377"/>
        <v>195975</v>
      </c>
      <c r="Q3068" t="str">
        <f t="shared" si="378"/>
        <v>theater</v>
      </c>
      <c r="R3068" s="6" t="str">
        <f t="shared" si="379"/>
        <v>spaces</v>
      </c>
      <c r="S3068" s="10">
        <f t="shared" si="380"/>
        <v>42531.228437500002</v>
      </c>
      <c r="T3068" s="10">
        <f t="shared" si="381"/>
        <v>42561.228437500002</v>
      </c>
      <c r="U3068" s="10" t="str">
        <f t="shared" si="382"/>
        <v>Jun</v>
      </c>
      <c r="V3068" s="11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>
        <f t="shared" si="377"/>
        <v>4100</v>
      </c>
      <c r="Q3069" t="str">
        <f t="shared" si="378"/>
        <v>theater</v>
      </c>
      <c r="R3069" s="6" t="str">
        <f t="shared" si="379"/>
        <v>spaces</v>
      </c>
      <c r="S3069" s="10">
        <f t="shared" si="380"/>
        <v>42226.938414351855</v>
      </c>
      <c r="T3069" s="10">
        <f t="shared" si="381"/>
        <v>42256.938414351855</v>
      </c>
      <c r="U3069" s="10" t="str">
        <f t="shared" si="382"/>
        <v>Aug</v>
      </c>
      <c r="V3069" s="11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>
        <f t="shared" si="377"/>
        <v>125087.5</v>
      </c>
      <c r="Q3070" t="str">
        <f t="shared" si="378"/>
        <v>theater</v>
      </c>
      <c r="R3070" s="6" t="str">
        <f t="shared" si="379"/>
        <v>spaces</v>
      </c>
      <c r="S3070" s="10">
        <f t="shared" si="380"/>
        <v>42263.691574074073</v>
      </c>
      <c r="T3070" s="10">
        <f t="shared" si="381"/>
        <v>42293.691574074073</v>
      </c>
      <c r="U3070" s="10" t="str">
        <f t="shared" si="382"/>
        <v>Sep</v>
      </c>
      <c r="V3070" s="11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>
        <f t="shared" si="377"/>
        <v>570.5</v>
      </c>
      <c r="Q3071" t="str">
        <f t="shared" si="378"/>
        <v>theater</v>
      </c>
      <c r="R3071" s="6" t="str">
        <f t="shared" si="379"/>
        <v>spaces</v>
      </c>
      <c r="S3071" s="10">
        <f t="shared" si="380"/>
        <v>41957.833726851852</v>
      </c>
      <c r="T3071" s="10">
        <f t="shared" si="381"/>
        <v>41987.833726851852</v>
      </c>
      <c r="U3071" s="10" t="str">
        <f t="shared" si="382"/>
        <v>Nov</v>
      </c>
      <c r="V3071" s="11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>
        <f t="shared" si="377"/>
        <v>5167</v>
      </c>
      <c r="Q3072" t="str">
        <f t="shared" si="378"/>
        <v>theater</v>
      </c>
      <c r="R3072" s="6" t="str">
        <f t="shared" si="379"/>
        <v>spaces</v>
      </c>
      <c r="S3072" s="10">
        <f t="shared" si="380"/>
        <v>42690.733437499999</v>
      </c>
      <c r="T3072" s="10">
        <f t="shared" si="381"/>
        <v>42711.733437499999</v>
      </c>
      <c r="U3072" s="10" t="str">
        <f t="shared" si="382"/>
        <v>Nov</v>
      </c>
      <c r="V3072" s="11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>
        <f t="shared" si="377"/>
        <v>9586.5</v>
      </c>
      <c r="Q3073" t="str">
        <f t="shared" si="378"/>
        <v>theater</v>
      </c>
      <c r="R3073" s="6" t="str">
        <f t="shared" si="379"/>
        <v>spaces</v>
      </c>
      <c r="S3073" s="10">
        <f t="shared" si="380"/>
        <v>42097.732418981483</v>
      </c>
      <c r="T3073" s="10">
        <f t="shared" si="381"/>
        <v>42115.249305555553</v>
      </c>
      <c r="U3073" s="10" t="str">
        <f t="shared" si="382"/>
        <v>Apr</v>
      </c>
      <c r="V3073" s="11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>
        <f t="shared" si="377"/>
        <v>6001</v>
      </c>
      <c r="Q3074" t="str">
        <f t="shared" si="378"/>
        <v>theater</v>
      </c>
      <c r="R3074" s="6" t="str">
        <f t="shared" si="379"/>
        <v>spaces</v>
      </c>
      <c r="S3074" s="10">
        <f t="shared" si="380"/>
        <v>42658.690532407403</v>
      </c>
      <c r="T3074" s="10">
        <f t="shared" si="381"/>
        <v>42673.073611111111</v>
      </c>
      <c r="U3074" s="10" t="str">
        <f t="shared" si="382"/>
        <v>Oct</v>
      </c>
      <c r="V3074" s="11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>
        <f t="shared" ref="P3075:P3138" si="385">AVERAGE(D3075,E3075)</f>
        <v>1400322.5</v>
      </c>
      <c r="Q3075" t="str">
        <f t="shared" ref="Q3075:Q3138" si="386">LEFT(N3075, SEARCH("/",N3075,1)-1)</f>
        <v>theater</v>
      </c>
      <c r="R3075" s="6" t="str">
        <f t="shared" ref="R3075:R3138" si="387">RIGHT(N3075,LEN(N3075) - SEARCH("/", N3075, + 1))</f>
        <v>spaces</v>
      </c>
      <c r="S3075" s="10">
        <f t="shared" ref="S3075:S3138" si="388">(((J3075/60)/60)/24)+DATE(1970,1,1)</f>
        <v>42111.684027777781</v>
      </c>
      <c r="T3075" s="10">
        <f t="shared" ref="T3075:T3138" si="389">(((I3075/60)/60)/24)+DATE(1970,1,1)</f>
        <v>42169.804861111115</v>
      </c>
      <c r="U3075" s="10" t="str">
        <f t="shared" ref="U3075:U3138" si="390">TEXT(S3075, "mmm")</f>
        <v>Apr</v>
      </c>
      <c r="V3075" s="11">
        <f t="shared" ref="V3075:V3138" si="391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>
        <f t="shared" si="385"/>
        <v>12511</v>
      </c>
      <c r="Q3076" t="str">
        <f t="shared" si="386"/>
        <v>theater</v>
      </c>
      <c r="R3076" s="6" t="str">
        <f t="shared" si="387"/>
        <v>spaces</v>
      </c>
      <c r="S3076" s="10">
        <f t="shared" si="388"/>
        <v>42409.571284722217</v>
      </c>
      <c r="T3076" s="10">
        <f t="shared" si="389"/>
        <v>42439.571284722217</v>
      </c>
      <c r="U3076" s="10" t="str">
        <f t="shared" si="390"/>
        <v>Feb</v>
      </c>
      <c r="V3076" s="11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>
        <f t="shared" si="385"/>
        <v>8148</v>
      </c>
      <c r="Q3077" t="str">
        <f t="shared" si="386"/>
        <v>theater</v>
      </c>
      <c r="R3077" s="6" t="str">
        <f t="shared" si="387"/>
        <v>spaces</v>
      </c>
      <c r="S3077" s="10">
        <f t="shared" si="388"/>
        <v>42551.102314814809</v>
      </c>
      <c r="T3077" s="10">
        <f t="shared" si="389"/>
        <v>42601.102314814809</v>
      </c>
      <c r="U3077" s="10" t="str">
        <f t="shared" si="390"/>
        <v>Jun</v>
      </c>
      <c r="V3077" s="11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>
        <f t="shared" si="385"/>
        <v>5753</v>
      </c>
      <c r="Q3078" t="str">
        <f t="shared" si="386"/>
        <v>theater</v>
      </c>
      <c r="R3078" s="6" t="str">
        <f t="shared" si="387"/>
        <v>spaces</v>
      </c>
      <c r="S3078" s="10">
        <f t="shared" si="388"/>
        <v>42226.651886574073</v>
      </c>
      <c r="T3078" s="10">
        <f t="shared" si="389"/>
        <v>42286.651886574073</v>
      </c>
      <c r="U3078" s="10" t="str">
        <f t="shared" si="390"/>
        <v>Aug</v>
      </c>
      <c r="V3078" s="11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>
        <f t="shared" si="385"/>
        <v>11052.5</v>
      </c>
      <c r="Q3079" t="str">
        <f t="shared" si="386"/>
        <v>theater</v>
      </c>
      <c r="R3079" s="6" t="str">
        <f t="shared" si="387"/>
        <v>spaces</v>
      </c>
      <c r="S3079" s="10">
        <f t="shared" si="388"/>
        <v>42766.956921296296</v>
      </c>
      <c r="T3079" s="10">
        <f t="shared" si="389"/>
        <v>42796.956921296296</v>
      </c>
      <c r="U3079" s="10" t="str">
        <f t="shared" si="390"/>
        <v>Jan</v>
      </c>
      <c r="V3079" s="11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>
        <f t="shared" si="385"/>
        <v>30035.5</v>
      </c>
      <c r="Q3080" t="str">
        <f t="shared" si="386"/>
        <v>theater</v>
      </c>
      <c r="R3080" s="6" t="str">
        <f t="shared" si="387"/>
        <v>spaces</v>
      </c>
      <c r="S3080" s="10">
        <f t="shared" si="388"/>
        <v>42031.138831018514</v>
      </c>
      <c r="T3080" s="10">
        <f t="shared" si="389"/>
        <v>42061.138831018514</v>
      </c>
      <c r="U3080" s="10" t="str">
        <f t="shared" si="390"/>
        <v>Jan</v>
      </c>
      <c r="V3080" s="11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>
        <f t="shared" si="385"/>
        <v>672446</v>
      </c>
      <c r="Q3081" t="str">
        <f t="shared" si="386"/>
        <v>theater</v>
      </c>
      <c r="R3081" s="6" t="str">
        <f t="shared" si="387"/>
        <v>spaces</v>
      </c>
      <c r="S3081" s="10">
        <f t="shared" si="388"/>
        <v>42055.713368055556</v>
      </c>
      <c r="T3081" s="10">
        <f t="shared" si="389"/>
        <v>42085.671701388885</v>
      </c>
      <c r="U3081" s="10" t="str">
        <f t="shared" si="390"/>
        <v>Feb</v>
      </c>
      <c r="V3081" s="11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>
        <f t="shared" si="385"/>
        <v>1000188</v>
      </c>
      <c r="Q3082" t="str">
        <f t="shared" si="386"/>
        <v>theater</v>
      </c>
      <c r="R3082" s="6" t="str">
        <f t="shared" si="387"/>
        <v>spaces</v>
      </c>
      <c r="S3082" s="10">
        <f t="shared" si="388"/>
        <v>41940.028287037036</v>
      </c>
      <c r="T3082" s="10">
        <f t="shared" si="389"/>
        <v>42000.0699537037</v>
      </c>
      <c r="U3082" s="10" t="str">
        <f t="shared" si="390"/>
        <v>Oct</v>
      </c>
      <c r="V3082" s="11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>
        <f t="shared" si="385"/>
        <v>501051.5</v>
      </c>
      <c r="Q3083" t="str">
        <f t="shared" si="386"/>
        <v>theater</v>
      </c>
      <c r="R3083" s="6" t="str">
        <f t="shared" si="387"/>
        <v>spaces</v>
      </c>
      <c r="S3083" s="10">
        <f t="shared" si="388"/>
        <v>42237.181608796294</v>
      </c>
      <c r="T3083" s="10">
        <f t="shared" si="389"/>
        <v>42267.181608796294</v>
      </c>
      <c r="U3083" s="10" t="str">
        <f t="shared" si="390"/>
        <v>Aug</v>
      </c>
      <c r="V3083" s="11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>
        <f t="shared" si="385"/>
        <v>4500</v>
      </c>
      <c r="Q3084" t="str">
        <f t="shared" si="386"/>
        <v>theater</v>
      </c>
      <c r="R3084" s="6" t="str">
        <f t="shared" si="387"/>
        <v>spaces</v>
      </c>
      <c r="S3084" s="10">
        <f t="shared" si="388"/>
        <v>42293.922986111109</v>
      </c>
      <c r="T3084" s="10">
        <f t="shared" si="389"/>
        <v>42323.96465277778</v>
      </c>
      <c r="U3084" s="10" t="str">
        <f t="shared" si="390"/>
        <v>Oct</v>
      </c>
      <c r="V3084" s="11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>
        <f t="shared" si="385"/>
        <v>10028</v>
      </c>
      <c r="Q3085" t="str">
        <f t="shared" si="386"/>
        <v>theater</v>
      </c>
      <c r="R3085" s="6" t="str">
        <f t="shared" si="387"/>
        <v>spaces</v>
      </c>
      <c r="S3085" s="10">
        <f t="shared" si="388"/>
        <v>41853.563402777778</v>
      </c>
      <c r="T3085" s="10">
        <f t="shared" si="389"/>
        <v>41883.208333333336</v>
      </c>
      <c r="U3085" s="10" t="str">
        <f t="shared" si="390"/>
        <v>Aug</v>
      </c>
      <c r="V3085" s="11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>
        <f t="shared" si="385"/>
        <v>2264.5</v>
      </c>
      <c r="Q3086" t="str">
        <f t="shared" si="386"/>
        <v>theater</v>
      </c>
      <c r="R3086" s="6" t="str">
        <f t="shared" si="387"/>
        <v>spaces</v>
      </c>
      <c r="S3086" s="10">
        <f t="shared" si="388"/>
        <v>42100.723738425921</v>
      </c>
      <c r="T3086" s="10">
        <f t="shared" si="389"/>
        <v>42129.783333333333</v>
      </c>
      <c r="U3086" s="10" t="str">
        <f t="shared" si="390"/>
        <v>Apr</v>
      </c>
      <c r="V3086" s="11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>
        <f t="shared" si="385"/>
        <v>12805</v>
      </c>
      <c r="Q3087" t="str">
        <f t="shared" si="386"/>
        <v>theater</v>
      </c>
      <c r="R3087" s="6" t="str">
        <f t="shared" si="387"/>
        <v>spaces</v>
      </c>
      <c r="S3087" s="10">
        <f t="shared" si="388"/>
        <v>42246.883784722217</v>
      </c>
      <c r="T3087" s="10">
        <f t="shared" si="389"/>
        <v>42276.883784722217</v>
      </c>
      <c r="U3087" s="10" t="str">
        <f t="shared" si="390"/>
        <v>Aug</v>
      </c>
      <c r="V3087" s="11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>
        <f t="shared" si="385"/>
        <v>10025</v>
      </c>
      <c r="Q3088" t="str">
        <f t="shared" si="386"/>
        <v>theater</v>
      </c>
      <c r="R3088" s="6" t="str">
        <f t="shared" si="387"/>
        <v>spaces</v>
      </c>
      <c r="S3088" s="10">
        <f t="shared" si="388"/>
        <v>42173.67082175926</v>
      </c>
      <c r="T3088" s="10">
        <f t="shared" si="389"/>
        <v>42233.67082175926</v>
      </c>
      <c r="U3088" s="10" t="str">
        <f t="shared" si="390"/>
        <v>Jun</v>
      </c>
      <c r="V3088" s="11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>
        <f t="shared" si="385"/>
        <v>10062.5</v>
      </c>
      <c r="Q3089" t="str">
        <f t="shared" si="386"/>
        <v>theater</v>
      </c>
      <c r="R3089" s="6" t="str">
        <f t="shared" si="387"/>
        <v>spaces</v>
      </c>
      <c r="S3089" s="10">
        <f t="shared" si="388"/>
        <v>42665.150347222225</v>
      </c>
      <c r="T3089" s="10">
        <f t="shared" si="389"/>
        <v>42725.192013888889</v>
      </c>
      <c r="U3089" s="10" t="str">
        <f t="shared" si="390"/>
        <v>Oct</v>
      </c>
      <c r="V3089" s="11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>
        <f t="shared" si="385"/>
        <v>32563</v>
      </c>
      <c r="Q3090" t="str">
        <f t="shared" si="386"/>
        <v>theater</v>
      </c>
      <c r="R3090" s="6" t="str">
        <f t="shared" si="387"/>
        <v>spaces</v>
      </c>
      <c r="S3090" s="10">
        <f t="shared" si="388"/>
        <v>41981.57230324074</v>
      </c>
      <c r="T3090" s="10">
        <f t="shared" si="389"/>
        <v>42012.570138888885</v>
      </c>
      <c r="U3090" s="10" t="str">
        <f t="shared" si="390"/>
        <v>Dec</v>
      </c>
      <c r="V3090" s="11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>
        <f t="shared" si="385"/>
        <v>15427</v>
      </c>
      <c r="Q3091" t="str">
        <f t="shared" si="386"/>
        <v>theater</v>
      </c>
      <c r="R3091" s="6" t="str">
        <f t="shared" si="387"/>
        <v>spaces</v>
      </c>
      <c r="S3091" s="10">
        <f t="shared" si="388"/>
        <v>42528.542627314819</v>
      </c>
      <c r="T3091" s="10">
        <f t="shared" si="389"/>
        <v>42560.082638888889</v>
      </c>
      <c r="U3091" s="10" t="str">
        <f t="shared" si="390"/>
        <v>Jun</v>
      </c>
      <c r="V3091" s="11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>
        <f t="shared" si="385"/>
        <v>118216</v>
      </c>
      <c r="Q3092" t="str">
        <f t="shared" si="386"/>
        <v>theater</v>
      </c>
      <c r="R3092" s="6" t="str">
        <f t="shared" si="387"/>
        <v>spaces</v>
      </c>
      <c r="S3092" s="10">
        <f t="shared" si="388"/>
        <v>42065.818807870368</v>
      </c>
      <c r="T3092" s="10">
        <f t="shared" si="389"/>
        <v>42125.777141203704</v>
      </c>
      <c r="U3092" s="10" t="str">
        <f t="shared" si="390"/>
        <v>Mar</v>
      </c>
      <c r="V3092" s="11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>
        <f t="shared" si="385"/>
        <v>2898</v>
      </c>
      <c r="Q3093" t="str">
        <f t="shared" si="386"/>
        <v>theater</v>
      </c>
      <c r="R3093" s="6" t="str">
        <f t="shared" si="387"/>
        <v>spaces</v>
      </c>
      <c r="S3093" s="10">
        <f t="shared" si="388"/>
        <v>42566.948414351849</v>
      </c>
      <c r="T3093" s="10">
        <f t="shared" si="389"/>
        <v>42596.948414351849</v>
      </c>
      <c r="U3093" s="10" t="str">
        <f t="shared" si="390"/>
        <v>Jul</v>
      </c>
      <c r="V3093" s="11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>
        <f t="shared" si="385"/>
        <v>50591.595000000001</v>
      </c>
      <c r="Q3094" t="str">
        <f t="shared" si="386"/>
        <v>theater</v>
      </c>
      <c r="R3094" s="6" t="str">
        <f t="shared" si="387"/>
        <v>spaces</v>
      </c>
      <c r="S3094" s="10">
        <f t="shared" si="388"/>
        <v>42255.619351851856</v>
      </c>
      <c r="T3094" s="10">
        <f t="shared" si="389"/>
        <v>42292.916666666672</v>
      </c>
      <c r="U3094" s="10" t="str">
        <f t="shared" si="390"/>
        <v>Sep</v>
      </c>
      <c r="V3094" s="11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>
        <f t="shared" si="385"/>
        <v>2455</v>
      </c>
      <c r="Q3095" t="str">
        <f t="shared" si="386"/>
        <v>theater</v>
      </c>
      <c r="R3095" s="6" t="str">
        <f t="shared" si="387"/>
        <v>spaces</v>
      </c>
      <c r="S3095" s="10">
        <f t="shared" si="388"/>
        <v>41760.909039351849</v>
      </c>
      <c r="T3095" s="10">
        <f t="shared" si="389"/>
        <v>41791.165972222225</v>
      </c>
      <c r="U3095" s="10" t="str">
        <f t="shared" si="390"/>
        <v>May</v>
      </c>
      <c r="V3095" s="11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>
        <f t="shared" si="385"/>
        <v>50012.5</v>
      </c>
      <c r="Q3096" t="str">
        <f t="shared" si="386"/>
        <v>theater</v>
      </c>
      <c r="R3096" s="6" t="str">
        <f t="shared" si="387"/>
        <v>spaces</v>
      </c>
      <c r="S3096" s="10">
        <f t="shared" si="388"/>
        <v>42207.795787037037</v>
      </c>
      <c r="T3096" s="10">
        <f t="shared" si="389"/>
        <v>42267.795787037037</v>
      </c>
      <c r="U3096" s="10" t="str">
        <f t="shared" si="390"/>
        <v>Jul</v>
      </c>
      <c r="V3096" s="11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>
        <f t="shared" si="385"/>
        <v>7485</v>
      </c>
      <c r="Q3097" t="str">
        <f t="shared" si="386"/>
        <v>theater</v>
      </c>
      <c r="R3097" s="6" t="str">
        <f t="shared" si="387"/>
        <v>spaces</v>
      </c>
      <c r="S3097" s="10">
        <f t="shared" si="388"/>
        <v>42523.025231481486</v>
      </c>
      <c r="T3097" s="10">
        <f t="shared" si="389"/>
        <v>42583.025231481486</v>
      </c>
      <c r="U3097" s="10" t="str">
        <f t="shared" si="390"/>
        <v>Jun</v>
      </c>
      <c r="V3097" s="11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>
        <f t="shared" si="385"/>
        <v>10397.5</v>
      </c>
      <c r="Q3098" t="str">
        <f t="shared" si="386"/>
        <v>theater</v>
      </c>
      <c r="R3098" s="6" t="str">
        <f t="shared" si="387"/>
        <v>spaces</v>
      </c>
      <c r="S3098" s="10">
        <f t="shared" si="388"/>
        <v>42114.825532407413</v>
      </c>
      <c r="T3098" s="10">
        <f t="shared" si="389"/>
        <v>42144.825532407413</v>
      </c>
      <c r="U3098" s="10" t="str">
        <f t="shared" si="390"/>
        <v>Apr</v>
      </c>
      <c r="V3098" s="11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>
        <f t="shared" si="385"/>
        <v>5857.5</v>
      </c>
      <c r="Q3099" t="str">
        <f t="shared" si="386"/>
        <v>theater</v>
      </c>
      <c r="R3099" s="6" t="str">
        <f t="shared" si="387"/>
        <v>spaces</v>
      </c>
      <c r="S3099" s="10">
        <f t="shared" si="388"/>
        <v>42629.503483796296</v>
      </c>
      <c r="T3099" s="10">
        <f t="shared" si="389"/>
        <v>42650.583333333328</v>
      </c>
      <c r="U3099" s="10" t="str">
        <f t="shared" si="390"/>
        <v>Sep</v>
      </c>
      <c r="V3099" s="11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>
        <f t="shared" si="385"/>
        <v>25241.5</v>
      </c>
      <c r="Q3100" t="str">
        <f t="shared" si="386"/>
        <v>theater</v>
      </c>
      <c r="R3100" s="6" t="str">
        <f t="shared" si="387"/>
        <v>spaces</v>
      </c>
      <c r="S3100" s="10">
        <f t="shared" si="388"/>
        <v>42359.792233796295</v>
      </c>
      <c r="T3100" s="10">
        <f t="shared" si="389"/>
        <v>42408.01180555555</v>
      </c>
      <c r="U3100" s="10" t="str">
        <f t="shared" si="390"/>
        <v>Dec</v>
      </c>
      <c r="V3100" s="11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>
        <f t="shared" si="385"/>
        <v>1139</v>
      </c>
      <c r="Q3101" t="str">
        <f t="shared" si="386"/>
        <v>theater</v>
      </c>
      <c r="R3101" s="6" t="str">
        <f t="shared" si="387"/>
        <v>spaces</v>
      </c>
      <c r="S3101" s="10">
        <f t="shared" si="388"/>
        <v>42382.189710648148</v>
      </c>
      <c r="T3101" s="10">
        <f t="shared" si="389"/>
        <v>42412.189710648148</v>
      </c>
      <c r="U3101" s="10" t="str">
        <f t="shared" si="390"/>
        <v>Jan</v>
      </c>
      <c r="V3101" s="11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>
        <f t="shared" si="385"/>
        <v>6913.5</v>
      </c>
      <c r="Q3102" t="str">
        <f t="shared" si="386"/>
        <v>theater</v>
      </c>
      <c r="R3102" s="6" t="str">
        <f t="shared" si="387"/>
        <v>spaces</v>
      </c>
      <c r="S3102" s="10">
        <f t="shared" si="388"/>
        <v>41902.622395833336</v>
      </c>
      <c r="T3102" s="10">
        <f t="shared" si="389"/>
        <v>41932.622395833336</v>
      </c>
      <c r="U3102" s="10" t="str">
        <f t="shared" si="390"/>
        <v>Sep</v>
      </c>
      <c r="V3102" s="11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>
        <f t="shared" si="385"/>
        <v>1400</v>
      </c>
      <c r="Q3103" t="str">
        <f t="shared" si="386"/>
        <v>theater</v>
      </c>
      <c r="R3103" s="6" t="str">
        <f t="shared" si="387"/>
        <v>spaces</v>
      </c>
      <c r="S3103" s="10">
        <f t="shared" si="388"/>
        <v>42171.383530092593</v>
      </c>
      <c r="T3103" s="10">
        <f t="shared" si="389"/>
        <v>42201.330555555556</v>
      </c>
      <c r="U3103" s="10" t="str">
        <f t="shared" si="390"/>
        <v>Jun</v>
      </c>
      <c r="V3103" s="11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>
        <f t="shared" si="385"/>
        <v>11129</v>
      </c>
      <c r="Q3104" t="str">
        <f t="shared" si="386"/>
        <v>theater</v>
      </c>
      <c r="R3104" s="6" t="str">
        <f t="shared" si="387"/>
        <v>spaces</v>
      </c>
      <c r="S3104" s="10">
        <f t="shared" si="388"/>
        <v>42555.340486111112</v>
      </c>
      <c r="T3104" s="10">
        <f t="shared" si="389"/>
        <v>42605.340486111112</v>
      </c>
      <c r="U3104" s="10" t="str">
        <f t="shared" si="390"/>
        <v>Jul</v>
      </c>
      <c r="V3104" s="11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>
        <f t="shared" si="385"/>
        <v>2055.5</v>
      </c>
      <c r="Q3105" t="str">
        <f t="shared" si="386"/>
        <v>theater</v>
      </c>
      <c r="R3105" s="6" t="str">
        <f t="shared" si="387"/>
        <v>spaces</v>
      </c>
      <c r="S3105" s="10">
        <f t="shared" si="388"/>
        <v>42107.156319444446</v>
      </c>
      <c r="T3105" s="10">
        <f t="shared" si="389"/>
        <v>42167.156319444446</v>
      </c>
      <c r="U3105" s="10" t="str">
        <f t="shared" si="390"/>
        <v>Apr</v>
      </c>
      <c r="V3105" s="11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>
        <f t="shared" si="385"/>
        <v>2592.5</v>
      </c>
      <c r="Q3106" t="str">
        <f t="shared" si="386"/>
        <v>theater</v>
      </c>
      <c r="R3106" s="6" t="str">
        <f t="shared" si="387"/>
        <v>spaces</v>
      </c>
      <c r="S3106" s="10">
        <f t="shared" si="388"/>
        <v>42006.908692129626</v>
      </c>
      <c r="T3106" s="10">
        <f t="shared" si="389"/>
        <v>42038.083333333328</v>
      </c>
      <c r="U3106" s="10" t="str">
        <f t="shared" si="390"/>
        <v>Jan</v>
      </c>
      <c r="V3106" s="11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>
        <f t="shared" si="385"/>
        <v>4160.5</v>
      </c>
      <c r="Q3107" t="str">
        <f t="shared" si="386"/>
        <v>theater</v>
      </c>
      <c r="R3107" s="6" t="str">
        <f t="shared" si="387"/>
        <v>spaces</v>
      </c>
      <c r="S3107" s="10">
        <f t="shared" si="388"/>
        <v>41876.718935185185</v>
      </c>
      <c r="T3107" s="10">
        <f t="shared" si="389"/>
        <v>41931.208333333336</v>
      </c>
      <c r="U3107" s="10" t="str">
        <f t="shared" si="390"/>
        <v>Aug</v>
      </c>
      <c r="V3107" s="11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>
        <f t="shared" si="385"/>
        <v>520.5</v>
      </c>
      <c r="Q3108" t="str">
        <f t="shared" si="386"/>
        <v>theater</v>
      </c>
      <c r="R3108" s="6" t="str">
        <f t="shared" si="387"/>
        <v>spaces</v>
      </c>
      <c r="S3108" s="10">
        <f t="shared" si="388"/>
        <v>42241.429120370376</v>
      </c>
      <c r="T3108" s="10">
        <f t="shared" si="389"/>
        <v>42263.916666666672</v>
      </c>
      <c r="U3108" s="10" t="str">
        <f t="shared" si="390"/>
        <v>Aug</v>
      </c>
      <c r="V3108" s="11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>
        <f t="shared" si="385"/>
        <v>23952.5</v>
      </c>
      <c r="Q3109" t="str">
        <f t="shared" si="386"/>
        <v>theater</v>
      </c>
      <c r="R3109" s="6" t="str">
        <f t="shared" si="387"/>
        <v>spaces</v>
      </c>
      <c r="S3109" s="10">
        <f t="shared" si="388"/>
        <v>42128.814247685179</v>
      </c>
      <c r="T3109" s="10">
        <f t="shared" si="389"/>
        <v>42135.814247685179</v>
      </c>
      <c r="U3109" s="10" t="str">
        <f t="shared" si="390"/>
        <v>May</v>
      </c>
      <c r="V3109" s="11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>
        <f t="shared" si="385"/>
        <v>25013</v>
      </c>
      <c r="Q3110" t="str">
        <f t="shared" si="386"/>
        <v>theater</v>
      </c>
      <c r="R3110" s="6" t="str">
        <f t="shared" si="387"/>
        <v>spaces</v>
      </c>
      <c r="S3110" s="10">
        <f t="shared" si="388"/>
        <v>42062.680486111116</v>
      </c>
      <c r="T3110" s="10">
        <f t="shared" si="389"/>
        <v>42122.638819444444</v>
      </c>
      <c r="U3110" s="10" t="str">
        <f t="shared" si="390"/>
        <v>Feb</v>
      </c>
      <c r="V3110" s="11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>
        <f t="shared" si="385"/>
        <v>16566.5</v>
      </c>
      <c r="Q3111" t="str">
        <f t="shared" si="386"/>
        <v>theater</v>
      </c>
      <c r="R3111" s="6" t="str">
        <f t="shared" si="387"/>
        <v>spaces</v>
      </c>
      <c r="S3111" s="10">
        <f t="shared" si="388"/>
        <v>41844.125115740739</v>
      </c>
      <c r="T3111" s="10">
        <f t="shared" si="389"/>
        <v>41879.125115740739</v>
      </c>
      <c r="U3111" s="10" t="str">
        <f t="shared" si="390"/>
        <v>Jul</v>
      </c>
      <c r="V3111" s="11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>
        <f t="shared" si="385"/>
        <v>12505</v>
      </c>
      <c r="Q3112" t="str">
        <f t="shared" si="386"/>
        <v>theater</v>
      </c>
      <c r="R3112" s="6" t="str">
        <f t="shared" si="387"/>
        <v>spaces</v>
      </c>
      <c r="S3112" s="10">
        <f t="shared" si="388"/>
        <v>42745.031469907408</v>
      </c>
      <c r="T3112" s="10">
        <f t="shared" si="389"/>
        <v>42785.031469907408</v>
      </c>
      <c r="U3112" s="10" t="str">
        <f t="shared" si="390"/>
        <v>Jan</v>
      </c>
      <c r="V3112" s="11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>
        <f t="shared" si="385"/>
        <v>12664</v>
      </c>
      <c r="Q3113" t="str">
        <f t="shared" si="386"/>
        <v>theater</v>
      </c>
      <c r="R3113" s="6" t="str">
        <f t="shared" si="387"/>
        <v>spaces</v>
      </c>
      <c r="S3113" s="10">
        <f t="shared" si="388"/>
        <v>41885.595138888886</v>
      </c>
      <c r="T3113" s="10">
        <f t="shared" si="389"/>
        <v>41916.595138888886</v>
      </c>
      <c r="U3113" s="10" t="str">
        <f t="shared" si="390"/>
        <v>Sep</v>
      </c>
      <c r="V3113" s="11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>
        <f t="shared" si="385"/>
        <v>5760.5</v>
      </c>
      <c r="Q3114" t="str">
        <f t="shared" si="386"/>
        <v>theater</v>
      </c>
      <c r="R3114" s="6" t="str">
        <f t="shared" si="387"/>
        <v>spaces</v>
      </c>
      <c r="S3114" s="10">
        <f t="shared" si="388"/>
        <v>42615.121921296297</v>
      </c>
      <c r="T3114" s="10">
        <f t="shared" si="389"/>
        <v>42675.121921296297</v>
      </c>
      <c r="U3114" s="10" t="str">
        <f t="shared" si="390"/>
        <v>Sep</v>
      </c>
      <c r="V3114" s="11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>
        <f t="shared" si="385"/>
        <v>56930</v>
      </c>
      <c r="Q3115" t="str">
        <f t="shared" si="386"/>
        <v>theater</v>
      </c>
      <c r="R3115" s="6" t="str">
        <f t="shared" si="387"/>
        <v>spaces</v>
      </c>
      <c r="S3115" s="10">
        <f t="shared" si="388"/>
        <v>42081.731273148151</v>
      </c>
      <c r="T3115" s="10">
        <f t="shared" si="389"/>
        <v>42111.731273148151</v>
      </c>
      <c r="U3115" s="10" t="str">
        <f t="shared" si="390"/>
        <v>Mar</v>
      </c>
      <c r="V3115" s="11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>
        <f t="shared" si="385"/>
        <v>37500</v>
      </c>
      <c r="Q3116" t="str">
        <f t="shared" si="386"/>
        <v>theater</v>
      </c>
      <c r="R3116" s="6" t="str">
        <f t="shared" si="387"/>
        <v>spaces</v>
      </c>
      <c r="S3116" s="10">
        <f t="shared" si="388"/>
        <v>41843.632523148146</v>
      </c>
      <c r="T3116" s="10">
        <f t="shared" si="389"/>
        <v>41903.632523148146</v>
      </c>
      <c r="U3116" s="10" t="str">
        <f t="shared" si="390"/>
        <v>Jul</v>
      </c>
      <c r="V3116" s="11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>
        <f t="shared" si="385"/>
        <v>5150</v>
      </c>
      <c r="Q3117" t="str">
        <f t="shared" si="386"/>
        <v>theater</v>
      </c>
      <c r="R3117" s="6" t="str">
        <f t="shared" si="387"/>
        <v>spaces</v>
      </c>
      <c r="S3117" s="10">
        <f t="shared" si="388"/>
        <v>42496.447071759263</v>
      </c>
      <c r="T3117" s="10">
        <f t="shared" si="389"/>
        <v>42526.447071759263</v>
      </c>
      <c r="U3117" s="10" t="str">
        <f t="shared" si="390"/>
        <v>May</v>
      </c>
      <c r="V3117" s="11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>
        <f t="shared" si="385"/>
        <v>590</v>
      </c>
      <c r="Q3118" t="str">
        <f t="shared" si="386"/>
        <v>theater</v>
      </c>
      <c r="R3118" s="6" t="str">
        <f t="shared" si="387"/>
        <v>spaces</v>
      </c>
      <c r="S3118" s="10">
        <f t="shared" si="388"/>
        <v>42081.515335648146</v>
      </c>
      <c r="T3118" s="10">
        <f t="shared" si="389"/>
        <v>42095.515335648146</v>
      </c>
      <c r="U3118" s="10" t="str">
        <f t="shared" si="390"/>
        <v>Mar</v>
      </c>
      <c r="V3118" s="11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>
        <f t="shared" si="385"/>
        <v>500.5</v>
      </c>
      <c r="Q3119" t="str">
        <f t="shared" si="386"/>
        <v>theater</v>
      </c>
      <c r="R3119" s="6" t="str">
        <f t="shared" si="387"/>
        <v>spaces</v>
      </c>
      <c r="S3119" s="10">
        <f t="shared" si="388"/>
        <v>42509.374537037031</v>
      </c>
      <c r="T3119" s="10">
        <f t="shared" si="389"/>
        <v>42517.55</v>
      </c>
      <c r="U3119" s="10" t="str">
        <f t="shared" si="390"/>
        <v>May</v>
      </c>
      <c r="V3119" s="11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>
        <f t="shared" si="385"/>
        <v>250775</v>
      </c>
      <c r="Q3120" t="str">
        <f t="shared" si="386"/>
        <v>theater</v>
      </c>
      <c r="R3120" s="6" t="str">
        <f t="shared" si="387"/>
        <v>spaces</v>
      </c>
      <c r="S3120" s="10">
        <f t="shared" si="388"/>
        <v>42534.649571759262</v>
      </c>
      <c r="T3120" s="10">
        <f t="shared" si="389"/>
        <v>42553.649571759262</v>
      </c>
      <c r="U3120" s="10" t="str">
        <f t="shared" si="390"/>
        <v>Jun</v>
      </c>
      <c r="V3120" s="11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>
        <f t="shared" si="385"/>
        <v>5002.5</v>
      </c>
      <c r="Q3121" t="str">
        <f t="shared" si="386"/>
        <v>theater</v>
      </c>
      <c r="R3121" s="6" t="str">
        <f t="shared" si="387"/>
        <v>spaces</v>
      </c>
      <c r="S3121" s="10">
        <f t="shared" si="388"/>
        <v>42060.04550925926</v>
      </c>
      <c r="T3121" s="10">
        <f t="shared" si="389"/>
        <v>42090.003842592589</v>
      </c>
      <c r="U3121" s="10" t="str">
        <f t="shared" si="390"/>
        <v>Feb</v>
      </c>
      <c r="V3121" s="11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>
        <f t="shared" si="385"/>
        <v>650064</v>
      </c>
      <c r="Q3122" t="str">
        <f t="shared" si="386"/>
        <v>theater</v>
      </c>
      <c r="R3122" s="6" t="str">
        <f t="shared" si="387"/>
        <v>spaces</v>
      </c>
      <c r="S3122" s="10">
        <f t="shared" si="388"/>
        <v>42435.942083333335</v>
      </c>
      <c r="T3122" s="10">
        <f t="shared" si="389"/>
        <v>42495.900416666671</v>
      </c>
      <c r="U3122" s="10" t="str">
        <f t="shared" si="390"/>
        <v>Mar</v>
      </c>
      <c r="V3122" s="11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>
        <f t="shared" si="385"/>
        <v>755</v>
      </c>
      <c r="Q3123" t="str">
        <f t="shared" si="386"/>
        <v>theater</v>
      </c>
      <c r="R3123" s="6" t="str">
        <f t="shared" si="387"/>
        <v>spaces</v>
      </c>
      <c r="S3123" s="10">
        <f t="shared" si="388"/>
        <v>41848.679803240739</v>
      </c>
      <c r="T3123" s="10">
        <f t="shared" si="389"/>
        <v>41908.679803240739</v>
      </c>
      <c r="U3123" s="10" t="str">
        <f t="shared" si="390"/>
        <v>Jul</v>
      </c>
      <c r="V3123" s="11">
        <f t="shared" si="391"/>
        <v>2014</v>
      </c>
    </row>
    <row r="3124" spans="1:22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>
        <f t="shared" si="385"/>
        <v>157.5</v>
      </c>
      <c r="Q3124" t="str">
        <f t="shared" si="386"/>
        <v>theater</v>
      </c>
      <c r="R3124" s="6" t="str">
        <f t="shared" si="387"/>
        <v>spaces</v>
      </c>
      <c r="S3124" s="10">
        <f t="shared" si="388"/>
        <v>42678.932083333333</v>
      </c>
      <c r="T3124" s="10">
        <f t="shared" si="389"/>
        <v>42683.973750000005</v>
      </c>
      <c r="U3124" s="10" t="str">
        <f t="shared" si="390"/>
        <v>Nov</v>
      </c>
      <c r="V3124" s="11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>
        <f t="shared" si="385"/>
        <v>105096</v>
      </c>
      <c r="Q3125" t="str">
        <f t="shared" si="386"/>
        <v>theater</v>
      </c>
      <c r="R3125" s="6" t="str">
        <f t="shared" si="387"/>
        <v>spaces</v>
      </c>
      <c r="S3125" s="10">
        <f t="shared" si="388"/>
        <v>42530.993032407408</v>
      </c>
      <c r="T3125" s="10">
        <f t="shared" si="389"/>
        <v>42560.993032407408</v>
      </c>
      <c r="U3125" s="10" t="str">
        <f t="shared" si="390"/>
        <v>Jun</v>
      </c>
      <c r="V3125" s="11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>
        <f t="shared" si="385"/>
        <v>400013</v>
      </c>
      <c r="Q3126" t="str">
        <f t="shared" si="386"/>
        <v>theater</v>
      </c>
      <c r="R3126" s="6" t="str">
        <f t="shared" si="387"/>
        <v>spaces</v>
      </c>
      <c r="S3126" s="10">
        <f t="shared" si="388"/>
        <v>41977.780104166668</v>
      </c>
      <c r="T3126" s="10">
        <f t="shared" si="389"/>
        <v>42037.780104166668</v>
      </c>
      <c r="U3126" s="10" t="str">
        <f t="shared" si="390"/>
        <v>Dec</v>
      </c>
      <c r="V3126" s="11">
        <f t="shared" si="391"/>
        <v>2014</v>
      </c>
    </row>
    <row r="3127" spans="1:22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>
        <f t="shared" si="385"/>
        <v>750000</v>
      </c>
      <c r="Q3127" t="str">
        <f t="shared" si="386"/>
        <v>theater</v>
      </c>
      <c r="R3127" s="6" t="str">
        <f t="shared" si="387"/>
        <v>spaces</v>
      </c>
      <c r="S3127" s="10">
        <f t="shared" si="388"/>
        <v>42346.20685185185</v>
      </c>
      <c r="T3127" s="10">
        <f t="shared" si="389"/>
        <v>42376.20685185185</v>
      </c>
      <c r="U3127" s="10" t="str">
        <f t="shared" si="390"/>
        <v>Dec</v>
      </c>
      <c r="V3127" s="11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>
        <f t="shared" si="385"/>
        <v>13020</v>
      </c>
      <c r="Q3128" t="str">
        <f t="shared" si="386"/>
        <v>theater</v>
      </c>
      <c r="R3128" s="6" t="str">
        <f t="shared" si="387"/>
        <v>spaces</v>
      </c>
      <c r="S3128" s="10">
        <f t="shared" si="388"/>
        <v>42427.01807870371</v>
      </c>
      <c r="T3128" s="10">
        <f t="shared" si="389"/>
        <v>42456.976412037038</v>
      </c>
      <c r="U3128" s="10" t="str">
        <f t="shared" si="390"/>
        <v>Feb</v>
      </c>
      <c r="V3128" s="11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>
        <f t="shared" si="385"/>
        <v>50000</v>
      </c>
      <c r="Q3129" t="str">
        <f t="shared" si="386"/>
        <v>theater</v>
      </c>
      <c r="R3129" s="6" t="str">
        <f t="shared" si="387"/>
        <v>spaces</v>
      </c>
      <c r="S3129" s="10">
        <f t="shared" si="388"/>
        <v>42034.856817129628</v>
      </c>
      <c r="T3129" s="10">
        <f t="shared" si="389"/>
        <v>42064.856817129628</v>
      </c>
      <c r="U3129" s="10" t="str">
        <f t="shared" si="390"/>
        <v>Jan</v>
      </c>
      <c r="V3129" s="11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>
        <f t="shared" si="385"/>
        <v>15645.5</v>
      </c>
      <c r="Q3130" t="str">
        <f t="shared" si="386"/>
        <v>theater</v>
      </c>
      <c r="R3130" s="6" t="str">
        <f t="shared" si="387"/>
        <v>plays</v>
      </c>
      <c r="S3130" s="10">
        <f t="shared" si="388"/>
        <v>42780.825706018513</v>
      </c>
      <c r="T3130" s="10">
        <f t="shared" si="389"/>
        <v>42810.784039351856</v>
      </c>
      <c r="U3130" s="10" t="str">
        <f t="shared" si="390"/>
        <v>Feb</v>
      </c>
      <c r="V3130" s="11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>
        <f t="shared" si="385"/>
        <v>630</v>
      </c>
      <c r="Q3131" t="str">
        <f t="shared" si="386"/>
        <v>theater</v>
      </c>
      <c r="R3131" s="6" t="str">
        <f t="shared" si="387"/>
        <v>plays</v>
      </c>
      <c r="S3131" s="10">
        <f t="shared" si="388"/>
        <v>42803.842812499999</v>
      </c>
      <c r="T3131" s="10">
        <f t="shared" si="389"/>
        <v>42843.801145833335</v>
      </c>
      <c r="U3131" s="10" t="str">
        <f t="shared" si="390"/>
        <v>Mar</v>
      </c>
      <c r="V3131" s="11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>
        <f t="shared" si="385"/>
        <v>5187.5</v>
      </c>
      <c r="Q3132" t="str">
        <f t="shared" si="386"/>
        <v>theater</v>
      </c>
      <c r="R3132" s="6" t="str">
        <f t="shared" si="387"/>
        <v>plays</v>
      </c>
      <c r="S3132" s="10">
        <f t="shared" si="388"/>
        <v>42808.640231481477</v>
      </c>
      <c r="T3132" s="10">
        <f t="shared" si="389"/>
        <v>42839.207638888889</v>
      </c>
      <c r="U3132" s="10" t="str">
        <f t="shared" si="390"/>
        <v>Mar</v>
      </c>
      <c r="V3132" s="11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>
        <f t="shared" si="385"/>
        <v>2372.5</v>
      </c>
      <c r="Q3133" t="str">
        <f t="shared" si="386"/>
        <v>theater</v>
      </c>
      <c r="R3133" s="6" t="str">
        <f t="shared" si="387"/>
        <v>plays</v>
      </c>
      <c r="S3133" s="10">
        <f t="shared" si="388"/>
        <v>42803.579224537039</v>
      </c>
      <c r="T3133" s="10">
        <f t="shared" si="389"/>
        <v>42833.537557870368</v>
      </c>
      <c r="U3133" s="10" t="str">
        <f t="shared" si="390"/>
        <v>Mar</v>
      </c>
      <c r="V3133" s="11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>
        <f t="shared" si="385"/>
        <v>15005</v>
      </c>
      <c r="Q3134" t="str">
        <f t="shared" si="386"/>
        <v>theater</v>
      </c>
      <c r="R3134" s="6" t="str">
        <f t="shared" si="387"/>
        <v>plays</v>
      </c>
      <c r="S3134" s="10">
        <f t="shared" si="388"/>
        <v>42786.350231481483</v>
      </c>
      <c r="T3134" s="10">
        <f t="shared" si="389"/>
        <v>42846.308564814812</v>
      </c>
      <c r="U3134" s="10" t="str">
        <f t="shared" si="390"/>
        <v>Feb</v>
      </c>
      <c r="V3134" s="11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>
        <f t="shared" si="385"/>
        <v>520</v>
      </c>
      <c r="Q3135" t="str">
        <f t="shared" si="386"/>
        <v>theater</v>
      </c>
      <c r="R3135" s="6" t="str">
        <f t="shared" si="387"/>
        <v>plays</v>
      </c>
      <c r="S3135" s="10">
        <f t="shared" si="388"/>
        <v>42788.565208333333</v>
      </c>
      <c r="T3135" s="10">
        <f t="shared" si="389"/>
        <v>42818.523541666669</v>
      </c>
      <c r="U3135" s="10" t="str">
        <f t="shared" si="390"/>
        <v>Feb</v>
      </c>
      <c r="V3135" s="11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>
        <f t="shared" si="385"/>
        <v>612.5</v>
      </c>
      <c r="Q3136" t="str">
        <f t="shared" si="386"/>
        <v>theater</v>
      </c>
      <c r="R3136" s="6" t="str">
        <f t="shared" si="387"/>
        <v>plays</v>
      </c>
      <c r="S3136" s="10">
        <f t="shared" si="388"/>
        <v>42800.720127314817</v>
      </c>
      <c r="T3136" s="10">
        <f t="shared" si="389"/>
        <v>42821.678460648152</v>
      </c>
      <c r="U3136" s="10" t="str">
        <f t="shared" si="390"/>
        <v>Mar</v>
      </c>
      <c r="V3136" s="11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>
        <f t="shared" si="385"/>
        <v>469.5</v>
      </c>
      <c r="Q3137" t="str">
        <f t="shared" si="386"/>
        <v>theater</v>
      </c>
      <c r="R3137" s="6" t="str">
        <f t="shared" si="387"/>
        <v>plays</v>
      </c>
      <c r="S3137" s="10">
        <f t="shared" si="388"/>
        <v>42807.151863425926</v>
      </c>
      <c r="T3137" s="10">
        <f t="shared" si="389"/>
        <v>42829.151863425926</v>
      </c>
      <c r="U3137" s="10" t="str">
        <f t="shared" si="390"/>
        <v>Mar</v>
      </c>
      <c r="V3137" s="11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>
        <f t="shared" si="385"/>
        <v>569.5</v>
      </c>
      <c r="Q3138" t="str">
        <f t="shared" si="386"/>
        <v>theater</v>
      </c>
      <c r="R3138" s="6" t="str">
        <f t="shared" si="387"/>
        <v>plays</v>
      </c>
      <c r="S3138" s="10">
        <f t="shared" si="388"/>
        <v>42789.462430555555</v>
      </c>
      <c r="T3138" s="10">
        <f t="shared" si="389"/>
        <v>42825.957638888889</v>
      </c>
      <c r="U3138" s="10" t="str">
        <f t="shared" si="390"/>
        <v>Feb</v>
      </c>
      <c r="V3138" s="11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>
        <f t="shared" ref="P3139:P3202" si="393">AVERAGE(D3139,E3139)</f>
        <v>775</v>
      </c>
      <c r="Q3139" t="str">
        <f t="shared" ref="Q3139:Q3202" si="394">LEFT(N3139, SEARCH("/",N3139,1)-1)</f>
        <v>theater</v>
      </c>
      <c r="R3139" s="6" t="str">
        <f t="shared" ref="R3139:R3202" si="395">RIGHT(N3139,LEN(N3139) - SEARCH("/", N3139, + 1))</f>
        <v>plays</v>
      </c>
      <c r="S3139" s="10">
        <f t="shared" ref="S3139:S3202" si="396">(((J3139/60)/60)/24)+DATE(1970,1,1)</f>
        <v>42807.885057870371</v>
      </c>
      <c r="T3139" s="10">
        <f t="shared" ref="T3139:T3202" si="397">(((I3139/60)/60)/24)+DATE(1970,1,1)</f>
        <v>42858.8</v>
      </c>
      <c r="U3139" s="10" t="str">
        <f t="shared" ref="U3139:U3202" si="398">TEXT(S3139, "mmm")</f>
        <v>Mar</v>
      </c>
      <c r="V3139" s="11">
        <f t="shared" ref="V3139:V3202" si="399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>
        <f t="shared" si="393"/>
        <v>100</v>
      </c>
      <c r="Q3140" t="str">
        <f t="shared" si="394"/>
        <v>theater</v>
      </c>
      <c r="R3140" s="6" t="str">
        <f t="shared" si="395"/>
        <v>plays</v>
      </c>
      <c r="S3140" s="10">
        <f t="shared" si="396"/>
        <v>42809.645914351851</v>
      </c>
      <c r="T3140" s="10">
        <f t="shared" si="397"/>
        <v>42828.645914351851</v>
      </c>
      <c r="U3140" s="10" t="str">
        <f t="shared" si="398"/>
        <v>Mar</v>
      </c>
      <c r="V3140" s="11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>
        <f t="shared" si="393"/>
        <v>26350</v>
      </c>
      <c r="Q3141" t="str">
        <f t="shared" si="394"/>
        <v>theater</v>
      </c>
      <c r="R3141" s="6" t="str">
        <f t="shared" si="395"/>
        <v>plays</v>
      </c>
      <c r="S3141" s="10">
        <f t="shared" si="396"/>
        <v>42785.270370370374</v>
      </c>
      <c r="T3141" s="10">
        <f t="shared" si="397"/>
        <v>42819.189583333333</v>
      </c>
      <c r="U3141" s="10" t="str">
        <f t="shared" si="398"/>
        <v>Feb</v>
      </c>
      <c r="V3141" s="11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>
        <f t="shared" si="393"/>
        <v>5048</v>
      </c>
      <c r="Q3142" t="str">
        <f t="shared" si="394"/>
        <v>theater</v>
      </c>
      <c r="R3142" s="6" t="str">
        <f t="shared" si="395"/>
        <v>plays</v>
      </c>
      <c r="S3142" s="10">
        <f t="shared" si="396"/>
        <v>42802.718784722223</v>
      </c>
      <c r="T3142" s="10">
        <f t="shared" si="397"/>
        <v>42832.677118055552</v>
      </c>
      <c r="U3142" s="10" t="str">
        <f t="shared" si="398"/>
        <v>Mar</v>
      </c>
      <c r="V3142" s="11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>
        <f t="shared" si="393"/>
        <v>379</v>
      </c>
      <c r="Q3143" t="str">
        <f t="shared" si="394"/>
        <v>theater</v>
      </c>
      <c r="R3143" s="6" t="str">
        <f t="shared" si="395"/>
        <v>plays</v>
      </c>
      <c r="S3143" s="10">
        <f t="shared" si="396"/>
        <v>42800.753333333334</v>
      </c>
      <c r="T3143" s="10">
        <f t="shared" si="397"/>
        <v>42841.833333333328</v>
      </c>
      <c r="U3143" s="10" t="str">
        <f t="shared" si="398"/>
        <v>Mar</v>
      </c>
      <c r="V3143" s="11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>
        <f t="shared" si="393"/>
        <v>1397.5</v>
      </c>
      <c r="Q3144" t="str">
        <f t="shared" si="394"/>
        <v>theater</v>
      </c>
      <c r="R3144" s="6" t="str">
        <f t="shared" si="395"/>
        <v>plays</v>
      </c>
      <c r="S3144" s="10">
        <f t="shared" si="396"/>
        <v>42783.513182870374</v>
      </c>
      <c r="T3144" s="10">
        <f t="shared" si="397"/>
        <v>42813.471516203703</v>
      </c>
      <c r="U3144" s="10" t="str">
        <f t="shared" si="398"/>
        <v>Feb</v>
      </c>
      <c r="V3144" s="11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>
        <f t="shared" si="393"/>
        <v>350</v>
      </c>
      <c r="Q3145" t="str">
        <f t="shared" si="394"/>
        <v>theater</v>
      </c>
      <c r="R3145" s="6" t="str">
        <f t="shared" si="395"/>
        <v>plays</v>
      </c>
      <c r="S3145" s="10">
        <f t="shared" si="396"/>
        <v>42808.358287037037</v>
      </c>
      <c r="T3145" s="10">
        <f t="shared" si="397"/>
        <v>42834.358287037037</v>
      </c>
      <c r="U3145" s="10" t="str">
        <f t="shared" si="398"/>
        <v>Mar</v>
      </c>
      <c r="V3145" s="11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>
        <f t="shared" si="393"/>
        <v>8770</v>
      </c>
      <c r="Q3146" t="str">
        <f t="shared" si="394"/>
        <v>theater</v>
      </c>
      <c r="R3146" s="6" t="str">
        <f t="shared" si="395"/>
        <v>plays</v>
      </c>
      <c r="S3146" s="10">
        <f t="shared" si="396"/>
        <v>42796.538275462968</v>
      </c>
      <c r="T3146" s="10">
        <f t="shared" si="397"/>
        <v>42813.25</v>
      </c>
      <c r="U3146" s="10" t="str">
        <f t="shared" si="398"/>
        <v>Mar</v>
      </c>
      <c r="V3146" s="11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>
        <f t="shared" si="393"/>
        <v>12500</v>
      </c>
      <c r="Q3147" t="str">
        <f t="shared" si="394"/>
        <v>theater</v>
      </c>
      <c r="R3147" s="6" t="str">
        <f t="shared" si="395"/>
        <v>plays</v>
      </c>
      <c r="S3147" s="10">
        <f t="shared" si="396"/>
        <v>42762.040902777779</v>
      </c>
      <c r="T3147" s="10">
        <f t="shared" si="397"/>
        <v>42821.999236111107</v>
      </c>
      <c r="U3147" s="10" t="str">
        <f t="shared" si="398"/>
        <v>Jan</v>
      </c>
      <c r="V3147" s="11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>
        <f t="shared" si="393"/>
        <v>27625</v>
      </c>
      <c r="Q3148" t="str">
        <f t="shared" si="394"/>
        <v>theater</v>
      </c>
      <c r="R3148" s="6" t="str">
        <f t="shared" si="395"/>
        <v>plays</v>
      </c>
      <c r="S3148" s="10">
        <f t="shared" si="396"/>
        <v>42796.682476851856</v>
      </c>
      <c r="T3148" s="10">
        <f t="shared" si="397"/>
        <v>42841.640810185185</v>
      </c>
      <c r="U3148" s="10" t="str">
        <f t="shared" si="398"/>
        <v>Mar</v>
      </c>
      <c r="V3148" s="11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>
        <f t="shared" si="393"/>
        <v>21752.5</v>
      </c>
      <c r="Q3149" t="str">
        <f t="shared" si="394"/>
        <v>theater</v>
      </c>
      <c r="R3149" s="6" t="str">
        <f t="shared" si="395"/>
        <v>plays</v>
      </c>
      <c r="S3149" s="10">
        <f t="shared" si="396"/>
        <v>41909.969386574077</v>
      </c>
      <c r="T3149" s="10">
        <f t="shared" si="397"/>
        <v>41950.011053240742</v>
      </c>
      <c r="U3149" s="10" t="str">
        <f t="shared" si="398"/>
        <v>Sep</v>
      </c>
      <c r="V3149" s="11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>
        <f t="shared" si="393"/>
        <v>2080.5</v>
      </c>
      <c r="Q3150" t="str">
        <f t="shared" si="394"/>
        <v>theater</v>
      </c>
      <c r="R3150" s="6" t="str">
        <f t="shared" si="395"/>
        <v>plays</v>
      </c>
      <c r="S3150" s="10">
        <f t="shared" si="396"/>
        <v>41891.665324074071</v>
      </c>
      <c r="T3150" s="10">
        <f t="shared" si="397"/>
        <v>41913.166666666664</v>
      </c>
      <c r="U3150" s="10" t="str">
        <f t="shared" si="398"/>
        <v>Sep</v>
      </c>
      <c r="V3150" s="11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>
        <f t="shared" si="393"/>
        <v>1275</v>
      </c>
      <c r="Q3151" t="str">
        <f t="shared" si="394"/>
        <v>theater</v>
      </c>
      <c r="R3151" s="6" t="str">
        <f t="shared" si="395"/>
        <v>plays</v>
      </c>
      <c r="S3151" s="10">
        <f t="shared" si="396"/>
        <v>41226.017361111109</v>
      </c>
      <c r="T3151" s="10">
        <f t="shared" si="397"/>
        <v>41250.083333333336</v>
      </c>
      <c r="U3151" s="10" t="str">
        <f t="shared" si="398"/>
        <v>Nov</v>
      </c>
      <c r="V3151" s="11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>
        <f t="shared" si="393"/>
        <v>3517.5</v>
      </c>
      <c r="Q3152" t="str">
        <f t="shared" si="394"/>
        <v>theater</v>
      </c>
      <c r="R3152" s="6" t="str">
        <f t="shared" si="395"/>
        <v>plays</v>
      </c>
      <c r="S3152" s="10">
        <f t="shared" si="396"/>
        <v>40478.263923611114</v>
      </c>
      <c r="T3152" s="10">
        <f t="shared" si="397"/>
        <v>40568.166666666664</v>
      </c>
      <c r="U3152" s="10" t="str">
        <f t="shared" si="398"/>
        <v>Oct</v>
      </c>
      <c r="V3152" s="11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>
        <f t="shared" si="393"/>
        <v>3507</v>
      </c>
      <c r="Q3153" t="str">
        <f t="shared" si="394"/>
        <v>theater</v>
      </c>
      <c r="R3153" s="6" t="str">
        <f t="shared" si="395"/>
        <v>plays</v>
      </c>
      <c r="S3153" s="10">
        <f t="shared" si="396"/>
        <v>41862.83997685185</v>
      </c>
      <c r="T3153" s="10">
        <f t="shared" si="397"/>
        <v>41892.83997685185</v>
      </c>
      <c r="U3153" s="10" t="str">
        <f t="shared" si="398"/>
        <v>Aug</v>
      </c>
      <c r="V3153" s="11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>
        <f t="shared" si="393"/>
        <v>2265.5</v>
      </c>
      <c r="Q3154" t="str">
        <f t="shared" si="394"/>
        <v>theater</v>
      </c>
      <c r="R3154" s="6" t="str">
        <f t="shared" si="395"/>
        <v>plays</v>
      </c>
      <c r="S3154" s="10">
        <f t="shared" si="396"/>
        <v>41550.867673611108</v>
      </c>
      <c r="T3154" s="10">
        <f t="shared" si="397"/>
        <v>41580.867673611108</v>
      </c>
      <c r="U3154" s="10" t="str">
        <f t="shared" si="398"/>
        <v>Oct</v>
      </c>
      <c r="V3154" s="11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>
        <f t="shared" si="393"/>
        <v>6533.75</v>
      </c>
      <c r="Q3155" t="str">
        <f t="shared" si="394"/>
        <v>theater</v>
      </c>
      <c r="R3155" s="6" t="str">
        <f t="shared" si="395"/>
        <v>plays</v>
      </c>
      <c r="S3155" s="10">
        <f t="shared" si="396"/>
        <v>40633.154363425929</v>
      </c>
      <c r="T3155" s="10">
        <f t="shared" si="397"/>
        <v>40664.207638888889</v>
      </c>
      <c r="U3155" s="10" t="str">
        <f t="shared" si="398"/>
        <v>Mar</v>
      </c>
      <c r="V3155" s="11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>
        <f t="shared" si="393"/>
        <v>7452.5</v>
      </c>
      <c r="Q3156" t="str">
        <f t="shared" si="394"/>
        <v>theater</v>
      </c>
      <c r="R3156" s="6" t="str">
        <f t="shared" si="395"/>
        <v>plays</v>
      </c>
      <c r="S3156" s="10">
        <f t="shared" si="396"/>
        <v>40970.875671296293</v>
      </c>
      <c r="T3156" s="10">
        <f t="shared" si="397"/>
        <v>41000.834004629629</v>
      </c>
      <c r="U3156" s="10" t="str">
        <f t="shared" si="398"/>
        <v>Mar</v>
      </c>
      <c r="V3156" s="11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>
        <f t="shared" si="393"/>
        <v>7212.6149999999998</v>
      </c>
      <c r="Q3157" t="str">
        <f t="shared" si="394"/>
        <v>theater</v>
      </c>
      <c r="R3157" s="6" t="str">
        <f t="shared" si="395"/>
        <v>plays</v>
      </c>
      <c r="S3157" s="10">
        <f t="shared" si="396"/>
        <v>41233.499131944445</v>
      </c>
      <c r="T3157" s="10">
        <f t="shared" si="397"/>
        <v>41263.499131944445</v>
      </c>
      <c r="U3157" s="10" t="str">
        <f t="shared" si="398"/>
        <v>Nov</v>
      </c>
      <c r="V3157" s="11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>
        <f t="shared" si="393"/>
        <v>5550</v>
      </c>
      <c r="Q3158" t="str">
        <f t="shared" si="394"/>
        <v>theater</v>
      </c>
      <c r="R3158" s="6" t="str">
        <f t="shared" si="395"/>
        <v>plays</v>
      </c>
      <c r="S3158" s="10">
        <f t="shared" si="396"/>
        <v>41026.953055555554</v>
      </c>
      <c r="T3158" s="10">
        <f t="shared" si="397"/>
        <v>41061.953055555554</v>
      </c>
      <c r="U3158" s="10" t="str">
        <f t="shared" si="398"/>
        <v>Apr</v>
      </c>
      <c r="V3158" s="11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>
        <f t="shared" si="393"/>
        <v>4020</v>
      </c>
      <c r="Q3159" t="str">
        <f t="shared" si="394"/>
        <v>theater</v>
      </c>
      <c r="R3159" s="6" t="str">
        <f t="shared" si="395"/>
        <v>plays</v>
      </c>
      <c r="S3159" s="10">
        <f t="shared" si="396"/>
        <v>41829.788252314815</v>
      </c>
      <c r="T3159" s="10">
        <f t="shared" si="397"/>
        <v>41839.208333333336</v>
      </c>
      <c r="U3159" s="10" t="str">
        <f t="shared" si="398"/>
        <v>Jul</v>
      </c>
      <c r="V3159" s="11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>
        <f t="shared" si="393"/>
        <v>5350</v>
      </c>
      <c r="Q3160" t="str">
        <f t="shared" si="394"/>
        <v>theater</v>
      </c>
      <c r="R3160" s="6" t="str">
        <f t="shared" si="395"/>
        <v>plays</v>
      </c>
      <c r="S3160" s="10">
        <f t="shared" si="396"/>
        <v>41447.839722222219</v>
      </c>
      <c r="T3160" s="10">
        <f t="shared" si="397"/>
        <v>41477.839722222219</v>
      </c>
      <c r="U3160" s="10" t="str">
        <f t="shared" si="398"/>
        <v>Jun</v>
      </c>
      <c r="V3160" s="11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>
        <f t="shared" si="393"/>
        <v>1751.1100000000001</v>
      </c>
      <c r="Q3161" t="str">
        <f t="shared" si="394"/>
        <v>theater</v>
      </c>
      <c r="R3161" s="6" t="str">
        <f t="shared" si="395"/>
        <v>plays</v>
      </c>
      <c r="S3161" s="10">
        <f t="shared" si="396"/>
        <v>40884.066678240742</v>
      </c>
      <c r="T3161" s="10">
        <f t="shared" si="397"/>
        <v>40926.958333333336</v>
      </c>
      <c r="U3161" s="10" t="str">
        <f t="shared" si="398"/>
        <v>Dec</v>
      </c>
      <c r="V3161" s="11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>
        <f t="shared" si="393"/>
        <v>4534.5</v>
      </c>
      <c r="Q3162" t="str">
        <f t="shared" si="394"/>
        <v>theater</v>
      </c>
      <c r="R3162" s="6" t="str">
        <f t="shared" si="395"/>
        <v>plays</v>
      </c>
      <c r="S3162" s="10">
        <f t="shared" si="396"/>
        <v>41841.26489583333</v>
      </c>
      <c r="T3162" s="10">
        <f t="shared" si="397"/>
        <v>41864.207638888889</v>
      </c>
      <c r="U3162" s="10" t="str">
        <f t="shared" si="398"/>
        <v>Jul</v>
      </c>
      <c r="V3162" s="11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>
        <f t="shared" si="393"/>
        <v>2051</v>
      </c>
      <c r="Q3163" t="str">
        <f t="shared" si="394"/>
        <v>theater</v>
      </c>
      <c r="R3163" s="6" t="str">
        <f t="shared" si="395"/>
        <v>plays</v>
      </c>
      <c r="S3163" s="10">
        <f t="shared" si="396"/>
        <v>41897.536134259259</v>
      </c>
      <c r="T3163" s="10">
        <f t="shared" si="397"/>
        <v>41927.536134259259</v>
      </c>
      <c r="U3163" s="10" t="str">
        <f t="shared" si="398"/>
        <v>Sep</v>
      </c>
      <c r="V3163" s="11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>
        <f t="shared" si="393"/>
        <v>4543</v>
      </c>
      <c r="Q3164" t="str">
        <f t="shared" si="394"/>
        <v>theater</v>
      </c>
      <c r="R3164" s="6" t="str">
        <f t="shared" si="395"/>
        <v>plays</v>
      </c>
      <c r="S3164" s="10">
        <f t="shared" si="396"/>
        <v>41799.685902777775</v>
      </c>
      <c r="T3164" s="10">
        <f t="shared" si="397"/>
        <v>41827.083333333336</v>
      </c>
      <c r="U3164" s="10" t="str">
        <f t="shared" si="398"/>
        <v>Jun</v>
      </c>
      <c r="V3164" s="11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>
        <f t="shared" si="393"/>
        <v>13725</v>
      </c>
      <c r="Q3165" t="str">
        <f t="shared" si="394"/>
        <v>theater</v>
      </c>
      <c r="R3165" s="6" t="str">
        <f t="shared" si="395"/>
        <v>plays</v>
      </c>
      <c r="S3165" s="10">
        <f t="shared" si="396"/>
        <v>41775.753761574073</v>
      </c>
      <c r="T3165" s="10">
        <f t="shared" si="397"/>
        <v>41805.753761574073</v>
      </c>
      <c r="U3165" s="10" t="str">
        <f t="shared" si="398"/>
        <v>May</v>
      </c>
      <c r="V3165" s="11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>
        <f t="shared" si="393"/>
        <v>2584.5</v>
      </c>
      <c r="Q3166" t="str">
        <f t="shared" si="394"/>
        <v>theater</v>
      </c>
      <c r="R3166" s="6" t="str">
        <f t="shared" si="395"/>
        <v>plays</v>
      </c>
      <c r="S3166" s="10">
        <f t="shared" si="396"/>
        <v>41766.80572916667</v>
      </c>
      <c r="T3166" s="10">
        <f t="shared" si="397"/>
        <v>41799.80572916667</v>
      </c>
      <c r="U3166" s="10" t="str">
        <f t="shared" si="398"/>
        <v>May</v>
      </c>
      <c r="V3166" s="11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>
        <f t="shared" si="393"/>
        <v>985</v>
      </c>
      <c r="Q3167" t="str">
        <f t="shared" si="394"/>
        <v>theater</v>
      </c>
      <c r="R3167" s="6" t="str">
        <f t="shared" si="395"/>
        <v>plays</v>
      </c>
      <c r="S3167" s="10">
        <f t="shared" si="396"/>
        <v>40644.159259259257</v>
      </c>
      <c r="T3167" s="10">
        <f t="shared" si="397"/>
        <v>40666.165972222225</v>
      </c>
      <c r="U3167" s="10" t="str">
        <f t="shared" si="398"/>
        <v>Apr</v>
      </c>
      <c r="V3167" s="11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>
        <f t="shared" si="393"/>
        <v>45539.915000000001</v>
      </c>
      <c r="Q3168" t="str">
        <f t="shared" si="394"/>
        <v>theater</v>
      </c>
      <c r="R3168" s="6" t="str">
        <f t="shared" si="395"/>
        <v>plays</v>
      </c>
      <c r="S3168" s="10">
        <f t="shared" si="396"/>
        <v>41940.69158564815</v>
      </c>
      <c r="T3168" s="10">
        <f t="shared" si="397"/>
        <v>41969.332638888889</v>
      </c>
      <c r="U3168" s="10" t="str">
        <f t="shared" si="398"/>
        <v>Oct</v>
      </c>
      <c r="V3168" s="11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>
        <f t="shared" si="393"/>
        <v>3242.5</v>
      </c>
      <c r="Q3169" t="str">
        <f t="shared" si="394"/>
        <v>theater</v>
      </c>
      <c r="R3169" s="6" t="str">
        <f t="shared" si="395"/>
        <v>plays</v>
      </c>
      <c r="S3169" s="10">
        <f t="shared" si="396"/>
        <v>41839.175706018519</v>
      </c>
      <c r="T3169" s="10">
        <f t="shared" si="397"/>
        <v>41853.175706018519</v>
      </c>
      <c r="U3169" s="10" t="str">
        <f t="shared" si="398"/>
        <v>Jul</v>
      </c>
      <c r="V3169" s="11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>
        <f t="shared" si="393"/>
        <v>2802.5</v>
      </c>
      <c r="Q3170" t="str">
        <f t="shared" si="394"/>
        <v>theater</v>
      </c>
      <c r="R3170" s="6" t="str">
        <f t="shared" si="395"/>
        <v>plays</v>
      </c>
      <c r="S3170" s="10">
        <f t="shared" si="396"/>
        <v>41772.105937500004</v>
      </c>
      <c r="T3170" s="10">
        <f t="shared" si="397"/>
        <v>41803.916666666664</v>
      </c>
      <c r="U3170" s="10" t="str">
        <f t="shared" si="398"/>
        <v>May</v>
      </c>
      <c r="V3170" s="11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>
        <f t="shared" si="393"/>
        <v>8120.5</v>
      </c>
      <c r="Q3171" t="str">
        <f t="shared" si="394"/>
        <v>theater</v>
      </c>
      <c r="R3171" s="6" t="str">
        <f t="shared" si="395"/>
        <v>plays</v>
      </c>
      <c r="S3171" s="10">
        <f t="shared" si="396"/>
        <v>41591.737974537034</v>
      </c>
      <c r="T3171" s="10">
        <f t="shared" si="397"/>
        <v>41621.207638888889</v>
      </c>
      <c r="U3171" s="10" t="str">
        <f t="shared" si="398"/>
        <v>Nov</v>
      </c>
      <c r="V3171" s="11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>
        <f t="shared" si="393"/>
        <v>2122.5</v>
      </c>
      <c r="Q3172" t="str">
        <f t="shared" si="394"/>
        <v>theater</v>
      </c>
      <c r="R3172" s="6" t="str">
        <f t="shared" si="395"/>
        <v>plays</v>
      </c>
      <c r="S3172" s="10">
        <f t="shared" si="396"/>
        <v>41789.080370370371</v>
      </c>
      <c r="T3172" s="10">
        <f t="shared" si="397"/>
        <v>41822.166666666664</v>
      </c>
      <c r="U3172" s="10" t="str">
        <f t="shared" si="398"/>
        <v>May</v>
      </c>
      <c r="V3172" s="11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>
        <f t="shared" si="393"/>
        <v>7308.5</v>
      </c>
      <c r="Q3173" t="str">
        <f t="shared" si="394"/>
        <v>theater</v>
      </c>
      <c r="R3173" s="6" t="str">
        <f t="shared" si="395"/>
        <v>plays</v>
      </c>
      <c r="S3173" s="10">
        <f t="shared" si="396"/>
        <v>42466.608310185184</v>
      </c>
      <c r="T3173" s="10">
        <f t="shared" si="397"/>
        <v>42496.608310185184</v>
      </c>
      <c r="U3173" s="10" t="str">
        <f t="shared" si="398"/>
        <v>Apr</v>
      </c>
      <c r="V3173" s="11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>
        <f t="shared" si="393"/>
        <v>2150</v>
      </c>
      <c r="Q3174" t="str">
        <f t="shared" si="394"/>
        <v>theater</v>
      </c>
      <c r="R3174" s="6" t="str">
        <f t="shared" si="395"/>
        <v>plays</v>
      </c>
      <c r="S3174" s="10">
        <f t="shared" si="396"/>
        <v>40923.729953703703</v>
      </c>
      <c r="T3174" s="10">
        <f t="shared" si="397"/>
        <v>40953.729953703703</v>
      </c>
      <c r="U3174" s="10" t="str">
        <f t="shared" si="398"/>
        <v>Jan</v>
      </c>
      <c r="V3174" s="11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>
        <f t="shared" si="393"/>
        <v>10150</v>
      </c>
      <c r="Q3175" t="str">
        <f t="shared" si="394"/>
        <v>theater</v>
      </c>
      <c r="R3175" s="6" t="str">
        <f t="shared" si="395"/>
        <v>plays</v>
      </c>
      <c r="S3175" s="10">
        <f t="shared" si="396"/>
        <v>41878.878379629627</v>
      </c>
      <c r="T3175" s="10">
        <f t="shared" si="397"/>
        <v>41908.878379629627</v>
      </c>
      <c r="U3175" s="10" t="str">
        <f t="shared" si="398"/>
        <v>Aug</v>
      </c>
      <c r="V3175" s="11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>
        <f t="shared" si="393"/>
        <v>3017</v>
      </c>
      <c r="Q3176" t="str">
        <f t="shared" si="394"/>
        <v>theater</v>
      </c>
      <c r="R3176" s="6" t="str">
        <f t="shared" si="395"/>
        <v>plays</v>
      </c>
      <c r="S3176" s="10">
        <f t="shared" si="396"/>
        <v>41862.864675925928</v>
      </c>
      <c r="T3176" s="10">
        <f t="shared" si="397"/>
        <v>41876.864675925928</v>
      </c>
      <c r="U3176" s="10" t="str">
        <f t="shared" si="398"/>
        <v>Aug</v>
      </c>
      <c r="V3176" s="11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>
        <f t="shared" si="393"/>
        <v>5239</v>
      </c>
      <c r="Q3177" t="str">
        <f t="shared" si="394"/>
        <v>theater</v>
      </c>
      <c r="R3177" s="6" t="str">
        <f t="shared" si="395"/>
        <v>plays</v>
      </c>
      <c r="S3177" s="10">
        <f t="shared" si="396"/>
        <v>40531.886886574073</v>
      </c>
      <c r="T3177" s="10">
        <f t="shared" si="397"/>
        <v>40591.886886574073</v>
      </c>
      <c r="U3177" s="10" t="str">
        <f t="shared" si="398"/>
        <v>Dec</v>
      </c>
      <c r="V3177" s="11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>
        <f t="shared" si="393"/>
        <v>2041</v>
      </c>
      <c r="Q3178" t="str">
        <f t="shared" si="394"/>
        <v>theater</v>
      </c>
      <c r="R3178" s="6" t="str">
        <f t="shared" si="395"/>
        <v>plays</v>
      </c>
      <c r="S3178" s="10">
        <f t="shared" si="396"/>
        <v>41477.930914351848</v>
      </c>
      <c r="T3178" s="10">
        <f t="shared" si="397"/>
        <v>41504.625</v>
      </c>
      <c r="U3178" s="10" t="str">
        <f t="shared" si="398"/>
        <v>Jul</v>
      </c>
      <c r="V3178" s="11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>
        <f t="shared" si="393"/>
        <v>2717.5</v>
      </c>
      <c r="Q3179" t="str">
        <f t="shared" si="394"/>
        <v>theater</v>
      </c>
      <c r="R3179" s="6" t="str">
        <f t="shared" si="395"/>
        <v>plays</v>
      </c>
      <c r="S3179" s="10">
        <f t="shared" si="396"/>
        <v>41781.666770833333</v>
      </c>
      <c r="T3179" s="10">
        <f t="shared" si="397"/>
        <v>41811.666770833333</v>
      </c>
      <c r="U3179" s="10" t="str">
        <f t="shared" si="398"/>
        <v>May</v>
      </c>
      <c r="V3179" s="11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>
        <f t="shared" si="393"/>
        <v>2038</v>
      </c>
      <c r="Q3180" t="str">
        <f t="shared" si="394"/>
        <v>theater</v>
      </c>
      <c r="R3180" s="6" t="str">
        <f t="shared" si="395"/>
        <v>plays</v>
      </c>
      <c r="S3180" s="10">
        <f t="shared" si="396"/>
        <v>41806.605034722219</v>
      </c>
      <c r="T3180" s="10">
        <f t="shared" si="397"/>
        <v>41836.605034722219</v>
      </c>
      <c r="U3180" s="10" t="str">
        <f t="shared" si="398"/>
        <v>Jun</v>
      </c>
      <c r="V3180" s="11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>
        <f t="shared" si="393"/>
        <v>4497.41</v>
      </c>
      <c r="Q3181" t="str">
        <f t="shared" si="394"/>
        <v>theater</v>
      </c>
      <c r="R3181" s="6" t="str">
        <f t="shared" si="395"/>
        <v>plays</v>
      </c>
      <c r="S3181" s="10">
        <f t="shared" si="396"/>
        <v>41375.702210648145</v>
      </c>
      <c r="T3181" s="10">
        <f t="shared" si="397"/>
        <v>41400.702210648145</v>
      </c>
      <c r="U3181" s="10" t="str">
        <f t="shared" si="398"/>
        <v>Apr</v>
      </c>
      <c r="V3181" s="11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>
        <f t="shared" si="393"/>
        <v>1318.5</v>
      </c>
      <c r="Q3182" t="str">
        <f t="shared" si="394"/>
        <v>theater</v>
      </c>
      <c r="R3182" s="6" t="str">
        <f t="shared" si="395"/>
        <v>plays</v>
      </c>
      <c r="S3182" s="10">
        <f t="shared" si="396"/>
        <v>41780.412604166668</v>
      </c>
      <c r="T3182" s="10">
        <f t="shared" si="397"/>
        <v>41810.412604166668</v>
      </c>
      <c r="U3182" s="10" t="str">
        <f t="shared" si="398"/>
        <v>May</v>
      </c>
      <c r="V3182" s="11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>
        <f t="shared" si="393"/>
        <v>522.5</v>
      </c>
      <c r="Q3183" t="str">
        <f t="shared" si="394"/>
        <v>theater</v>
      </c>
      <c r="R3183" s="6" t="str">
        <f t="shared" si="395"/>
        <v>plays</v>
      </c>
      <c r="S3183" s="10">
        <f t="shared" si="396"/>
        <v>41779.310034722221</v>
      </c>
      <c r="T3183" s="10">
        <f t="shared" si="397"/>
        <v>41805.666666666664</v>
      </c>
      <c r="U3183" s="10" t="str">
        <f t="shared" si="398"/>
        <v>May</v>
      </c>
      <c r="V3183" s="11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>
        <f t="shared" si="393"/>
        <v>7031</v>
      </c>
      <c r="Q3184" t="str">
        <f t="shared" si="394"/>
        <v>theater</v>
      </c>
      <c r="R3184" s="6" t="str">
        <f t="shared" si="395"/>
        <v>plays</v>
      </c>
      <c r="S3184" s="10">
        <f t="shared" si="396"/>
        <v>40883.949317129627</v>
      </c>
      <c r="T3184" s="10">
        <f t="shared" si="397"/>
        <v>40939.708333333336</v>
      </c>
      <c r="U3184" s="10" t="str">
        <f t="shared" si="398"/>
        <v>Dec</v>
      </c>
      <c r="V3184" s="11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>
        <f t="shared" si="393"/>
        <v>2612.5</v>
      </c>
      <c r="Q3185" t="str">
        <f t="shared" si="394"/>
        <v>theater</v>
      </c>
      <c r="R3185" s="6" t="str">
        <f t="shared" si="395"/>
        <v>plays</v>
      </c>
      <c r="S3185" s="10">
        <f t="shared" si="396"/>
        <v>41491.79478009259</v>
      </c>
      <c r="T3185" s="10">
        <f t="shared" si="397"/>
        <v>41509.79478009259</v>
      </c>
      <c r="U3185" s="10" t="str">
        <f t="shared" si="398"/>
        <v>Aug</v>
      </c>
      <c r="V3185" s="11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>
        <f t="shared" si="393"/>
        <v>4455</v>
      </c>
      <c r="Q3186" t="str">
        <f t="shared" si="394"/>
        <v>theater</v>
      </c>
      <c r="R3186" s="6" t="str">
        <f t="shared" si="395"/>
        <v>plays</v>
      </c>
      <c r="S3186" s="10">
        <f t="shared" si="396"/>
        <v>41791.993414351848</v>
      </c>
      <c r="T3186" s="10">
        <f t="shared" si="397"/>
        <v>41821.993414351848</v>
      </c>
      <c r="U3186" s="10" t="str">
        <f t="shared" si="398"/>
        <v>Jun</v>
      </c>
      <c r="V3186" s="11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>
        <f t="shared" si="393"/>
        <v>1000</v>
      </c>
      <c r="Q3187" t="str">
        <f t="shared" si="394"/>
        <v>theater</v>
      </c>
      <c r="R3187" s="6" t="str">
        <f t="shared" si="395"/>
        <v>plays</v>
      </c>
      <c r="S3187" s="10">
        <f t="shared" si="396"/>
        <v>41829.977326388893</v>
      </c>
      <c r="T3187" s="10">
        <f t="shared" si="397"/>
        <v>41836.977326388893</v>
      </c>
      <c r="U3187" s="10" t="str">
        <f t="shared" si="398"/>
        <v>Jul</v>
      </c>
      <c r="V3187" s="11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>
        <f t="shared" si="393"/>
        <v>3235</v>
      </c>
      <c r="Q3188" t="str">
        <f t="shared" si="394"/>
        <v>theater</v>
      </c>
      <c r="R3188" s="6" t="str">
        <f t="shared" si="395"/>
        <v>plays</v>
      </c>
      <c r="S3188" s="10">
        <f t="shared" si="396"/>
        <v>41868.924050925925</v>
      </c>
      <c r="T3188" s="10">
        <f t="shared" si="397"/>
        <v>41898.875</v>
      </c>
      <c r="U3188" s="10" t="str">
        <f t="shared" si="398"/>
        <v>Aug</v>
      </c>
      <c r="V3188" s="11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>
        <f t="shared" si="393"/>
        <v>16222</v>
      </c>
      <c r="Q3189" t="str">
        <f t="shared" si="394"/>
        <v>theater</v>
      </c>
      <c r="R3189" s="6" t="str">
        <f t="shared" si="395"/>
        <v>plays</v>
      </c>
      <c r="S3189" s="10">
        <f t="shared" si="396"/>
        <v>41835.666354166664</v>
      </c>
      <c r="T3189" s="10">
        <f t="shared" si="397"/>
        <v>41855.666354166664</v>
      </c>
      <c r="U3189" s="10" t="str">
        <f t="shared" si="398"/>
        <v>Jul</v>
      </c>
      <c r="V3189" s="11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>
        <f t="shared" si="393"/>
        <v>165</v>
      </c>
      <c r="Q3190" t="str">
        <f t="shared" si="394"/>
        <v>theater</v>
      </c>
      <c r="R3190" s="6" t="str">
        <f t="shared" si="395"/>
        <v>musical</v>
      </c>
      <c r="S3190" s="10">
        <f t="shared" si="396"/>
        <v>42144.415532407409</v>
      </c>
      <c r="T3190" s="10">
        <f t="shared" si="397"/>
        <v>42165.415532407409</v>
      </c>
      <c r="U3190" s="10" t="str">
        <f t="shared" si="398"/>
        <v>May</v>
      </c>
      <c r="V3190" s="11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>
        <f t="shared" si="393"/>
        <v>30890</v>
      </c>
      <c r="Q3191" t="str">
        <f t="shared" si="394"/>
        <v>theater</v>
      </c>
      <c r="R3191" s="6" t="str">
        <f t="shared" si="395"/>
        <v>musical</v>
      </c>
      <c r="S3191" s="10">
        <f t="shared" si="396"/>
        <v>42118.346435185187</v>
      </c>
      <c r="T3191" s="10">
        <f t="shared" si="397"/>
        <v>42148.346435185187</v>
      </c>
      <c r="U3191" s="10" t="str">
        <f t="shared" si="398"/>
        <v>Apr</v>
      </c>
      <c r="V3191" s="11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>
        <f t="shared" si="393"/>
        <v>2000</v>
      </c>
      <c r="Q3192" t="str">
        <f t="shared" si="394"/>
        <v>theater</v>
      </c>
      <c r="R3192" s="6" t="str">
        <f t="shared" si="395"/>
        <v>musical</v>
      </c>
      <c r="S3192" s="10">
        <f t="shared" si="396"/>
        <v>42683.151331018518</v>
      </c>
      <c r="T3192" s="10">
        <f t="shared" si="397"/>
        <v>42713.192997685182</v>
      </c>
      <c r="U3192" s="10" t="str">
        <f t="shared" si="398"/>
        <v>Nov</v>
      </c>
      <c r="V3192" s="11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>
        <f t="shared" si="393"/>
        <v>1950.5</v>
      </c>
      <c r="Q3193" t="str">
        <f t="shared" si="394"/>
        <v>theater</v>
      </c>
      <c r="R3193" s="6" t="str">
        <f t="shared" si="395"/>
        <v>musical</v>
      </c>
      <c r="S3193" s="10">
        <f t="shared" si="396"/>
        <v>42538.755428240736</v>
      </c>
      <c r="T3193" s="10">
        <f t="shared" si="397"/>
        <v>42598.755428240736</v>
      </c>
      <c r="U3193" s="10" t="str">
        <f t="shared" si="398"/>
        <v>Jun</v>
      </c>
      <c r="V3193" s="11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>
        <f t="shared" si="393"/>
        <v>5051</v>
      </c>
      <c r="Q3194" t="str">
        <f t="shared" si="394"/>
        <v>theater</v>
      </c>
      <c r="R3194" s="6" t="str">
        <f t="shared" si="395"/>
        <v>musical</v>
      </c>
      <c r="S3194" s="10">
        <f t="shared" si="396"/>
        <v>42018.94049768518</v>
      </c>
      <c r="T3194" s="10">
        <f t="shared" si="397"/>
        <v>42063.916666666672</v>
      </c>
      <c r="U3194" s="10" t="str">
        <f t="shared" si="398"/>
        <v>Jan</v>
      </c>
      <c r="V3194" s="11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>
        <f t="shared" si="393"/>
        <v>2793.5</v>
      </c>
      <c r="Q3195" t="str">
        <f t="shared" si="394"/>
        <v>theater</v>
      </c>
      <c r="R3195" s="6" t="str">
        <f t="shared" si="395"/>
        <v>musical</v>
      </c>
      <c r="S3195" s="10">
        <f t="shared" si="396"/>
        <v>42010.968240740738</v>
      </c>
      <c r="T3195" s="10">
        <f t="shared" si="397"/>
        <v>42055.968240740738</v>
      </c>
      <c r="U3195" s="10" t="str">
        <f t="shared" si="398"/>
        <v>Jan</v>
      </c>
      <c r="V3195" s="11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>
        <f t="shared" si="393"/>
        <v>5500</v>
      </c>
      <c r="Q3196" t="str">
        <f t="shared" si="394"/>
        <v>theater</v>
      </c>
      <c r="R3196" s="6" t="str">
        <f t="shared" si="395"/>
        <v>musical</v>
      </c>
      <c r="S3196" s="10">
        <f t="shared" si="396"/>
        <v>42182.062476851846</v>
      </c>
      <c r="T3196" s="10">
        <f t="shared" si="397"/>
        <v>42212.062476851846</v>
      </c>
      <c r="U3196" s="10" t="str">
        <f t="shared" si="398"/>
        <v>Jun</v>
      </c>
      <c r="V3196" s="11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>
        <f t="shared" si="393"/>
        <v>2785</v>
      </c>
      <c r="Q3197" t="str">
        <f t="shared" si="394"/>
        <v>theater</v>
      </c>
      <c r="R3197" s="6" t="str">
        <f t="shared" si="395"/>
        <v>musical</v>
      </c>
      <c r="S3197" s="10">
        <f t="shared" si="396"/>
        <v>42017.594236111108</v>
      </c>
      <c r="T3197" s="10">
        <f t="shared" si="397"/>
        <v>42047.594236111108</v>
      </c>
      <c r="U3197" s="10" t="str">
        <f t="shared" si="398"/>
        <v>Jan</v>
      </c>
      <c r="V3197" s="11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>
        <f t="shared" si="393"/>
        <v>1500900</v>
      </c>
      <c r="Q3198" t="str">
        <f t="shared" si="394"/>
        <v>theater</v>
      </c>
      <c r="R3198" s="6" t="str">
        <f t="shared" si="395"/>
        <v>musical</v>
      </c>
      <c r="S3198" s="10">
        <f t="shared" si="396"/>
        <v>42157.598090277781</v>
      </c>
      <c r="T3198" s="10">
        <f t="shared" si="397"/>
        <v>42217.583333333328</v>
      </c>
      <c r="U3198" s="10" t="str">
        <f t="shared" si="398"/>
        <v>Jun</v>
      </c>
      <c r="V3198" s="11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>
        <f t="shared" si="393"/>
        <v>5572.5</v>
      </c>
      <c r="Q3199" t="str">
        <f t="shared" si="394"/>
        <v>theater</v>
      </c>
      <c r="R3199" s="6" t="str">
        <f t="shared" si="395"/>
        <v>musical</v>
      </c>
      <c r="S3199" s="10">
        <f t="shared" si="396"/>
        <v>42009.493263888886</v>
      </c>
      <c r="T3199" s="10">
        <f t="shared" si="397"/>
        <v>42039.493263888886</v>
      </c>
      <c r="U3199" s="10" t="str">
        <f t="shared" si="398"/>
        <v>Jan</v>
      </c>
      <c r="V3199" s="11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>
        <f t="shared" si="393"/>
        <v>15055</v>
      </c>
      <c r="Q3200" t="str">
        <f t="shared" si="394"/>
        <v>theater</v>
      </c>
      <c r="R3200" s="6" t="str">
        <f t="shared" si="395"/>
        <v>musical</v>
      </c>
      <c r="S3200" s="10">
        <f t="shared" si="396"/>
        <v>42013.424502314811</v>
      </c>
      <c r="T3200" s="10">
        <f t="shared" si="397"/>
        <v>42051.424502314811</v>
      </c>
      <c r="U3200" s="10" t="str">
        <f t="shared" si="398"/>
        <v>Jan</v>
      </c>
      <c r="V3200" s="11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>
        <f t="shared" si="393"/>
        <v>3804</v>
      </c>
      <c r="Q3201" t="str">
        <f t="shared" si="394"/>
        <v>theater</v>
      </c>
      <c r="R3201" s="6" t="str">
        <f t="shared" si="395"/>
        <v>musical</v>
      </c>
      <c r="S3201" s="10">
        <f t="shared" si="396"/>
        <v>41858.761782407404</v>
      </c>
      <c r="T3201" s="10">
        <f t="shared" si="397"/>
        <v>41888.875</v>
      </c>
      <c r="U3201" s="10" t="str">
        <f t="shared" si="398"/>
        <v>Aug</v>
      </c>
      <c r="V3201" s="11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>
        <f t="shared" si="393"/>
        <v>25000.5</v>
      </c>
      <c r="Q3202" t="str">
        <f t="shared" si="394"/>
        <v>theater</v>
      </c>
      <c r="R3202" s="6" t="str">
        <f t="shared" si="395"/>
        <v>musical</v>
      </c>
      <c r="S3202" s="10">
        <f t="shared" si="396"/>
        <v>42460.320613425924</v>
      </c>
      <c r="T3202" s="10">
        <f t="shared" si="397"/>
        <v>42490.231944444444</v>
      </c>
      <c r="U3202" s="10" t="str">
        <f t="shared" si="398"/>
        <v>Mar</v>
      </c>
      <c r="V3202" s="11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>
        <f t="shared" ref="P3203:P3266" si="401">AVERAGE(D3203,E3203)</f>
        <v>1012.5</v>
      </c>
      <c r="Q3203" t="str">
        <f t="shared" ref="Q3203:Q3266" si="402">LEFT(N3203, SEARCH("/",N3203,1)-1)</f>
        <v>theater</v>
      </c>
      <c r="R3203" s="6" t="str">
        <f t="shared" ref="R3203:R3266" si="403">RIGHT(N3203,LEN(N3203) - SEARCH("/", N3203, + 1))</f>
        <v>musical</v>
      </c>
      <c r="S3203" s="10">
        <f t="shared" ref="S3203:S3266" si="404">(((J3203/60)/60)/24)+DATE(1970,1,1)</f>
        <v>41861.767094907409</v>
      </c>
      <c r="T3203" s="10">
        <f t="shared" ref="T3203:T3266" si="405">(((I3203/60)/60)/24)+DATE(1970,1,1)</f>
        <v>41882.767094907409</v>
      </c>
      <c r="U3203" s="10" t="str">
        <f t="shared" ref="U3203:U3266" si="406">TEXT(S3203, "mmm")</f>
        <v>Aug</v>
      </c>
      <c r="V3203" s="11">
        <f t="shared" ref="V3203:V3266" si="407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>
        <f t="shared" si="401"/>
        <v>3863</v>
      </c>
      <c r="Q3204" t="str">
        <f t="shared" si="402"/>
        <v>theater</v>
      </c>
      <c r="R3204" s="6" t="str">
        <f t="shared" si="403"/>
        <v>musical</v>
      </c>
      <c r="S3204" s="10">
        <f t="shared" si="404"/>
        <v>42293.853541666671</v>
      </c>
      <c r="T3204" s="10">
        <f t="shared" si="405"/>
        <v>42352.249305555553</v>
      </c>
      <c r="U3204" s="10" t="str">
        <f t="shared" si="406"/>
        <v>Oct</v>
      </c>
      <c r="V3204" s="11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>
        <f t="shared" si="401"/>
        <v>625</v>
      </c>
      <c r="Q3205" t="str">
        <f t="shared" si="402"/>
        <v>theater</v>
      </c>
      <c r="R3205" s="6" t="str">
        <f t="shared" si="403"/>
        <v>musical</v>
      </c>
      <c r="S3205" s="10">
        <f t="shared" si="404"/>
        <v>42242.988680555558</v>
      </c>
      <c r="T3205" s="10">
        <f t="shared" si="405"/>
        <v>42272.988680555558</v>
      </c>
      <c r="U3205" s="10" t="str">
        <f t="shared" si="406"/>
        <v>Aug</v>
      </c>
      <c r="V3205" s="11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>
        <f t="shared" si="401"/>
        <v>250</v>
      </c>
      <c r="Q3206" t="str">
        <f t="shared" si="402"/>
        <v>theater</v>
      </c>
      <c r="R3206" s="6" t="str">
        <f t="shared" si="403"/>
        <v>musical</v>
      </c>
      <c r="S3206" s="10">
        <f t="shared" si="404"/>
        <v>42172.686099537037</v>
      </c>
      <c r="T3206" s="10">
        <f t="shared" si="405"/>
        <v>42202.676388888889</v>
      </c>
      <c r="U3206" s="10" t="str">
        <f t="shared" si="406"/>
        <v>Jun</v>
      </c>
      <c r="V3206" s="11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>
        <f t="shared" si="401"/>
        <v>4136.5</v>
      </c>
      <c r="Q3207" t="str">
        <f t="shared" si="402"/>
        <v>theater</v>
      </c>
      <c r="R3207" s="6" t="str">
        <f t="shared" si="403"/>
        <v>musical</v>
      </c>
      <c r="S3207" s="10">
        <f t="shared" si="404"/>
        <v>42095.374675925923</v>
      </c>
      <c r="T3207" s="10">
        <f t="shared" si="405"/>
        <v>42125.374675925923</v>
      </c>
      <c r="U3207" s="10" t="str">
        <f t="shared" si="406"/>
        <v>Apr</v>
      </c>
      <c r="V3207" s="11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>
        <f t="shared" si="401"/>
        <v>2500</v>
      </c>
      <c r="Q3208" t="str">
        <f t="shared" si="402"/>
        <v>theater</v>
      </c>
      <c r="R3208" s="6" t="str">
        <f t="shared" si="403"/>
        <v>musical</v>
      </c>
      <c r="S3208" s="10">
        <f t="shared" si="404"/>
        <v>42236.276053240741</v>
      </c>
      <c r="T3208" s="10">
        <f t="shared" si="405"/>
        <v>42266.276053240741</v>
      </c>
      <c r="U3208" s="10" t="str">
        <f t="shared" si="406"/>
        <v>Aug</v>
      </c>
      <c r="V3208" s="11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>
        <f t="shared" si="401"/>
        <v>4025</v>
      </c>
      <c r="Q3209" t="str">
        <f t="shared" si="402"/>
        <v>theater</v>
      </c>
      <c r="R3209" s="6" t="str">
        <f t="shared" si="403"/>
        <v>musical</v>
      </c>
      <c r="S3209" s="10">
        <f t="shared" si="404"/>
        <v>42057.277858796297</v>
      </c>
      <c r="T3209" s="10">
        <f t="shared" si="405"/>
        <v>42117.236192129625</v>
      </c>
      <c r="U3209" s="10" t="str">
        <f t="shared" si="406"/>
        <v>Feb</v>
      </c>
      <c r="V3209" s="11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>
        <f t="shared" si="401"/>
        <v>5087.5</v>
      </c>
      <c r="Q3210" t="str">
        <f t="shared" si="402"/>
        <v>theater</v>
      </c>
      <c r="R3210" s="6" t="str">
        <f t="shared" si="403"/>
        <v>plays</v>
      </c>
      <c r="S3210" s="10">
        <f t="shared" si="404"/>
        <v>41827.605057870373</v>
      </c>
      <c r="T3210" s="10">
        <f t="shared" si="405"/>
        <v>41848.605057870373</v>
      </c>
      <c r="U3210" s="10" t="str">
        <f t="shared" si="406"/>
        <v>Jul</v>
      </c>
      <c r="V3210" s="11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>
        <f t="shared" si="401"/>
        <v>10417.85</v>
      </c>
      <c r="Q3211" t="str">
        <f t="shared" si="402"/>
        <v>theater</v>
      </c>
      <c r="R3211" s="6" t="str">
        <f t="shared" si="403"/>
        <v>plays</v>
      </c>
      <c r="S3211" s="10">
        <f t="shared" si="404"/>
        <v>41778.637245370373</v>
      </c>
      <c r="T3211" s="10">
        <f t="shared" si="405"/>
        <v>41810.958333333336</v>
      </c>
      <c r="U3211" s="10" t="str">
        <f t="shared" si="406"/>
        <v>May</v>
      </c>
      <c r="V3211" s="11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>
        <f t="shared" si="401"/>
        <v>3386.5</v>
      </c>
      <c r="Q3212" t="str">
        <f t="shared" si="402"/>
        <v>theater</v>
      </c>
      <c r="R3212" s="6" t="str">
        <f t="shared" si="403"/>
        <v>plays</v>
      </c>
      <c r="S3212" s="10">
        <f t="shared" si="404"/>
        <v>41013.936562499999</v>
      </c>
      <c r="T3212" s="10">
        <f t="shared" si="405"/>
        <v>41061.165972222225</v>
      </c>
      <c r="U3212" s="10" t="str">
        <f t="shared" si="406"/>
        <v>Apr</v>
      </c>
      <c r="V3212" s="11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>
        <f t="shared" si="401"/>
        <v>25270.5</v>
      </c>
      <c r="Q3213" t="str">
        <f t="shared" si="402"/>
        <v>theater</v>
      </c>
      <c r="R3213" s="6" t="str">
        <f t="shared" si="403"/>
        <v>plays</v>
      </c>
      <c r="S3213" s="10">
        <f t="shared" si="404"/>
        <v>41834.586574074077</v>
      </c>
      <c r="T3213" s="10">
        <f t="shared" si="405"/>
        <v>41866.083333333336</v>
      </c>
      <c r="U3213" s="10" t="str">
        <f t="shared" si="406"/>
        <v>Jul</v>
      </c>
      <c r="V3213" s="11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>
        <f t="shared" si="401"/>
        <v>4525</v>
      </c>
      <c r="Q3214" t="str">
        <f t="shared" si="402"/>
        <v>theater</v>
      </c>
      <c r="R3214" s="6" t="str">
        <f t="shared" si="403"/>
        <v>plays</v>
      </c>
      <c r="S3214" s="10">
        <f t="shared" si="404"/>
        <v>41829.795729166668</v>
      </c>
      <c r="T3214" s="10">
        <f t="shared" si="405"/>
        <v>41859.795729166668</v>
      </c>
      <c r="U3214" s="10" t="str">
        <f t="shared" si="406"/>
        <v>Jul</v>
      </c>
      <c r="V3214" s="11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>
        <f t="shared" si="401"/>
        <v>6003.5</v>
      </c>
      <c r="Q3215" t="str">
        <f t="shared" si="402"/>
        <v>theater</v>
      </c>
      <c r="R3215" s="6" t="str">
        <f t="shared" si="403"/>
        <v>plays</v>
      </c>
      <c r="S3215" s="10">
        <f t="shared" si="404"/>
        <v>42171.763414351852</v>
      </c>
      <c r="T3215" s="10">
        <f t="shared" si="405"/>
        <v>42211.763414351852</v>
      </c>
      <c r="U3215" s="10" t="str">
        <f t="shared" si="406"/>
        <v>Jun</v>
      </c>
      <c r="V3215" s="11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>
        <f t="shared" si="401"/>
        <v>12128</v>
      </c>
      <c r="Q3216" t="str">
        <f t="shared" si="402"/>
        <v>theater</v>
      </c>
      <c r="R3216" s="6" t="str">
        <f t="shared" si="403"/>
        <v>plays</v>
      </c>
      <c r="S3216" s="10">
        <f t="shared" si="404"/>
        <v>42337.792511574073</v>
      </c>
      <c r="T3216" s="10">
        <f t="shared" si="405"/>
        <v>42374.996527777781</v>
      </c>
      <c r="U3216" s="10" t="str">
        <f t="shared" si="406"/>
        <v>Nov</v>
      </c>
      <c r="V3216" s="11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>
        <f t="shared" si="401"/>
        <v>35061.5</v>
      </c>
      <c r="Q3217" t="str">
        <f t="shared" si="402"/>
        <v>theater</v>
      </c>
      <c r="R3217" s="6" t="str">
        <f t="shared" si="403"/>
        <v>plays</v>
      </c>
      <c r="S3217" s="10">
        <f t="shared" si="404"/>
        <v>42219.665173611109</v>
      </c>
      <c r="T3217" s="10">
        <f t="shared" si="405"/>
        <v>42257.165972222225</v>
      </c>
      <c r="U3217" s="10" t="str">
        <f t="shared" si="406"/>
        <v>Aug</v>
      </c>
      <c r="V3217" s="11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>
        <f t="shared" si="401"/>
        <v>2000.5</v>
      </c>
      <c r="Q3218" t="str">
        <f t="shared" si="402"/>
        <v>theater</v>
      </c>
      <c r="R3218" s="6" t="str">
        <f t="shared" si="403"/>
        <v>plays</v>
      </c>
      <c r="S3218" s="10">
        <f t="shared" si="404"/>
        <v>42165.462627314817</v>
      </c>
      <c r="T3218" s="10">
        <f t="shared" si="405"/>
        <v>42196.604166666672</v>
      </c>
      <c r="U3218" s="10" t="str">
        <f t="shared" si="406"/>
        <v>Jun</v>
      </c>
      <c r="V3218" s="11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>
        <f t="shared" si="401"/>
        <v>4860.5</v>
      </c>
      <c r="Q3219" t="str">
        <f t="shared" si="402"/>
        <v>theater</v>
      </c>
      <c r="R3219" s="6" t="str">
        <f t="shared" si="403"/>
        <v>plays</v>
      </c>
      <c r="S3219" s="10">
        <f t="shared" si="404"/>
        <v>42648.546111111107</v>
      </c>
      <c r="T3219" s="10">
        <f t="shared" si="405"/>
        <v>42678.546111111107</v>
      </c>
      <c r="U3219" s="10" t="str">
        <f t="shared" si="406"/>
        <v>Oct</v>
      </c>
      <c r="V3219" s="11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>
        <f t="shared" si="401"/>
        <v>12126</v>
      </c>
      <c r="Q3220" t="str">
        <f t="shared" si="402"/>
        <v>theater</v>
      </c>
      <c r="R3220" s="6" t="str">
        <f t="shared" si="403"/>
        <v>plays</v>
      </c>
      <c r="S3220" s="10">
        <f t="shared" si="404"/>
        <v>41971.002152777779</v>
      </c>
      <c r="T3220" s="10">
        <f t="shared" si="405"/>
        <v>42004</v>
      </c>
      <c r="U3220" s="10" t="str">
        <f t="shared" si="406"/>
        <v>Nov</v>
      </c>
      <c r="V3220" s="11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>
        <f t="shared" si="401"/>
        <v>20011</v>
      </c>
      <c r="Q3221" t="str">
        <f t="shared" si="402"/>
        <v>theater</v>
      </c>
      <c r="R3221" s="6" t="str">
        <f t="shared" si="403"/>
        <v>plays</v>
      </c>
      <c r="S3221" s="10">
        <f t="shared" si="404"/>
        <v>42050.983182870375</v>
      </c>
      <c r="T3221" s="10">
        <f t="shared" si="405"/>
        <v>42085.941516203704</v>
      </c>
      <c r="U3221" s="10" t="str">
        <f t="shared" si="406"/>
        <v>Feb</v>
      </c>
      <c r="V3221" s="11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>
        <f t="shared" si="401"/>
        <v>15063</v>
      </c>
      <c r="Q3222" t="str">
        <f t="shared" si="402"/>
        <v>theater</v>
      </c>
      <c r="R3222" s="6" t="str">
        <f t="shared" si="403"/>
        <v>plays</v>
      </c>
      <c r="S3222" s="10">
        <f t="shared" si="404"/>
        <v>42772.833379629628</v>
      </c>
      <c r="T3222" s="10">
        <f t="shared" si="405"/>
        <v>42806.875</v>
      </c>
      <c r="U3222" s="10" t="str">
        <f t="shared" si="406"/>
        <v>Feb</v>
      </c>
      <c r="V3222" s="11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>
        <f t="shared" si="401"/>
        <v>4068.5</v>
      </c>
      <c r="Q3223" t="str">
        <f t="shared" si="402"/>
        <v>theater</v>
      </c>
      <c r="R3223" s="6" t="str">
        <f t="shared" si="403"/>
        <v>plays</v>
      </c>
      <c r="S3223" s="10">
        <f t="shared" si="404"/>
        <v>42155.696793981479</v>
      </c>
      <c r="T3223" s="10">
        <f t="shared" si="405"/>
        <v>42190.696793981479</v>
      </c>
      <c r="U3223" s="10" t="str">
        <f t="shared" si="406"/>
        <v>May</v>
      </c>
      <c r="V3223" s="11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>
        <f t="shared" si="401"/>
        <v>2810</v>
      </c>
      <c r="Q3224" t="str">
        <f t="shared" si="402"/>
        <v>theater</v>
      </c>
      <c r="R3224" s="6" t="str">
        <f t="shared" si="403"/>
        <v>plays</v>
      </c>
      <c r="S3224" s="10">
        <f t="shared" si="404"/>
        <v>42270.582141203704</v>
      </c>
      <c r="T3224" s="10">
        <f t="shared" si="405"/>
        <v>42301.895138888889</v>
      </c>
      <c r="U3224" s="10" t="str">
        <f t="shared" si="406"/>
        <v>Sep</v>
      </c>
      <c r="V3224" s="11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>
        <f t="shared" si="401"/>
        <v>3247.5</v>
      </c>
      <c r="Q3225" t="str">
        <f t="shared" si="402"/>
        <v>theater</v>
      </c>
      <c r="R3225" s="6" t="str">
        <f t="shared" si="403"/>
        <v>plays</v>
      </c>
      <c r="S3225" s="10">
        <f t="shared" si="404"/>
        <v>42206.835370370376</v>
      </c>
      <c r="T3225" s="10">
        <f t="shared" si="405"/>
        <v>42236.835370370376</v>
      </c>
      <c r="U3225" s="10" t="str">
        <f t="shared" si="406"/>
        <v>Jul</v>
      </c>
      <c r="V3225" s="11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>
        <f t="shared" si="401"/>
        <v>30305</v>
      </c>
      <c r="Q3226" t="str">
        <f t="shared" si="402"/>
        <v>theater</v>
      </c>
      <c r="R3226" s="6" t="str">
        <f t="shared" si="403"/>
        <v>plays</v>
      </c>
      <c r="S3226" s="10">
        <f t="shared" si="404"/>
        <v>42697.850844907407</v>
      </c>
      <c r="T3226" s="10">
        <f t="shared" si="405"/>
        <v>42745.208333333328</v>
      </c>
      <c r="U3226" s="10" t="str">
        <f t="shared" si="406"/>
        <v>Nov</v>
      </c>
      <c r="V3226" s="11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>
        <f t="shared" si="401"/>
        <v>2023.5</v>
      </c>
      <c r="Q3227" t="str">
        <f t="shared" si="402"/>
        <v>theater</v>
      </c>
      <c r="R3227" s="6" t="str">
        <f t="shared" si="403"/>
        <v>plays</v>
      </c>
      <c r="S3227" s="10">
        <f t="shared" si="404"/>
        <v>42503.559467592597</v>
      </c>
      <c r="T3227" s="10">
        <f t="shared" si="405"/>
        <v>42524.875</v>
      </c>
      <c r="U3227" s="10" t="str">
        <f t="shared" si="406"/>
        <v>May</v>
      </c>
      <c r="V3227" s="11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>
        <f t="shared" si="401"/>
        <v>1225</v>
      </c>
      <c r="Q3228" t="str">
        <f t="shared" si="402"/>
        <v>theater</v>
      </c>
      <c r="R3228" s="6" t="str">
        <f t="shared" si="403"/>
        <v>plays</v>
      </c>
      <c r="S3228" s="10">
        <f t="shared" si="404"/>
        <v>42277.583472222221</v>
      </c>
      <c r="T3228" s="10">
        <f t="shared" si="405"/>
        <v>42307.583472222221</v>
      </c>
      <c r="U3228" s="10" t="str">
        <f t="shared" si="406"/>
        <v>Sep</v>
      </c>
      <c r="V3228" s="11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>
        <f t="shared" si="401"/>
        <v>1350</v>
      </c>
      <c r="Q3229" t="str">
        <f t="shared" si="402"/>
        <v>theater</v>
      </c>
      <c r="R3229" s="6" t="str">
        <f t="shared" si="403"/>
        <v>plays</v>
      </c>
      <c r="S3229" s="10">
        <f t="shared" si="404"/>
        <v>42722.882361111115</v>
      </c>
      <c r="T3229" s="10">
        <f t="shared" si="405"/>
        <v>42752.882361111115</v>
      </c>
      <c r="U3229" s="10" t="str">
        <f t="shared" si="406"/>
        <v>Dec</v>
      </c>
      <c r="V3229" s="11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>
        <f t="shared" si="401"/>
        <v>7082</v>
      </c>
      <c r="Q3230" t="str">
        <f t="shared" si="402"/>
        <v>theater</v>
      </c>
      <c r="R3230" s="6" t="str">
        <f t="shared" si="403"/>
        <v>plays</v>
      </c>
      <c r="S3230" s="10">
        <f t="shared" si="404"/>
        <v>42323.70930555556</v>
      </c>
      <c r="T3230" s="10">
        <f t="shared" si="405"/>
        <v>42355.207638888889</v>
      </c>
      <c r="U3230" s="10" t="str">
        <f t="shared" si="406"/>
        <v>Nov</v>
      </c>
      <c r="V3230" s="11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>
        <f t="shared" si="401"/>
        <v>20786.5</v>
      </c>
      <c r="Q3231" t="str">
        <f t="shared" si="402"/>
        <v>theater</v>
      </c>
      <c r="R3231" s="6" t="str">
        <f t="shared" si="403"/>
        <v>plays</v>
      </c>
      <c r="S3231" s="10">
        <f t="shared" si="404"/>
        <v>41933.291643518518</v>
      </c>
      <c r="T3231" s="10">
        <f t="shared" si="405"/>
        <v>41963.333310185189</v>
      </c>
      <c r="U3231" s="10" t="str">
        <f t="shared" si="406"/>
        <v>Oct</v>
      </c>
      <c r="V3231" s="11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>
        <f t="shared" si="401"/>
        <v>2728.5</v>
      </c>
      <c r="Q3232" t="str">
        <f t="shared" si="402"/>
        <v>theater</v>
      </c>
      <c r="R3232" s="6" t="str">
        <f t="shared" si="403"/>
        <v>plays</v>
      </c>
      <c r="S3232" s="10">
        <f t="shared" si="404"/>
        <v>41898.168125000004</v>
      </c>
      <c r="T3232" s="10">
        <f t="shared" si="405"/>
        <v>41913.165972222225</v>
      </c>
      <c r="U3232" s="10" t="str">
        <f t="shared" si="406"/>
        <v>Sep</v>
      </c>
      <c r="V3232" s="11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>
        <f t="shared" si="401"/>
        <v>1305</v>
      </c>
      <c r="Q3233" t="str">
        <f t="shared" si="402"/>
        <v>theater</v>
      </c>
      <c r="R3233" s="6" t="str">
        <f t="shared" si="403"/>
        <v>plays</v>
      </c>
      <c r="S3233" s="10">
        <f t="shared" si="404"/>
        <v>42446.943831018521</v>
      </c>
      <c r="T3233" s="10">
        <f t="shared" si="405"/>
        <v>42476.943831018521</v>
      </c>
      <c r="U3233" s="10" t="str">
        <f t="shared" si="406"/>
        <v>Mar</v>
      </c>
      <c r="V3233" s="11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>
        <f t="shared" si="401"/>
        <v>1156</v>
      </c>
      <c r="Q3234" t="str">
        <f t="shared" si="402"/>
        <v>theater</v>
      </c>
      <c r="R3234" s="6" t="str">
        <f t="shared" si="403"/>
        <v>plays</v>
      </c>
      <c r="S3234" s="10">
        <f t="shared" si="404"/>
        <v>42463.81385416667</v>
      </c>
      <c r="T3234" s="10">
        <f t="shared" si="405"/>
        <v>42494.165972222225</v>
      </c>
      <c r="U3234" s="10" t="str">
        <f t="shared" si="406"/>
        <v>Apr</v>
      </c>
      <c r="V3234" s="11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>
        <f t="shared" si="401"/>
        <v>5470</v>
      </c>
      <c r="Q3235" t="str">
        <f t="shared" si="402"/>
        <v>theater</v>
      </c>
      <c r="R3235" s="6" t="str">
        <f t="shared" si="403"/>
        <v>plays</v>
      </c>
      <c r="S3235" s="10">
        <f t="shared" si="404"/>
        <v>42766.805034722223</v>
      </c>
      <c r="T3235" s="10">
        <f t="shared" si="405"/>
        <v>42796.805034722223</v>
      </c>
      <c r="U3235" s="10" t="str">
        <f t="shared" si="406"/>
        <v>Jan</v>
      </c>
      <c r="V3235" s="11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>
        <f t="shared" si="401"/>
        <v>4007.855</v>
      </c>
      <c r="Q3236" t="str">
        <f t="shared" si="402"/>
        <v>theater</v>
      </c>
      <c r="R3236" s="6" t="str">
        <f t="shared" si="403"/>
        <v>plays</v>
      </c>
      <c r="S3236" s="10">
        <f t="shared" si="404"/>
        <v>42734.789444444439</v>
      </c>
      <c r="T3236" s="10">
        <f t="shared" si="405"/>
        <v>42767.979861111111</v>
      </c>
      <c r="U3236" s="10" t="str">
        <f t="shared" si="406"/>
        <v>Dec</v>
      </c>
      <c r="V3236" s="11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>
        <f t="shared" si="401"/>
        <v>15240.5</v>
      </c>
      <c r="Q3237" t="str">
        <f t="shared" si="402"/>
        <v>theater</v>
      </c>
      <c r="R3237" s="6" t="str">
        <f t="shared" si="403"/>
        <v>plays</v>
      </c>
      <c r="S3237" s="10">
        <f t="shared" si="404"/>
        <v>42522.347812499997</v>
      </c>
      <c r="T3237" s="10">
        <f t="shared" si="405"/>
        <v>42552.347812499997</v>
      </c>
      <c r="U3237" s="10" t="str">
        <f t="shared" si="406"/>
        <v>Jun</v>
      </c>
      <c r="V3237" s="11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>
        <f t="shared" si="401"/>
        <v>20060</v>
      </c>
      <c r="Q3238" t="str">
        <f t="shared" si="402"/>
        <v>theater</v>
      </c>
      <c r="R3238" s="6" t="str">
        <f t="shared" si="403"/>
        <v>plays</v>
      </c>
      <c r="S3238" s="10">
        <f t="shared" si="404"/>
        <v>42702.917048611111</v>
      </c>
      <c r="T3238" s="10">
        <f t="shared" si="405"/>
        <v>42732.917048611111</v>
      </c>
      <c r="U3238" s="10" t="str">
        <f t="shared" si="406"/>
        <v>Nov</v>
      </c>
      <c r="V3238" s="11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>
        <f t="shared" si="401"/>
        <v>35137.82</v>
      </c>
      <c r="Q3239" t="str">
        <f t="shared" si="402"/>
        <v>theater</v>
      </c>
      <c r="R3239" s="6" t="str">
        <f t="shared" si="403"/>
        <v>plays</v>
      </c>
      <c r="S3239" s="10">
        <f t="shared" si="404"/>
        <v>42252.474351851852</v>
      </c>
      <c r="T3239" s="10">
        <f t="shared" si="405"/>
        <v>42276.165972222225</v>
      </c>
      <c r="U3239" s="10" t="str">
        <f t="shared" si="406"/>
        <v>Sep</v>
      </c>
      <c r="V3239" s="11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>
        <f t="shared" si="401"/>
        <v>2972.5</v>
      </c>
      <c r="Q3240" t="str">
        <f t="shared" si="402"/>
        <v>theater</v>
      </c>
      <c r="R3240" s="6" t="str">
        <f t="shared" si="403"/>
        <v>plays</v>
      </c>
      <c r="S3240" s="10">
        <f t="shared" si="404"/>
        <v>42156.510393518518</v>
      </c>
      <c r="T3240" s="10">
        <f t="shared" si="405"/>
        <v>42186.510393518518</v>
      </c>
      <c r="U3240" s="10" t="str">
        <f t="shared" si="406"/>
        <v>Jun</v>
      </c>
      <c r="V3240" s="11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>
        <f t="shared" si="401"/>
        <v>6035.49</v>
      </c>
      <c r="Q3241" t="str">
        <f t="shared" si="402"/>
        <v>theater</v>
      </c>
      <c r="R3241" s="6" t="str">
        <f t="shared" si="403"/>
        <v>plays</v>
      </c>
      <c r="S3241" s="10">
        <f t="shared" si="404"/>
        <v>42278.089039351849</v>
      </c>
      <c r="T3241" s="10">
        <f t="shared" si="405"/>
        <v>42302.999305555553</v>
      </c>
      <c r="U3241" s="10" t="str">
        <f t="shared" si="406"/>
        <v>Oct</v>
      </c>
      <c r="V3241" s="11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>
        <f t="shared" si="401"/>
        <v>3008.5</v>
      </c>
      <c r="Q3242" t="str">
        <f t="shared" si="402"/>
        <v>theater</v>
      </c>
      <c r="R3242" s="6" t="str">
        <f t="shared" si="403"/>
        <v>plays</v>
      </c>
      <c r="S3242" s="10">
        <f t="shared" si="404"/>
        <v>42754.693842592591</v>
      </c>
      <c r="T3242" s="10">
        <f t="shared" si="405"/>
        <v>42782.958333333328</v>
      </c>
      <c r="U3242" s="10" t="str">
        <f t="shared" si="406"/>
        <v>Jan</v>
      </c>
      <c r="V3242" s="11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>
        <f t="shared" si="401"/>
        <v>9150.5</v>
      </c>
      <c r="Q3243" t="str">
        <f t="shared" si="402"/>
        <v>theater</v>
      </c>
      <c r="R3243" s="6" t="str">
        <f t="shared" si="403"/>
        <v>plays</v>
      </c>
      <c r="S3243" s="10">
        <f t="shared" si="404"/>
        <v>41893.324884259258</v>
      </c>
      <c r="T3243" s="10">
        <f t="shared" si="405"/>
        <v>41926.290972222225</v>
      </c>
      <c r="U3243" s="10" t="str">
        <f t="shared" si="406"/>
        <v>Sep</v>
      </c>
      <c r="V3243" s="11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>
        <f t="shared" si="401"/>
        <v>11365.21</v>
      </c>
      <c r="Q3244" t="str">
        <f t="shared" si="402"/>
        <v>theater</v>
      </c>
      <c r="R3244" s="6" t="str">
        <f t="shared" si="403"/>
        <v>plays</v>
      </c>
      <c r="S3244" s="10">
        <f t="shared" si="404"/>
        <v>41871.755694444444</v>
      </c>
      <c r="T3244" s="10">
        <f t="shared" si="405"/>
        <v>41901.755694444444</v>
      </c>
      <c r="U3244" s="10" t="str">
        <f t="shared" si="406"/>
        <v>Aug</v>
      </c>
      <c r="V3244" s="11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>
        <f t="shared" si="401"/>
        <v>8113.5</v>
      </c>
      <c r="Q3245" t="str">
        <f t="shared" si="402"/>
        <v>theater</v>
      </c>
      <c r="R3245" s="6" t="str">
        <f t="shared" si="403"/>
        <v>plays</v>
      </c>
      <c r="S3245" s="10">
        <f t="shared" si="404"/>
        <v>42262.096782407403</v>
      </c>
      <c r="T3245" s="10">
        <f t="shared" si="405"/>
        <v>42286</v>
      </c>
      <c r="U3245" s="10" t="str">
        <f t="shared" si="406"/>
        <v>Sep</v>
      </c>
      <c r="V3245" s="11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>
        <f t="shared" si="401"/>
        <v>1623.5</v>
      </c>
      <c r="Q3246" t="str">
        <f t="shared" si="402"/>
        <v>theater</v>
      </c>
      <c r="R3246" s="6" t="str">
        <f t="shared" si="403"/>
        <v>plays</v>
      </c>
      <c r="S3246" s="10">
        <f t="shared" si="404"/>
        <v>42675.694236111114</v>
      </c>
      <c r="T3246" s="10">
        <f t="shared" si="405"/>
        <v>42705.735902777778</v>
      </c>
      <c r="U3246" s="10" t="str">
        <f t="shared" si="406"/>
        <v>Nov</v>
      </c>
      <c r="V3246" s="11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>
        <f t="shared" si="401"/>
        <v>21452</v>
      </c>
      <c r="Q3247" t="str">
        <f t="shared" si="402"/>
        <v>theater</v>
      </c>
      <c r="R3247" s="6" t="str">
        <f t="shared" si="403"/>
        <v>plays</v>
      </c>
      <c r="S3247" s="10">
        <f t="shared" si="404"/>
        <v>42135.60020833333</v>
      </c>
      <c r="T3247" s="10">
        <f t="shared" si="405"/>
        <v>42167.083333333328</v>
      </c>
      <c r="U3247" s="10" t="str">
        <f t="shared" si="406"/>
        <v>May</v>
      </c>
      <c r="V3247" s="11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>
        <f t="shared" si="401"/>
        <v>10561</v>
      </c>
      <c r="Q3248" t="str">
        <f t="shared" si="402"/>
        <v>theater</v>
      </c>
      <c r="R3248" s="6" t="str">
        <f t="shared" si="403"/>
        <v>plays</v>
      </c>
      <c r="S3248" s="10">
        <f t="shared" si="404"/>
        <v>42230.472222222219</v>
      </c>
      <c r="T3248" s="10">
        <f t="shared" si="405"/>
        <v>42259.165972222225</v>
      </c>
      <c r="U3248" s="10" t="str">
        <f t="shared" si="406"/>
        <v>Aug</v>
      </c>
      <c r="V3248" s="11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>
        <f t="shared" si="401"/>
        <v>2573.25</v>
      </c>
      <c r="Q3249" t="str">
        <f t="shared" si="402"/>
        <v>theater</v>
      </c>
      <c r="R3249" s="6" t="str">
        <f t="shared" si="403"/>
        <v>plays</v>
      </c>
      <c r="S3249" s="10">
        <f t="shared" si="404"/>
        <v>42167.434166666666</v>
      </c>
      <c r="T3249" s="10">
        <f t="shared" si="405"/>
        <v>42197.434166666666</v>
      </c>
      <c r="U3249" s="10" t="str">
        <f t="shared" si="406"/>
        <v>Jun</v>
      </c>
      <c r="V3249" s="11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>
        <f t="shared" si="401"/>
        <v>12047.5</v>
      </c>
      <c r="Q3250" t="str">
        <f t="shared" si="402"/>
        <v>theater</v>
      </c>
      <c r="R3250" s="6" t="str">
        <f t="shared" si="403"/>
        <v>plays</v>
      </c>
      <c r="S3250" s="10">
        <f t="shared" si="404"/>
        <v>42068.888391203705</v>
      </c>
      <c r="T3250" s="10">
        <f t="shared" si="405"/>
        <v>42098.846724537041</v>
      </c>
      <c r="U3250" s="10" t="str">
        <f t="shared" si="406"/>
        <v>Mar</v>
      </c>
      <c r="V3250" s="11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>
        <f t="shared" si="401"/>
        <v>5635.5</v>
      </c>
      <c r="Q3251" t="str">
        <f t="shared" si="402"/>
        <v>theater</v>
      </c>
      <c r="R3251" s="6" t="str">
        <f t="shared" si="403"/>
        <v>plays</v>
      </c>
      <c r="S3251" s="10">
        <f t="shared" si="404"/>
        <v>42145.746689814812</v>
      </c>
      <c r="T3251" s="10">
        <f t="shared" si="405"/>
        <v>42175.746689814812</v>
      </c>
      <c r="U3251" s="10" t="str">
        <f t="shared" si="406"/>
        <v>May</v>
      </c>
      <c r="V3251" s="11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>
        <f t="shared" si="401"/>
        <v>25194</v>
      </c>
      <c r="Q3252" t="str">
        <f t="shared" si="402"/>
        <v>theater</v>
      </c>
      <c r="R3252" s="6" t="str">
        <f t="shared" si="403"/>
        <v>plays</v>
      </c>
      <c r="S3252" s="10">
        <f t="shared" si="404"/>
        <v>41918.742175925923</v>
      </c>
      <c r="T3252" s="10">
        <f t="shared" si="405"/>
        <v>41948.783842592595</v>
      </c>
      <c r="U3252" s="10" t="str">
        <f t="shared" si="406"/>
        <v>Oct</v>
      </c>
      <c r="V3252" s="11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>
        <f t="shared" si="401"/>
        <v>1580.5</v>
      </c>
      <c r="Q3253" t="str">
        <f t="shared" si="402"/>
        <v>theater</v>
      </c>
      <c r="R3253" s="6" t="str">
        <f t="shared" si="403"/>
        <v>plays</v>
      </c>
      <c r="S3253" s="10">
        <f t="shared" si="404"/>
        <v>42146.731087962966</v>
      </c>
      <c r="T3253" s="10">
        <f t="shared" si="405"/>
        <v>42176.731087962966</v>
      </c>
      <c r="U3253" s="10" t="str">
        <f t="shared" si="406"/>
        <v>May</v>
      </c>
      <c r="V3253" s="11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>
        <f t="shared" si="401"/>
        <v>2563</v>
      </c>
      <c r="Q3254" t="str">
        <f t="shared" si="402"/>
        <v>theater</v>
      </c>
      <c r="R3254" s="6" t="str">
        <f t="shared" si="403"/>
        <v>plays</v>
      </c>
      <c r="S3254" s="10">
        <f t="shared" si="404"/>
        <v>42590.472685185188</v>
      </c>
      <c r="T3254" s="10">
        <f t="shared" si="405"/>
        <v>42620.472685185188</v>
      </c>
      <c r="U3254" s="10" t="str">
        <f t="shared" si="406"/>
        <v>Aug</v>
      </c>
      <c r="V3254" s="11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>
        <f t="shared" si="401"/>
        <v>20182.5</v>
      </c>
      <c r="Q3255" t="str">
        <f t="shared" si="402"/>
        <v>theater</v>
      </c>
      <c r="R3255" s="6" t="str">
        <f t="shared" si="403"/>
        <v>plays</v>
      </c>
      <c r="S3255" s="10">
        <f t="shared" si="404"/>
        <v>42602.576712962968</v>
      </c>
      <c r="T3255" s="10">
        <f t="shared" si="405"/>
        <v>42621.15625</v>
      </c>
      <c r="U3255" s="10" t="str">
        <f t="shared" si="406"/>
        <v>Aug</v>
      </c>
      <c r="V3255" s="11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>
        <f t="shared" si="401"/>
        <v>13081.75</v>
      </c>
      <c r="Q3256" t="str">
        <f t="shared" si="402"/>
        <v>theater</v>
      </c>
      <c r="R3256" s="6" t="str">
        <f t="shared" si="403"/>
        <v>plays</v>
      </c>
      <c r="S3256" s="10">
        <f t="shared" si="404"/>
        <v>42059.085752314815</v>
      </c>
      <c r="T3256" s="10">
        <f t="shared" si="405"/>
        <v>42089.044085648144</v>
      </c>
      <c r="U3256" s="10" t="str">
        <f t="shared" si="406"/>
        <v>Feb</v>
      </c>
      <c r="V3256" s="11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>
        <f t="shared" si="401"/>
        <v>412.5</v>
      </c>
      <c r="Q3257" t="str">
        <f t="shared" si="402"/>
        <v>theater</v>
      </c>
      <c r="R3257" s="6" t="str">
        <f t="shared" si="403"/>
        <v>plays</v>
      </c>
      <c r="S3257" s="10">
        <f t="shared" si="404"/>
        <v>41889.768229166664</v>
      </c>
      <c r="T3257" s="10">
        <f t="shared" si="405"/>
        <v>41919.768229166664</v>
      </c>
      <c r="U3257" s="10" t="str">
        <f t="shared" si="406"/>
        <v>Sep</v>
      </c>
      <c r="V3257" s="11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>
        <f t="shared" si="401"/>
        <v>11403</v>
      </c>
      <c r="Q3258" t="str">
        <f t="shared" si="402"/>
        <v>theater</v>
      </c>
      <c r="R3258" s="6" t="str">
        <f t="shared" si="403"/>
        <v>plays</v>
      </c>
      <c r="S3258" s="10">
        <f t="shared" si="404"/>
        <v>42144.573807870373</v>
      </c>
      <c r="T3258" s="10">
        <f t="shared" si="405"/>
        <v>42166.165972222225</v>
      </c>
      <c r="U3258" s="10" t="str">
        <f t="shared" si="406"/>
        <v>May</v>
      </c>
      <c r="V3258" s="11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>
        <f t="shared" si="401"/>
        <v>2062.9949999999999</v>
      </c>
      <c r="Q3259" t="str">
        <f t="shared" si="402"/>
        <v>theater</v>
      </c>
      <c r="R3259" s="6" t="str">
        <f t="shared" si="403"/>
        <v>plays</v>
      </c>
      <c r="S3259" s="10">
        <f t="shared" si="404"/>
        <v>42758.559629629628</v>
      </c>
      <c r="T3259" s="10">
        <f t="shared" si="405"/>
        <v>42788.559629629628</v>
      </c>
      <c r="U3259" s="10" t="str">
        <f t="shared" si="406"/>
        <v>Jan</v>
      </c>
      <c r="V3259" s="11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>
        <f t="shared" si="401"/>
        <v>7182.5</v>
      </c>
      <c r="Q3260" t="str">
        <f t="shared" si="402"/>
        <v>theater</v>
      </c>
      <c r="R3260" s="6" t="str">
        <f t="shared" si="403"/>
        <v>plays</v>
      </c>
      <c r="S3260" s="10">
        <f t="shared" si="404"/>
        <v>41982.887280092589</v>
      </c>
      <c r="T3260" s="10">
        <f t="shared" si="405"/>
        <v>42012.887280092589</v>
      </c>
      <c r="U3260" s="10" t="str">
        <f t="shared" si="406"/>
        <v>Dec</v>
      </c>
      <c r="V3260" s="11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>
        <f t="shared" si="401"/>
        <v>23709.3</v>
      </c>
      <c r="Q3261" t="str">
        <f t="shared" si="402"/>
        <v>theater</v>
      </c>
      <c r="R3261" s="6" t="str">
        <f t="shared" si="403"/>
        <v>plays</v>
      </c>
      <c r="S3261" s="10">
        <f t="shared" si="404"/>
        <v>42614.760937500003</v>
      </c>
      <c r="T3261" s="10">
        <f t="shared" si="405"/>
        <v>42644.165972222225</v>
      </c>
      <c r="U3261" s="10" t="str">
        <f t="shared" si="406"/>
        <v>Sep</v>
      </c>
      <c r="V3261" s="11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>
        <f t="shared" si="401"/>
        <v>5231</v>
      </c>
      <c r="Q3262" t="str">
        <f t="shared" si="402"/>
        <v>theater</v>
      </c>
      <c r="R3262" s="6" t="str">
        <f t="shared" si="403"/>
        <v>plays</v>
      </c>
      <c r="S3262" s="10">
        <f t="shared" si="404"/>
        <v>42303.672662037032</v>
      </c>
      <c r="T3262" s="10">
        <f t="shared" si="405"/>
        <v>42338.714328703703</v>
      </c>
      <c r="U3262" s="10" t="str">
        <f t="shared" si="406"/>
        <v>Oct</v>
      </c>
      <c r="V3262" s="11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>
        <f t="shared" si="401"/>
        <v>3307.5</v>
      </c>
      <c r="Q3263" t="str">
        <f t="shared" si="402"/>
        <v>theater</v>
      </c>
      <c r="R3263" s="6" t="str">
        <f t="shared" si="403"/>
        <v>plays</v>
      </c>
      <c r="S3263" s="10">
        <f t="shared" si="404"/>
        <v>42171.725416666668</v>
      </c>
      <c r="T3263" s="10">
        <f t="shared" si="405"/>
        <v>42201.725416666668</v>
      </c>
      <c r="U3263" s="10" t="str">
        <f t="shared" si="406"/>
        <v>Jun</v>
      </c>
      <c r="V3263" s="11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>
        <f t="shared" si="401"/>
        <v>12385.5</v>
      </c>
      <c r="Q3264" t="str">
        <f t="shared" si="402"/>
        <v>theater</v>
      </c>
      <c r="R3264" s="6" t="str">
        <f t="shared" si="403"/>
        <v>plays</v>
      </c>
      <c r="S3264" s="10">
        <f t="shared" si="404"/>
        <v>41964.315532407403</v>
      </c>
      <c r="T3264" s="10">
        <f t="shared" si="405"/>
        <v>41995.166666666672</v>
      </c>
      <c r="U3264" s="10" t="str">
        <f t="shared" si="406"/>
        <v>Nov</v>
      </c>
      <c r="V3264" s="11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>
        <f t="shared" si="401"/>
        <v>2652.08</v>
      </c>
      <c r="Q3265" t="str">
        <f t="shared" si="402"/>
        <v>theater</v>
      </c>
      <c r="R3265" s="6" t="str">
        <f t="shared" si="403"/>
        <v>plays</v>
      </c>
      <c r="S3265" s="10">
        <f t="shared" si="404"/>
        <v>42284.516064814816</v>
      </c>
      <c r="T3265" s="10">
        <f t="shared" si="405"/>
        <v>42307.875</v>
      </c>
      <c r="U3265" s="10" t="str">
        <f t="shared" si="406"/>
        <v>Oct</v>
      </c>
      <c r="V3265" s="11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>
        <f t="shared" si="401"/>
        <v>2537.5</v>
      </c>
      <c r="Q3266" t="str">
        <f t="shared" si="402"/>
        <v>theater</v>
      </c>
      <c r="R3266" s="6" t="str">
        <f t="shared" si="403"/>
        <v>plays</v>
      </c>
      <c r="S3266" s="10">
        <f t="shared" si="404"/>
        <v>42016.800208333334</v>
      </c>
      <c r="T3266" s="10">
        <f t="shared" si="405"/>
        <v>42032.916666666672</v>
      </c>
      <c r="U3266" s="10" t="str">
        <f t="shared" si="406"/>
        <v>Jan</v>
      </c>
      <c r="V3266" s="11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>
        <f t="shared" ref="P3267:P3330" si="409">AVERAGE(D3267,E3267)</f>
        <v>3564</v>
      </c>
      <c r="Q3267" t="str">
        <f t="shared" ref="Q3267:Q3330" si="410">LEFT(N3267, SEARCH("/",N3267,1)-1)</f>
        <v>theater</v>
      </c>
      <c r="R3267" s="6" t="str">
        <f t="shared" ref="R3267:R3330" si="411">RIGHT(N3267,LEN(N3267) - SEARCH("/", N3267, + 1))</f>
        <v>plays</v>
      </c>
      <c r="S3267" s="10">
        <f t="shared" ref="S3267:S3330" si="412">(((J3267/60)/60)/24)+DATE(1970,1,1)</f>
        <v>42311.711979166663</v>
      </c>
      <c r="T3267" s="10">
        <f t="shared" ref="T3267:T3330" si="413">(((I3267/60)/60)/24)+DATE(1970,1,1)</f>
        <v>42341.708333333328</v>
      </c>
      <c r="U3267" s="10" t="str">
        <f t="shared" ref="U3267:U3330" si="414">TEXT(S3267, "mmm")</f>
        <v>Nov</v>
      </c>
      <c r="V3267" s="11">
        <f t="shared" ref="V3267:V3330" si="415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>
        <f t="shared" si="409"/>
        <v>6938.5</v>
      </c>
      <c r="Q3268" t="str">
        <f t="shared" si="410"/>
        <v>theater</v>
      </c>
      <c r="R3268" s="6" t="str">
        <f t="shared" si="411"/>
        <v>plays</v>
      </c>
      <c r="S3268" s="10">
        <f t="shared" si="412"/>
        <v>42136.536134259266</v>
      </c>
      <c r="T3268" s="10">
        <f t="shared" si="413"/>
        <v>42167.875</v>
      </c>
      <c r="U3268" s="10" t="str">
        <f t="shared" si="414"/>
        <v>May</v>
      </c>
      <c r="V3268" s="11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>
        <f t="shared" si="409"/>
        <v>15157.5</v>
      </c>
      <c r="Q3269" t="str">
        <f t="shared" si="410"/>
        <v>theater</v>
      </c>
      <c r="R3269" s="6" t="str">
        <f t="shared" si="411"/>
        <v>plays</v>
      </c>
      <c r="S3269" s="10">
        <f t="shared" si="412"/>
        <v>42172.757638888885</v>
      </c>
      <c r="T3269" s="10">
        <f t="shared" si="413"/>
        <v>42202.757638888885</v>
      </c>
      <c r="U3269" s="10" t="str">
        <f t="shared" si="414"/>
        <v>Jun</v>
      </c>
      <c r="V3269" s="11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>
        <f t="shared" si="409"/>
        <v>2280</v>
      </c>
      <c r="Q3270" t="str">
        <f t="shared" si="410"/>
        <v>theater</v>
      </c>
      <c r="R3270" s="6" t="str">
        <f t="shared" si="411"/>
        <v>plays</v>
      </c>
      <c r="S3270" s="10">
        <f t="shared" si="412"/>
        <v>42590.90425925926</v>
      </c>
      <c r="T3270" s="10">
        <f t="shared" si="413"/>
        <v>42606.90425925926</v>
      </c>
      <c r="U3270" s="10" t="str">
        <f t="shared" si="414"/>
        <v>Aug</v>
      </c>
      <c r="V3270" s="11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>
        <f t="shared" si="409"/>
        <v>8060</v>
      </c>
      <c r="Q3271" t="str">
        <f t="shared" si="410"/>
        <v>theater</v>
      </c>
      <c r="R3271" s="6" t="str">
        <f t="shared" si="411"/>
        <v>plays</v>
      </c>
      <c r="S3271" s="10">
        <f t="shared" si="412"/>
        <v>42137.395798611105</v>
      </c>
      <c r="T3271" s="10">
        <f t="shared" si="413"/>
        <v>42171.458333333328</v>
      </c>
      <c r="U3271" s="10" t="str">
        <f t="shared" si="414"/>
        <v>May</v>
      </c>
      <c r="V3271" s="11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>
        <f t="shared" si="409"/>
        <v>1815</v>
      </c>
      <c r="Q3272" t="str">
        <f t="shared" si="410"/>
        <v>theater</v>
      </c>
      <c r="R3272" s="6" t="str">
        <f t="shared" si="411"/>
        <v>plays</v>
      </c>
      <c r="S3272" s="10">
        <f t="shared" si="412"/>
        <v>42167.533159722225</v>
      </c>
      <c r="T3272" s="10">
        <f t="shared" si="413"/>
        <v>42197.533159722225</v>
      </c>
      <c r="U3272" s="10" t="str">
        <f t="shared" si="414"/>
        <v>Jun</v>
      </c>
      <c r="V3272" s="11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>
        <f t="shared" si="409"/>
        <v>1725</v>
      </c>
      <c r="Q3273" t="str">
        <f t="shared" si="410"/>
        <v>theater</v>
      </c>
      <c r="R3273" s="6" t="str">
        <f t="shared" si="411"/>
        <v>plays</v>
      </c>
      <c r="S3273" s="10">
        <f t="shared" si="412"/>
        <v>41915.437210648146</v>
      </c>
      <c r="T3273" s="10">
        <f t="shared" si="413"/>
        <v>41945.478877314818</v>
      </c>
      <c r="U3273" s="10" t="str">
        <f t="shared" si="414"/>
        <v>Oct</v>
      </c>
      <c r="V3273" s="11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>
        <f t="shared" si="409"/>
        <v>12721.5</v>
      </c>
      <c r="Q3274" t="str">
        <f t="shared" si="410"/>
        <v>theater</v>
      </c>
      <c r="R3274" s="6" t="str">
        <f t="shared" si="411"/>
        <v>plays</v>
      </c>
      <c r="S3274" s="10">
        <f t="shared" si="412"/>
        <v>42284.500104166669</v>
      </c>
      <c r="T3274" s="10">
        <f t="shared" si="413"/>
        <v>42314.541770833333</v>
      </c>
      <c r="U3274" s="10" t="str">
        <f t="shared" si="414"/>
        <v>Oct</v>
      </c>
      <c r="V3274" s="11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>
        <f t="shared" si="409"/>
        <v>4148</v>
      </c>
      <c r="Q3275" t="str">
        <f t="shared" si="410"/>
        <v>theater</v>
      </c>
      <c r="R3275" s="6" t="str">
        <f t="shared" si="411"/>
        <v>plays</v>
      </c>
      <c r="S3275" s="10">
        <f t="shared" si="412"/>
        <v>42611.801412037035</v>
      </c>
      <c r="T3275" s="10">
        <f t="shared" si="413"/>
        <v>42627.791666666672</v>
      </c>
      <c r="U3275" s="10" t="str">
        <f t="shared" si="414"/>
        <v>Aug</v>
      </c>
      <c r="V3275" s="11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>
        <f t="shared" si="409"/>
        <v>15602.5</v>
      </c>
      <c r="Q3276" t="str">
        <f t="shared" si="410"/>
        <v>theater</v>
      </c>
      <c r="R3276" s="6" t="str">
        <f t="shared" si="411"/>
        <v>plays</v>
      </c>
      <c r="S3276" s="10">
        <f t="shared" si="412"/>
        <v>42400.704537037032</v>
      </c>
      <c r="T3276" s="10">
        <f t="shared" si="413"/>
        <v>42444.875</v>
      </c>
      <c r="U3276" s="10" t="str">
        <f t="shared" si="414"/>
        <v>Jan</v>
      </c>
      <c r="V3276" s="11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>
        <f t="shared" si="409"/>
        <v>1802.5</v>
      </c>
      <c r="Q3277" t="str">
        <f t="shared" si="410"/>
        <v>theater</v>
      </c>
      <c r="R3277" s="6" t="str">
        <f t="shared" si="411"/>
        <v>plays</v>
      </c>
      <c r="S3277" s="10">
        <f t="shared" si="412"/>
        <v>42017.88045138889</v>
      </c>
      <c r="T3277" s="10">
        <f t="shared" si="413"/>
        <v>42044.1875</v>
      </c>
      <c r="U3277" s="10" t="str">
        <f t="shared" si="414"/>
        <v>Jan</v>
      </c>
      <c r="V3277" s="11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>
        <f t="shared" si="409"/>
        <v>4879</v>
      </c>
      <c r="Q3278" t="str">
        <f t="shared" si="410"/>
        <v>theater</v>
      </c>
      <c r="R3278" s="6" t="str">
        <f t="shared" si="411"/>
        <v>plays</v>
      </c>
      <c r="S3278" s="10">
        <f t="shared" si="412"/>
        <v>42426.949988425928</v>
      </c>
      <c r="T3278" s="10">
        <f t="shared" si="413"/>
        <v>42461.165972222225</v>
      </c>
      <c r="U3278" s="10" t="str">
        <f t="shared" si="414"/>
        <v>Feb</v>
      </c>
      <c r="V3278" s="11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>
        <f t="shared" si="409"/>
        <v>5215</v>
      </c>
      <c r="Q3279" t="str">
        <f t="shared" si="410"/>
        <v>theater</v>
      </c>
      <c r="R3279" s="6" t="str">
        <f t="shared" si="411"/>
        <v>plays</v>
      </c>
      <c r="S3279" s="10">
        <f t="shared" si="412"/>
        <v>41931.682939814818</v>
      </c>
      <c r="T3279" s="10">
        <f t="shared" si="413"/>
        <v>41961.724606481483</v>
      </c>
      <c r="U3279" s="10" t="str">
        <f t="shared" si="414"/>
        <v>Oct</v>
      </c>
      <c r="V3279" s="11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>
        <f t="shared" si="409"/>
        <v>2542.5</v>
      </c>
      <c r="Q3280" t="str">
        <f t="shared" si="410"/>
        <v>theater</v>
      </c>
      <c r="R3280" s="6" t="str">
        <f t="shared" si="411"/>
        <v>plays</v>
      </c>
      <c r="S3280" s="10">
        <f t="shared" si="412"/>
        <v>42124.848414351851</v>
      </c>
      <c r="T3280" s="10">
        <f t="shared" si="413"/>
        <v>42154.848414351851</v>
      </c>
      <c r="U3280" s="10" t="str">
        <f t="shared" si="414"/>
        <v>Apr</v>
      </c>
      <c r="V3280" s="11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>
        <f t="shared" si="409"/>
        <v>6214</v>
      </c>
      <c r="Q3281" t="str">
        <f t="shared" si="410"/>
        <v>theater</v>
      </c>
      <c r="R3281" s="6" t="str">
        <f t="shared" si="411"/>
        <v>plays</v>
      </c>
      <c r="S3281" s="10">
        <f t="shared" si="412"/>
        <v>42431.102534722217</v>
      </c>
      <c r="T3281" s="10">
        <f t="shared" si="413"/>
        <v>42461.06086805556</v>
      </c>
      <c r="U3281" s="10" t="str">
        <f t="shared" si="414"/>
        <v>Mar</v>
      </c>
      <c r="V3281" s="11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>
        <f t="shared" si="409"/>
        <v>2030</v>
      </c>
      <c r="Q3282" t="str">
        <f t="shared" si="410"/>
        <v>theater</v>
      </c>
      <c r="R3282" s="6" t="str">
        <f t="shared" si="411"/>
        <v>plays</v>
      </c>
      <c r="S3282" s="10">
        <f t="shared" si="412"/>
        <v>42121.756921296299</v>
      </c>
      <c r="T3282" s="10">
        <f t="shared" si="413"/>
        <v>42156.208333333328</v>
      </c>
      <c r="U3282" s="10" t="str">
        <f t="shared" si="414"/>
        <v>Apr</v>
      </c>
      <c r="V3282" s="11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>
        <f t="shared" si="409"/>
        <v>5540</v>
      </c>
      <c r="Q3283" t="str">
        <f t="shared" si="410"/>
        <v>theater</v>
      </c>
      <c r="R3283" s="6" t="str">
        <f t="shared" si="411"/>
        <v>plays</v>
      </c>
      <c r="S3283" s="10">
        <f t="shared" si="412"/>
        <v>42219.019733796296</v>
      </c>
      <c r="T3283" s="10">
        <f t="shared" si="413"/>
        <v>42249.019733796296</v>
      </c>
      <c r="U3283" s="10" t="str">
        <f t="shared" si="414"/>
        <v>Aug</v>
      </c>
      <c r="V3283" s="11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>
        <f t="shared" si="409"/>
        <v>31410.25</v>
      </c>
      <c r="Q3284" t="str">
        <f t="shared" si="410"/>
        <v>theater</v>
      </c>
      <c r="R3284" s="6" t="str">
        <f t="shared" si="411"/>
        <v>plays</v>
      </c>
      <c r="S3284" s="10">
        <f t="shared" si="412"/>
        <v>42445.19430555556</v>
      </c>
      <c r="T3284" s="10">
        <f t="shared" si="413"/>
        <v>42489.19430555556</v>
      </c>
      <c r="U3284" s="10" t="str">
        <f t="shared" si="414"/>
        <v>Mar</v>
      </c>
      <c r="V3284" s="11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>
        <f t="shared" si="409"/>
        <v>819</v>
      </c>
      <c r="Q3285" t="str">
        <f t="shared" si="410"/>
        <v>theater</v>
      </c>
      <c r="R3285" s="6" t="str">
        <f t="shared" si="411"/>
        <v>plays</v>
      </c>
      <c r="S3285" s="10">
        <f t="shared" si="412"/>
        <v>42379.74418981481</v>
      </c>
      <c r="T3285" s="10">
        <f t="shared" si="413"/>
        <v>42410.875</v>
      </c>
      <c r="U3285" s="10" t="str">
        <f t="shared" si="414"/>
        <v>Jan</v>
      </c>
      <c r="V3285" s="11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>
        <f t="shared" si="409"/>
        <v>3024</v>
      </c>
      <c r="Q3286" t="str">
        <f t="shared" si="410"/>
        <v>theater</v>
      </c>
      <c r="R3286" s="6" t="str">
        <f t="shared" si="411"/>
        <v>plays</v>
      </c>
      <c r="S3286" s="10">
        <f t="shared" si="412"/>
        <v>42380.884872685187</v>
      </c>
      <c r="T3286" s="10">
        <f t="shared" si="413"/>
        <v>42398.249305555553</v>
      </c>
      <c r="U3286" s="10" t="str">
        <f t="shared" si="414"/>
        <v>Jan</v>
      </c>
      <c r="V3286" s="11">
        <f t="shared" si="415"/>
        <v>2016</v>
      </c>
    </row>
    <row r="3287" spans="1:22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>
        <f t="shared" si="409"/>
        <v>5301.5</v>
      </c>
      <c r="Q3287" t="str">
        <f t="shared" si="410"/>
        <v>theater</v>
      </c>
      <c r="R3287" s="6" t="str">
        <f t="shared" si="411"/>
        <v>plays</v>
      </c>
      <c r="S3287" s="10">
        <f t="shared" si="412"/>
        <v>42762.942430555559</v>
      </c>
      <c r="T3287" s="10">
        <f t="shared" si="413"/>
        <v>42794.208333333328</v>
      </c>
      <c r="U3287" s="10" t="str">
        <f t="shared" si="414"/>
        <v>Jan</v>
      </c>
      <c r="V3287" s="11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>
        <f t="shared" si="409"/>
        <v>15132.5</v>
      </c>
      <c r="Q3288" t="str">
        <f t="shared" si="410"/>
        <v>theater</v>
      </c>
      <c r="R3288" s="6" t="str">
        <f t="shared" si="411"/>
        <v>plays</v>
      </c>
      <c r="S3288" s="10">
        <f t="shared" si="412"/>
        <v>42567.840069444443</v>
      </c>
      <c r="T3288" s="10">
        <f t="shared" si="413"/>
        <v>42597.840069444443</v>
      </c>
      <c r="U3288" s="10" t="str">
        <f t="shared" si="414"/>
        <v>Jul</v>
      </c>
      <c r="V3288" s="11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>
        <f t="shared" si="409"/>
        <v>2500</v>
      </c>
      <c r="Q3289" t="str">
        <f t="shared" si="410"/>
        <v>theater</v>
      </c>
      <c r="R3289" s="6" t="str">
        <f t="shared" si="411"/>
        <v>plays</v>
      </c>
      <c r="S3289" s="10">
        <f t="shared" si="412"/>
        <v>42311.750324074077</v>
      </c>
      <c r="T3289" s="10">
        <f t="shared" si="413"/>
        <v>42336.750324074077</v>
      </c>
      <c r="U3289" s="10" t="str">
        <f t="shared" si="414"/>
        <v>Nov</v>
      </c>
      <c r="V3289" s="11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>
        <f t="shared" si="409"/>
        <v>10013.244999999999</v>
      </c>
      <c r="Q3290" t="str">
        <f t="shared" si="410"/>
        <v>theater</v>
      </c>
      <c r="R3290" s="6" t="str">
        <f t="shared" si="411"/>
        <v>plays</v>
      </c>
      <c r="S3290" s="10">
        <f t="shared" si="412"/>
        <v>42505.774479166663</v>
      </c>
      <c r="T3290" s="10">
        <f t="shared" si="413"/>
        <v>42541.958333333328</v>
      </c>
      <c r="U3290" s="10" t="str">
        <f t="shared" si="414"/>
        <v>May</v>
      </c>
      <c r="V3290" s="11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>
        <f t="shared" si="409"/>
        <v>582.60500000000002</v>
      </c>
      <c r="Q3291" t="str">
        <f t="shared" si="410"/>
        <v>theater</v>
      </c>
      <c r="R3291" s="6" t="str">
        <f t="shared" si="411"/>
        <v>plays</v>
      </c>
      <c r="S3291" s="10">
        <f t="shared" si="412"/>
        <v>42758.368078703701</v>
      </c>
      <c r="T3291" s="10">
        <f t="shared" si="413"/>
        <v>42786.368078703701</v>
      </c>
      <c r="U3291" s="10" t="str">
        <f t="shared" si="414"/>
        <v>Jan</v>
      </c>
      <c r="V3291" s="11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>
        <f t="shared" si="409"/>
        <v>2212</v>
      </c>
      <c r="Q3292" t="str">
        <f t="shared" si="410"/>
        <v>theater</v>
      </c>
      <c r="R3292" s="6" t="str">
        <f t="shared" si="411"/>
        <v>plays</v>
      </c>
      <c r="S3292" s="10">
        <f t="shared" si="412"/>
        <v>42775.51494212963</v>
      </c>
      <c r="T3292" s="10">
        <f t="shared" si="413"/>
        <v>42805.51494212963</v>
      </c>
      <c r="U3292" s="10" t="str">
        <f t="shared" si="414"/>
        <v>Feb</v>
      </c>
      <c r="V3292" s="11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>
        <f t="shared" si="409"/>
        <v>535</v>
      </c>
      <c r="Q3293" t="str">
        <f t="shared" si="410"/>
        <v>theater</v>
      </c>
      <c r="R3293" s="6" t="str">
        <f t="shared" si="411"/>
        <v>plays</v>
      </c>
      <c r="S3293" s="10">
        <f t="shared" si="412"/>
        <v>42232.702546296292</v>
      </c>
      <c r="T3293" s="10">
        <f t="shared" si="413"/>
        <v>42264.165972222225</v>
      </c>
      <c r="U3293" s="10" t="str">
        <f t="shared" si="414"/>
        <v>Aug</v>
      </c>
      <c r="V3293" s="11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>
        <f t="shared" si="409"/>
        <v>195</v>
      </c>
      <c r="Q3294" t="str">
        <f t="shared" si="410"/>
        <v>theater</v>
      </c>
      <c r="R3294" s="6" t="str">
        <f t="shared" si="411"/>
        <v>plays</v>
      </c>
      <c r="S3294" s="10">
        <f t="shared" si="412"/>
        <v>42282.770231481481</v>
      </c>
      <c r="T3294" s="10">
        <f t="shared" si="413"/>
        <v>42342.811898148153</v>
      </c>
      <c r="U3294" s="10" t="str">
        <f t="shared" si="414"/>
        <v>Oct</v>
      </c>
      <c r="V3294" s="11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>
        <f t="shared" si="409"/>
        <v>6085</v>
      </c>
      <c r="Q3295" t="str">
        <f t="shared" si="410"/>
        <v>theater</v>
      </c>
      <c r="R3295" s="6" t="str">
        <f t="shared" si="411"/>
        <v>plays</v>
      </c>
      <c r="S3295" s="10">
        <f t="shared" si="412"/>
        <v>42768.425370370373</v>
      </c>
      <c r="T3295" s="10">
        <f t="shared" si="413"/>
        <v>42798.425370370373</v>
      </c>
      <c r="U3295" s="10" t="str">
        <f t="shared" si="414"/>
        <v>Feb</v>
      </c>
      <c r="V3295" s="11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>
        <f t="shared" si="409"/>
        <v>655</v>
      </c>
      <c r="Q3296" t="str">
        <f t="shared" si="410"/>
        <v>theater</v>
      </c>
      <c r="R3296" s="6" t="str">
        <f t="shared" si="411"/>
        <v>plays</v>
      </c>
      <c r="S3296" s="10">
        <f t="shared" si="412"/>
        <v>42141.541134259256</v>
      </c>
      <c r="T3296" s="10">
        <f t="shared" si="413"/>
        <v>42171.541134259256</v>
      </c>
      <c r="U3296" s="10" t="str">
        <f t="shared" si="414"/>
        <v>May</v>
      </c>
      <c r="V3296" s="11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>
        <f t="shared" si="409"/>
        <v>710.005</v>
      </c>
      <c r="Q3297" t="str">
        <f t="shared" si="410"/>
        <v>theater</v>
      </c>
      <c r="R3297" s="6" t="str">
        <f t="shared" si="411"/>
        <v>plays</v>
      </c>
      <c r="S3297" s="10">
        <f t="shared" si="412"/>
        <v>42609.442465277782</v>
      </c>
      <c r="T3297" s="10">
        <f t="shared" si="413"/>
        <v>42639.442465277782</v>
      </c>
      <c r="U3297" s="10" t="str">
        <f t="shared" si="414"/>
        <v>Aug</v>
      </c>
      <c r="V3297" s="11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>
        <f t="shared" si="409"/>
        <v>1830.5</v>
      </c>
      <c r="Q3298" t="str">
        <f t="shared" si="410"/>
        <v>theater</v>
      </c>
      <c r="R3298" s="6" t="str">
        <f t="shared" si="411"/>
        <v>plays</v>
      </c>
      <c r="S3298" s="10">
        <f t="shared" si="412"/>
        <v>42309.756620370375</v>
      </c>
      <c r="T3298" s="10">
        <f t="shared" si="413"/>
        <v>42330.916666666672</v>
      </c>
      <c r="U3298" s="10" t="str">
        <f t="shared" si="414"/>
        <v>Nov</v>
      </c>
      <c r="V3298" s="11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>
        <f t="shared" si="409"/>
        <v>5502</v>
      </c>
      <c r="Q3299" t="str">
        <f t="shared" si="410"/>
        <v>theater</v>
      </c>
      <c r="R3299" s="6" t="str">
        <f t="shared" si="411"/>
        <v>plays</v>
      </c>
      <c r="S3299" s="10">
        <f t="shared" si="412"/>
        <v>42193.771481481483</v>
      </c>
      <c r="T3299" s="10">
        <f t="shared" si="413"/>
        <v>42212.957638888889</v>
      </c>
      <c r="U3299" s="10" t="str">
        <f t="shared" si="414"/>
        <v>Jul</v>
      </c>
      <c r="V3299" s="11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>
        <f t="shared" si="409"/>
        <v>10086.5</v>
      </c>
      <c r="Q3300" t="str">
        <f t="shared" si="410"/>
        <v>theater</v>
      </c>
      <c r="R3300" s="6" t="str">
        <f t="shared" si="411"/>
        <v>plays</v>
      </c>
      <c r="S3300" s="10">
        <f t="shared" si="412"/>
        <v>42239.957962962959</v>
      </c>
      <c r="T3300" s="10">
        <f t="shared" si="413"/>
        <v>42260</v>
      </c>
      <c r="U3300" s="10" t="str">
        <f t="shared" si="414"/>
        <v>Aug</v>
      </c>
      <c r="V3300" s="11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>
        <f t="shared" si="409"/>
        <v>3243</v>
      </c>
      <c r="Q3301" t="str">
        <f t="shared" si="410"/>
        <v>theater</v>
      </c>
      <c r="R3301" s="6" t="str">
        <f t="shared" si="411"/>
        <v>plays</v>
      </c>
      <c r="S3301" s="10">
        <f t="shared" si="412"/>
        <v>42261.917395833334</v>
      </c>
      <c r="T3301" s="10">
        <f t="shared" si="413"/>
        <v>42291.917395833334</v>
      </c>
      <c r="U3301" s="10" t="str">
        <f t="shared" si="414"/>
        <v>Sep</v>
      </c>
      <c r="V3301" s="11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>
        <f t="shared" si="409"/>
        <v>3542.5</v>
      </c>
      <c r="Q3302" t="str">
        <f t="shared" si="410"/>
        <v>theater</v>
      </c>
      <c r="R3302" s="6" t="str">
        <f t="shared" si="411"/>
        <v>plays</v>
      </c>
      <c r="S3302" s="10">
        <f t="shared" si="412"/>
        <v>42102.743773148148</v>
      </c>
      <c r="T3302" s="10">
        <f t="shared" si="413"/>
        <v>42123.743773148148</v>
      </c>
      <c r="U3302" s="10" t="str">
        <f t="shared" si="414"/>
        <v>Apr</v>
      </c>
      <c r="V3302" s="11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>
        <f t="shared" si="409"/>
        <v>3502</v>
      </c>
      <c r="Q3303" t="str">
        <f t="shared" si="410"/>
        <v>theater</v>
      </c>
      <c r="R3303" s="6" t="str">
        <f t="shared" si="411"/>
        <v>plays</v>
      </c>
      <c r="S3303" s="10">
        <f t="shared" si="412"/>
        <v>42538.73583333334</v>
      </c>
      <c r="T3303" s="10">
        <f t="shared" si="413"/>
        <v>42583.290972222225</v>
      </c>
      <c r="U3303" s="10" t="str">
        <f t="shared" si="414"/>
        <v>Jun</v>
      </c>
      <c r="V3303" s="11">
        <f t="shared" si="415"/>
        <v>2016</v>
      </c>
    </row>
    <row r="3304" spans="1:22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>
        <f t="shared" si="409"/>
        <v>8542.5</v>
      </c>
      <c r="Q3304" t="str">
        <f t="shared" si="410"/>
        <v>theater</v>
      </c>
      <c r="R3304" s="6" t="str">
        <f t="shared" si="411"/>
        <v>plays</v>
      </c>
      <c r="S3304" s="10">
        <f t="shared" si="412"/>
        <v>42681.35157407407</v>
      </c>
      <c r="T3304" s="10">
        <f t="shared" si="413"/>
        <v>42711.35157407407</v>
      </c>
      <c r="U3304" s="10" t="str">
        <f t="shared" si="414"/>
        <v>Nov</v>
      </c>
      <c r="V3304" s="11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>
        <f t="shared" si="409"/>
        <v>1943</v>
      </c>
      <c r="Q3305" t="str">
        <f t="shared" si="410"/>
        <v>theater</v>
      </c>
      <c r="R3305" s="6" t="str">
        <f t="shared" si="411"/>
        <v>plays</v>
      </c>
      <c r="S3305" s="10">
        <f t="shared" si="412"/>
        <v>42056.65143518518</v>
      </c>
      <c r="T3305" s="10">
        <f t="shared" si="413"/>
        <v>42091.609768518523</v>
      </c>
      <c r="U3305" s="10" t="str">
        <f t="shared" si="414"/>
        <v>Feb</v>
      </c>
      <c r="V3305" s="11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>
        <f t="shared" si="409"/>
        <v>15338.75</v>
      </c>
      <c r="Q3306" t="str">
        <f t="shared" si="410"/>
        <v>theater</v>
      </c>
      <c r="R3306" s="6" t="str">
        <f t="shared" si="411"/>
        <v>plays</v>
      </c>
      <c r="S3306" s="10">
        <f t="shared" si="412"/>
        <v>42696.624444444446</v>
      </c>
      <c r="T3306" s="10">
        <f t="shared" si="413"/>
        <v>42726.624444444446</v>
      </c>
      <c r="U3306" s="10" t="str">
        <f t="shared" si="414"/>
        <v>Nov</v>
      </c>
      <c r="V3306" s="11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>
        <f t="shared" si="409"/>
        <v>4040.5</v>
      </c>
      <c r="Q3307" t="str">
        <f t="shared" si="410"/>
        <v>theater</v>
      </c>
      <c r="R3307" s="6" t="str">
        <f t="shared" si="411"/>
        <v>plays</v>
      </c>
      <c r="S3307" s="10">
        <f t="shared" si="412"/>
        <v>42186.855879629627</v>
      </c>
      <c r="T3307" s="10">
        <f t="shared" si="413"/>
        <v>42216.855879629627</v>
      </c>
      <c r="U3307" s="10" t="str">
        <f t="shared" si="414"/>
        <v>Jul</v>
      </c>
      <c r="V3307" s="11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>
        <f t="shared" si="409"/>
        <v>2065</v>
      </c>
      <c r="Q3308" t="str">
        <f t="shared" si="410"/>
        <v>theater</v>
      </c>
      <c r="R3308" s="6" t="str">
        <f t="shared" si="411"/>
        <v>plays</v>
      </c>
      <c r="S3308" s="10">
        <f t="shared" si="412"/>
        <v>42493.219236111108</v>
      </c>
      <c r="T3308" s="10">
        <f t="shared" si="413"/>
        <v>42531.125</v>
      </c>
      <c r="U3308" s="10" t="str">
        <f t="shared" si="414"/>
        <v>May</v>
      </c>
      <c r="V3308" s="11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>
        <f t="shared" si="409"/>
        <v>1033.4000000000001</v>
      </c>
      <c r="Q3309" t="str">
        <f t="shared" si="410"/>
        <v>theater</v>
      </c>
      <c r="R3309" s="6" t="str">
        <f t="shared" si="411"/>
        <v>plays</v>
      </c>
      <c r="S3309" s="10">
        <f t="shared" si="412"/>
        <v>42475.057164351849</v>
      </c>
      <c r="T3309" s="10">
        <f t="shared" si="413"/>
        <v>42505.057164351849</v>
      </c>
      <c r="U3309" s="10" t="str">
        <f t="shared" si="414"/>
        <v>Apr</v>
      </c>
      <c r="V3309" s="11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>
        <f t="shared" si="409"/>
        <v>3890</v>
      </c>
      <c r="Q3310" t="str">
        <f t="shared" si="410"/>
        <v>theater</v>
      </c>
      <c r="R3310" s="6" t="str">
        <f t="shared" si="411"/>
        <v>plays</v>
      </c>
      <c r="S3310" s="10">
        <f t="shared" si="412"/>
        <v>42452.876909722225</v>
      </c>
      <c r="T3310" s="10">
        <f t="shared" si="413"/>
        <v>42473.876909722225</v>
      </c>
      <c r="U3310" s="10" t="str">
        <f t="shared" si="414"/>
        <v>Mar</v>
      </c>
      <c r="V3310" s="11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>
        <f t="shared" si="409"/>
        <v>454</v>
      </c>
      <c r="Q3311" t="str">
        <f t="shared" si="410"/>
        <v>theater</v>
      </c>
      <c r="R3311" s="6" t="str">
        <f t="shared" si="411"/>
        <v>plays</v>
      </c>
      <c r="S3311" s="10">
        <f t="shared" si="412"/>
        <v>42628.650208333333</v>
      </c>
      <c r="T3311" s="10">
        <f t="shared" si="413"/>
        <v>42659.650208333333</v>
      </c>
      <c r="U3311" s="10" t="str">
        <f t="shared" si="414"/>
        <v>Sep</v>
      </c>
      <c r="V3311" s="11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>
        <f t="shared" si="409"/>
        <v>6502.5</v>
      </c>
      <c r="Q3312" t="str">
        <f t="shared" si="410"/>
        <v>theater</v>
      </c>
      <c r="R3312" s="6" t="str">
        <f t="shared" si="411"/>
        <v>plays</v>
      </c>
      <c r="S3312" s="10">
        <f t="shared" si="412"/>
        <v>42253.928530092591</v>
      </c>
      <c r="T3312" s="10">
        <f t="shared" si="413"/>
        <v>42283.928530092591</v>
      </c>
      <c r="U3312" s="10" t="str">
        <f t="shared" si="414"/>
        <v>Sep</v>
      </c>
      <c r="V3312" s="11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>
        <f t="shared" si="409"/>
        <v>2623</v>
      </c>
      <c r="Q3313" t="str">
        <f t="shared" si="410"/>
        <v>theater</v>
      </c>
      <c r="R3313" s="6" t="str">
        <f t="shared" si="411"/>
        <v>plays</v>
      </c>
      <c r="S3313" s="10">
        <f t="shared" si="412"/>
        <v>42264.29178240741</v>
      </c>
      <c r="T3313" s="10">
        <f t="shared" si="413"/>
        <v>42294.29178240741</v>
      </c>
      <c r="U3313" s="10" t="str">
        <f t="shared" si="414"/>
        <v>Sep</v>
      </c>
      <c r="V3313" s="11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>
        <f t="shared" si="409"/>
        <v>2500.5</v>
      </c>
      <c r="Q3314" t="str">
        <f t="shared" si="410"/>
        <v>theater</v>
      </c>
      <c r="R3314" s="6" t="str">
        <f t="shared" si="411"/>
        <v>plays</v>
      </c>
      <c r="S3314" s="10">
        <f t="shared" si="412"/>
        <v>42664.809560185182</v>
      </c>
      <c r="T3314" s="10">
        <f t="shared" si="413"/>
        <v>42685.916666666672</v>
      </c>
      <c r="U3314" s="10" t="str">
        <f t="shared" si="414"/>
        <v>Oct</v>
      </c>
      <c r="V3314" s="11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>
        <f t="shared" si="409"/>
        <v>2160.5</v>
      </c>
      <c r="Q3315" t="str">
        <f t="shared" si="410"/>
        <v>theater</v>
      </c>
      <c r="R3315" s="6" t="str">
        <f t="shared" si="411"/>
        <v>plays</v>
      </c>
      <c r="S3315" s="10">
        <f t="shared" si="412"/>
        <v>42382.244409722218</v>
      </c>
      <c r="T3315" s="10">
        <f t="shared" si="413"/>
        <v>42396.041666666672</v>
      </c>
      <c r="U3315" s="10" t="str">
        <f t="shared" si="414"/>
        <v>Jan</v>
      </c>
      <c r="V3315" s="11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>
        <f t="shared" si="409"/>
        <v>1243</v>
      </c>
      <c r="Q3316" t="str">
        <f t="shared" si="410"/>
        <v>theater</v>
      </c>
      <c r="R3316" s="6" t="str">
        <f t="shared" si="411"/>
        <v>plays</v>
      </c>
      <c r="S3316" s="10">
        <f t="shared" si="412"/>
        <v>42105.267488425925</v>
      </c>
      <c r="T3316" s="10">
        <f t="shared" si="413"/>
        <v>42132.836805555555</v>
      </c>
      <c r="U3316" s="10" t="str">
        <f t="shared" si="414"/>
        <v>Apr</v>
      </c>
      <c r="V3316" s="11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>
        <f t="shared" si="409"/>
        <v>4200</v>
      </c>
      <c r="Q3317" t="str">
        <f t="shared" si="410"/>
        <v>theater</v>
      </c>
      <c r="R3317" s="6" t="str">
        <f t="shared" si="411"/>
        <v>plays</v>
      </c>
      <c r="S3317" s="10">
        <f t="shared" si="412"/>
        <v>42466.303715277783</v>
      </c>
      <c r="T3317" s="10">
        <f t="shared" si="413"/>
        <v>42496.303715277783</v>
      </c>
      <c r="U3317" s="10" t="str">
        <f t="shared" si="414"/>
        <v>Apr</v>
      </c>
      <c r="V3317" s="11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>
        <f t="shared" si="409"/>
        <v>11742.09</v>
      </c>
      <c r="Q3318" t="str">
        <f t="shared" si="410"/>
        <v>theater</v>
      </c>
      <c r="R3318" s="6" t="str">
        <f t="shared" si="411"/>
        <v>plays</v>
      </c>
      <c r="S3318" s="10">
        <f t="shared" si="412"/>
        <v>41826.871238425927</v>
      </c>
      <c r="T3318" s="10">
        <f t="shared" si="413"/>
        <v>41859.57916666667</v>
      </c>
      <c r="U3318" s="10" t="str">
        <f t="shared" si="414"/>
        <v>Jul</v>
      </c>
      <c r="V3318" s="11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>
        <f t="shared" si="409"/>
        <v>1082.5</v>
      </c>
      <c r="Q3319" t="str">
        <f t="shared" si="410"/>
        <v>theater</v>
      </c>
      <c r="R3319" s="6" t="str">
        <f t="shared" si="411"/>
        <v>plays</v>
      </c>
      <c r="S3319" s="10">
        <f t="shared" si="412"/>
        <v>42499.039629629624</v>
      </c>
      <c r="T3319" s="10">
        <f t="shared" si="413"/>
        <v>42529.039629629624</v>
      </c>
      <c r="U3319" s="10" t="str">
        <f t="shared" si="414"/>
        <v>May</v>
      </c>
      <c r="V3319" s="11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>
        <f t="shared" si="409"/>
        <v>2256</v>
      </c>
      <c r="Q3320" t="str">
        <f t="shared" si="410"/>
        <v>theater</v>
      </c>
      <c r="R3320" s="6" t="str">
        <f t="shared" si="411"/>
        <v>plays</v>
      </c>
      <c r="S3320" s="10">
        <f t="shared" si="412"/>
        <v>42431.302002314813</v>
      </c>
      <c r="T3320" s="10">
        <f t="shared" si="413"/>
        <v>42471.104166666672</v>
      </c>
      <c r="U3320" s="10" t="str">
        <f t="shared" si="414"/>
        <v>Mar</v>
      </c>
      <c r="V3320" s="11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>
        <f t="shared" si="409"/>
        <v>520</v>
      </c>
      <c r="Q3321" t="str">
        <f t="shared" si="410"/>
        <v>theater</v>
      </c>
      <c r="R3321" s="6" t="str">
        <f t="shared" si="411"/>
        <v>plays</v>
      </c>
      <c r="S3321" s="10">
        <f t="shared" si="412"/>
        <v>41990.585486111115</v>
      </c>
      <c r="T3321" s="10">
        <f t="shared" si="413"/>
        <v>42035.585486111115</v>
      </c>
      <c r="U3321" s="10" t="str">
        <f t="shared" si="414"/>
        <v>Dec</v>
      </c>
      <c r="V3321" s="11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>
        <f t="shared" si="409"/>
        <v>2512.5</v>
      </c>
      <c r="Q3322" t="str">
        <f t="shared" si="410"/>
        <v>theater</v>
      </c>
      <c r="R3322" s="6" t="str">
        <f t="shared" si="411"/>
        <v>plays</v>
      </c>
      <c r="S3322" s="10">
        <f t="shared" si="412"/>
        <v>42513.045798611114</v>
      </c>
      <c r="T3322" s="10">
        <f t="shared" si="413"/>
        <v>42543.045798611114</v>
      </c>
      <c r="U3322" s="10" t="str">
        <f t="shared" si="414"/>
        <v>May</v>
      </c>
      <c r="V3322" s="11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>
        <f t="shared" si="409"/>
        <v>518.5</v>
      </c>
      <c r="Q3323" t="str">
        <f t="shared" si="410"/>
        <v>theater</v>
      </c>
      <c r="R3323" s="6" t="str">
        <f t="shared" si="411"/>
        <v>plays</v>
      </c>
      <c r="S3323" s="10">
        <f t="shared" si="412"/>
        <v>41914.100289351853</v>
      </c>
      <c r="T3323" s="10">
        <f t="shared" si="413"/>
        <v>41928.165972222225</v>
      </c>
      <c r="U3323" s="10" t="str">
        <f t="shared" si="414"/>
        <v>Oct</v>
      </c>
      <c r="V3323" s="11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>
        <f t="shared" si="409"/>
        <v>3325</v>
      </c>
      <c r="Q3324" t="str">
        <f t="shared" si="410"/>
        <v>theater</v>
      </c>
      <c r="R3324" s="6" t="str">
        <f t="shared" si="411"/>
        <v>plays</v>
      </c>
      <c r="S3324" s="10">
        <f t="shared" si="412"/>
        <v>42521.010370370372</v>
      </c>
      <c r="T3324" s="10">
        <f t="shared" si="413"/>
        <v>42543.163194444445</v>
      </c>
      <c r="U3324" s="10" t="str">
        <f t="shared" si="414"/>
        <v>May</v>
      </c>
      <c r="V3324" s="11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>
        <f t="shared" si="409"/>
        <v>1129.5</v>
      </c>
      <c r="Q3325" t="str">
        <f t="shared" si="410"/>
        <v>theater</v>
      </c>
      <c r="R3325" s="6" t="str">
        <f t="shared" si="411"/>
        <v>plays</v>
      </c>
      <c r="S3325" s="10">
        <f t="shared" si="412"/>
        <v>42608.36583333333</v>
      </c>
      <c r="T3325" s="10">
        <f t="shared" si="413"/>
        <v>42638.36583333333</v>
      </c>
      <c r="U3325" s="10" t="str">
        <f t="shared" si="414"/>
        <v>Aug</v>
      </c>
      <c r="V3325" s="11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>
        <f t="shared" si="409"/>
        <v>1512.5</v>
      </c>
      <c r="Q3326" t="str">
        <f t="shared" si="410"/>
        <v>theater</v>
      </c>
      <c r="R3326" s="6" t="str">
        <f t="shared" si="411"/>
        <v>plays</v>
      </c>
      <c r="S3326" s="10">
        <f t="shared" si="412"/>
        <v>42512.58321759259</v>
      </c>
      <c r="T3326" s="10">
        <f t="shared" si="413"/>
        <v>42526.58321759259</v>
      </c>
      <c r="U3326" s="10" t="str">
        <f t="shared" si="414"/>
        <v>May</v>
      </c>
      <c r="V3326" s="11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>
        <f t="shared" si="409"/>
        <v>425</v>
      </c>
      <c r="Q3327" t="str">
        <f t="shared" si="410"/>
        <v>theater</v>
      </c>
      <c r="R3327" s="6" t="str">
        <f t="shared" si="411"/>
        <v>plays</v>
      </c>
      <c r="S3327" s="10">
        <f t="shared" si="412"/>
        <v>42064.785613425927</v>
      </c>
      <c r="T3327" s="10">
        <f t="shared" si="413"/>
        <v>42099.743946759263</v>
      </c>
      <c r="U3327" s="10" t="str">
        <f t="shared" si="414"/>
        <v>Mar</v>
      </c>
      <c r="V3327" s="11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>
        <f t="shared" si="409"/>
        <v>8055</v>
      </c>
      <c r="Q3328" t="str">
        <f t="shared" si="410"/>
        <v>theater</v>
      </c>
      <c r="R3328" s="6" t="str">
        <f t="shared" si="411"/>
        <v>plays</v>
      </c>
      <c r="S3328" s="10">
        <f t="shared" si="412"/>
        <v>42041.714178240742</v>
      </c>
      <c r="T3328" s="10">
        <f t="shared" si="413"/>
        <v>42071.67251157407</v>
      </c>
      <c r="U3328" s="10" t="str">
        <f t="shared" si="414"/>
        <v>Feb</v>
      </c>
      <c r="V3328" s="11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>
        <f t="shared" si="409"/>
        <v>805</v>
      </c>
      <c r="Q3329" t="str">
        <f t="shared" si="410"/>
        <v>theater</v>
      </c>
      <c r="R3329" s="6" t="str">
        <f t="shared" si="411"/>
        <v>plays</v>
      </c>
      <c r="S3329" s="10">
        <f t="shared" si="412"/>
        <v>42468.374606481477</v>
      </c>
      <c r="T3329" s="10">
        <f t="shared" si="413"/>
        <v>42498.374606481477</v>
      </c>
      <c r="U3329" s="10" t="str">
        <f t="shared" si="414"/>
        <v>Apr</v>
      </c>
      <c r="V3329" s="11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>
        <f t="shared" si="409"/>
        <v>2217.5</v>
      </c>
      <c r="Q3330" t="str">
        <f t="shared" si="410"/>
        <v>theater</v>
      </c>
      <c r="R3330" s="6" t="str">
        <f t="shared" si="411"/>
        <v>plays</v>
      </c>
      <c r="S3330" s="10">
        <f t="shared" si="412"/>
        <v>41822.57503472222</v>
      </c>
      <c r="T3330" s="10">
        <f t="shared" si="413"/>
        <v>41825.041666666664</v>
      </c>
      <c r="U3330" s="10" t="str">
        <f t="shared" si="414"/>
        <v>Jul</v>
      </c>
      <c r="V3330" s="11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>
        <f t="shared" ref="P3331:P3394" si="417">AVERAGE(D3331,E3331)</f>
        <v>1084</v>
      </c>
      <c r="Q3331" t="str">
        <f t="shared" ref="Q3331:Q3394" si="418">LEFT(N3331, SEARCH("/",N3331,1)-1)</f>
        <v>theater</v>
      </c>
      <c r="R3331" s="6" t="str">
        <f t="shared" ref="R3331:R3394" si="419">RIGHT(N3331,LEN(N3331) - SEARCH("/", N3331, + 1))</f>
        <v>plays</v>
      </c>
      <c r="S3331" s="10">
        <f t="shared" ref="S3331:S3394" si="420">(((J3331/60)/60)/24)+DATE(1970,1,1)</f>
        <v>41837.323009259257</v>
      </c>
      <c r="T3331" s="10">
        <f t="shared" ref="T3331:T3394" si="421">(((I3331/60)/60)/24)+DATE(1970,1,1)</f>
        <v>41847.958333333336</v>
      </c>
      <c r="U3331" s="10" t="str">
        <f t="shared" ref="U3331:U3394" si="422">TEXT(S3331, "mmm")</f>
        <v>Jul</v>
      </c>
      <c r="V3331" s="11">
        <f t="shared" ref="V3331:V3394" si="423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>
        <f t="shared" si="417"/>
        <v>1547</v>
      </c>
      <c r="Q3332" t="str">
        <f t="shared" si="418"/>
        <v>theater</v>
      </c>
      <c r="R3332" s="6" t="str">
        <f t="shared" si="419"/>
        <v>plays</v>
      </c>
      <c r="S3332" s="10">
        <f t="shared" si="420"/>
        <v>42065.887361111112</v>
      </c>
      <c r="T3332" s="10">
        <f t="shared" si="421"/>
        <v>42095.845694444448</v>
      </c>
      <c r="U3332" s="10" t="str">
        <f t="shared" si="422"/>
        <v>Mar</v>
      </c>
      <c r="V3332" s="11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>
        <f t="shared" si="417"/>
        <v>5113</v>
      </c>
      <c r="Q3333" t="str">
        <f t="shared" si="418"/>
        <v>theater</v>
      </c>
      <c r="R3333" s="6" t="str">
        <f t="shared" si="419"/>
        <v>plays</v>
      </c>
      <c r="S3333" s="10">
        <f t="shared" si="420"/>
        <v>42248.697754629626</v>
      </c>
      <c r="T3333" s="10">
        <f t="shared" si="421"/>
        <v>42283.697754629626</v>
      </c>
      <c r="U3333" s="10" t="str">
        <f t="shared" si="422"/>
        <v>Sep</v>
      </c>
      <c r="V3333" s="11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>
        <f t="shared" si="417"/>
        <v>6000</v>
      </c>
      <c r="Q3334" t="str">
        <f t="shared" si="418"/>
        <v>theater</v>
      </c>
      <c r="R3334" s="6" t="str">
        <f t="shared" si="419"/>
        <v>plays</v>
      </c>
      <c r="S3334" s="10">
        <f t="shared" si="420"/>
        <v>41809.860300925924</v>
      </c>
      <c r="T3334" s="10">
        <f t="shared" si="421"/>
        <v>41839.860300925924</v>
      </c>
      <c r="U3334" s="10" t="str">
        <f t="shared" si="422"/>
        <v>Jun</v>
      </c>
      <c r="V3334" s="11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>
        <f t="shared" si="417"/>
        <v>3580</v>
      </c>
      <c r="Q3335" t="str">
        <f t="shared" si="418"/>
        <v>theater</v>
      </c>
      <c r="R3335" s="6" t="str">
        <f t="shared" si="419"/>
        <v>plays</v>
      </c>
      <c r="S3335" s="10">
        <f t="shared" si="420"/>
        <v>42148.676851851851</v>
      </c>
      <c r="T3335" s="10">
        <f t="shared" si="421"/>
        <v>42170.676851851851</v>
      </c>
      <c r="U3335" s="10" t="str">
        <f t="shared" si="422"/>
        <v>May</v>
      </c>
      <c r="V3335" s="11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>
        <f t="shared" si="417"/>
        <v>4618.5</v>
      </c>
      <c r="Q3336" t="str">
        <f t="shared" si="418"/>
        <v>theater</v>
      </c>
      <c r="R3336" s="6" t="str">
        <f t="shared" si="419"/>
        <v>plays</v>
      </c>
      <c r="S3336" s="10">
        <f t="shared" si="420"/>
        <v>42185.521087962959</v>
      </c>
      <c r="T3336" s="10">
        <f t="shared" si="421"/>
        <v>42215.521087962959</v>
      </c>
      <c r="U3336" s="10" t="str">
        <f t="shared" si="422"/>
        <v>Jun</v>
      </c>
      <c r="V3336" s="11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>
        <f t="shared" si="417"/>
        <v>5008</v>
      </c>
      <c r="Q3337" t="str">
        <f t="shared" si="418"/>
        <v>theater</v>
      </c>
      <c r="R3337" s="6" t="str">
        <f t="shared" si="419"/>
        <v>plays</v>
      </c>
      <c r="S3337" s="10">
        <f t="shared" si="420"/>
        <v>41827.674143518518</v>
      </c>
      <c r="T3337" s="10">
        <f t="shared" si="421"/>
        <v>41854.958333333336</v>
      </c>
      <c r="U3337" s="10" t="str">
        <f t="shared" si="422"/>
        <v>Jul</v>
      </c>
      <c r="V3337" s="11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>
        <f t="shared" si="417"/>
        <v>250</v>
      </c>
      <c r="Q3338" t="str">
        <f t="shared" si="418"/>
        <v>theater</v>
      </c>
      <c r="R3338" s="6" t="str">
        <f t="shared" si="419"/>
        <v>plays</v>
      </c>
      <c r="S3338" s="10">
        <f t="shared" si="420"/>
        <v>42437.398680555561</v>
      </c>
      <c r="T3338" s="10">
        <f t="shared" si="421"/>
        <v>42465.35701388889</v>
      </c>
      <c r="U3338" s="10" t="str">
        <f t="shared" si="422"/>
        <v>Mar</v>
      </c>
      <c r="V3338" s="11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>
        <f t="shared" si="417"/>
        <v>2627.5</v>
      </c>
      <c r="Q3339" t="str">
        <f t="shared" si="418"/>
        <v>theater</v>
      </c>
      <c r="R3339" s="6" t="str">
        <f t="shared" si="419"/>
        <v>plays</v>
      </c>
      <c r="S3339" s="10">
        <f t="shared" si="420"/>
        <v>41901.282025462962</v>
      </c>
      <c r="T3339" s="10">
        <f t="shared" si="421"/>
        <v>41922.875</v>
      </c>
      <c r="U3339" s="10" t="str">
        <f t="shared" si="422"/>
        <v>Sep</v>
      </c>
      <c r="V3339" s="11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>
        <f t="shared" si="417"/>
        <v>15163.5</v>
      </c>
      <c r="Q3340" t="str">
        <f t="shared" si="418"/>
        <v>theater</v>
      </c>
      <c r="R3340" s="6" t="str">
        <f t="shared" si="419"/>
        <v>plays</v>
      </c>
      <c r="S3340" s="10">
        <f t="shared" si="420"/>
        <v>42769.574999999997</v>
      </c>
      <c r="T3340" s="10">
        <f t="shared" si="421"/>
        <v>42790.574999999997</v>
      </c>
      <c r="U3340" s="10" t="str">
        <f t="shared" si="422"/>
        <v>Feb</v>
      </c>
      <c r="V3340" s="11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>
        <f t="shared" si="417"/>
        <v>8174</v>
      </c>
      <c r="Q3341" t="str">
        <f t="shared" si="418"/>
        <v>theater</v>
      </c>
      <c r="R3341" s="6" t="str">
        <f t="shared" si="419"/>
        <v>plays</v>
      </c>
      <c r="S3341" s="10">
        <f t="shared" si="420"/>
        <v>42549.665717592594</v>
      </c>
      <c r="T3341" s="10">
        <f t="shared" si="421"/>
        <v>42579.665717592594</v>
      </c>
      <c r="U3341" s="10" t="str">
        <f t="shared" si="422"/>
        <v>Jun</v>
      </c>
      <c r="V3341" s="11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>
        <f t="shared" si="417"/>
        <v>3572.5</v>
      </c>
      <c r="Q3342" t="str">
        <f t="shared" si="418"/>
        <v>theater</v>
      </c>
      <c r="R3342" s="6" t="str">
        <f t="shared" si="419"/>
        <v>plays</v>
      </c>
      <c r="S3342" s="10">
        <f t="shared" si="420"/>
        <v>42685.974004629628</v>
      </c>
      <c r="T3342" s="10">
        <f t="shared" si="421"/>
        <v>42710.974004629628</v>
      </c>
      <c r="U3342" s="10" t="str">
        <f t="shared" si="422"/>
        <v>Nov</v>
      </c>
      <c r="V3342" s="11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>
        <f t="shared" si="417"/>
        <v>3350</v>
      </c>
      <c r="Q3343" t="str">
        <f t="shared" si="418"/>
        <v>theater</v>
      </c>
      <c r="R3343" s="6" t="str">
        <f t="shared" si="419"/>
        <v>plays</v>
      </c>
      <c r="S3343" s="10">
        <f t="shared" si="420"/>
        <v>42510.798854166671</v>
      </c>
      <c r="T3343" s="10">
        <f t="shared" si="421"/>
        <v>42533.708333333328</v>
      </c>
      <c r="U3343" s="10" t="str">
        <f t="shared" si="422"/>
        <v>May</v>
      </c>
      <c r="V3343" s="11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>
        <f t="shared" si="417"/>
        <v>6050</v>
      </c>
      <c r="Q3344" t="str">
        <f t="shared" si="418"/>
        <v>theater</v>
      </c>
      <c r="R3344" s="6" t="str">
        <f t="shared" si="419"/>
        <v>plays</v>
      </c>
      <c r="S3344" s="10">
        <f t="shared" si="420"/>
        <v>42062.296412037031</v>
      </c>
      <c r="T3344" s="10">
        <f t="shared" si="421"/>
        <v>42095.207638888889</v>
      </c>
      <c r="U3344" s="10" t="str">
        <f t="shared" si="422"/>
        <v>Feb</v>
      </c>
      <c r="V3344" s="11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>
        <f t="shared" si="417"/>
        <v>950</v>
      </c>
      <c r="Q3345" t="str">
        <f t="shared" si="418"/>
        <v>theater</v>
      </c>
      <c r="R3345" s="6" t="str">
        <f t="shared" si="419"/>
        <v>plays</v>
      </c>
      <c r="S3345" s="10">
        <f t="shared" si="420"/>
        <v>42452.916481481487</v>
      </c>
      <c r="T3345" s="10">
        <f t="shared" si="421"/>
        <v>42473.554166666669</v>
      </c>
      <c r="U3345" s="10" t="str">
        <f t="shared" si="422"/>
        <v>Mar</v>
      </c>
      <c r="V3345" s="11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>
        <f t="shared" si="417"/>
        <v>4532.5</v>
      </c>
      <c r="Q3346" t="str">
        <f t="shared" si="418"/>
        <v>theater</v>
      </c>
      <c r="R3346" s="6" t="str">
        <f t="shared" si="419"/>
        <v>plays</v>
      </c>
      <c r="S3346" s="10">
        <f t="shared" si="420"/>
        <v>41851.200150462959</v>
      </c>
      <c r="T3346" s="10">
        <f t="shared" si="421"/>
        <v>41881.200150462959</v>
      </c>
      <c r="U3346" s="10" t="str">
        <f t="shared" si="422"/>
        <v>Jul</v>
      </c>
      <c r="V3346" s="11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>
        <f t="shared" si="417"/>
        <v>575</v>
      </c>
      <c r="Q3347" t="str">
        <f t="shared" si="418"/>
        <v>theater</v>
      </c>
      <c r="R3347" s="6" t="str">
        <f t="shared" si="419"/>
        <v>plays</v>
      </c>
      <c r="S3347" s="10">
        <f t="shared" si="420"/>
        <v>42053.106111111112</v>
      </c>
      <c r="T3347" s="10">
        <f t="shared" si="421"/>
        <v>42112.025694444441</v>
      </c>
      <c r="U3347" s="10" t="str">
        <f t="shared" si="422"/>
        <v>Feb</v>
      </c>
      <c r="V3347" s="11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>
        <f t="shared" si="417"/>
        <v>1575</v>
      </c>
      <c r="Q3348" t="str">
        <f t="shared" si="418"/>
        <v>theater</v>
      </c>
      <c r="R3348" s="6" t="str">
        <f t="shared" si="419"/>
        <v>plays</v>
      </c>
      <c r="S3348" s="10">
        <f t="shared" si="420"/>
        <v>42054.024421296301</v>
      </c>
      <c r="T3348" s="10">
        <f t="shared" si="421"/>
        <v>42061.024421296301</v>
      </c>
      <c r="U3348" s="10" t="str">
        <f t="shared" si="422"/>
        <v>Feb</v>
      </c>
      <c r="V3348" s="11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>
        <f t="shared" si="417"/>
        <v>2194.5</v>
      </c>
      <c r="Q3349" t="str">
        <f t="shared" si="418"/>
        <v>theater</v>
      </c>
      <c r="R3349" s="6" t="str">
        <f t="shared" si="419"/>
        <v>plays</v>
      </c>
      <c r="S3349" s="10">
        <f t="shared" si="420"/>
        <v>42484.551550925928</v>
      </c>
      <c r="T3349" s="10">
        <f t="shared" si="421"/>
        <v>42498.875</v>
      </c>
      <c r="U3349" s="10" t="str">
        <f t="shared" si="422"/>
        <v>Apr</v>
      </c>
      <c r="V3349" s="11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>
        <f t="shared" si="417"/>
        <v>5508</v>
      </c>
      <c r="Q3350" t="str">
        <f t="shared" si="418"/>
        <v>theater</v>
      </c>
      <c r="R3350" s="6" t="str">
        <f t="shared" si="419"/>
        <v>plays</v>
      </c>
      <c r="S3350" s="10">
        <f t="shared" si="420"/>
        <v>42466.558796296296</v>
      </c>
      <c r="T3350" s="10">
        <f t="shared" si="421"/>
        <v>42490.165972222225</v>
      </c>
      <c r="U3350" s="10" t="str">
        <f t="shared" si="422"/>
        <v>Apr</v>
      </c>
      <c r="V3350" s="11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>
        <f t="shared" si="417"/>
        <v>1267</v>
      </c>
      <c r="Q3351" t="str">
        <f t="shared" si="418"/>
        <v>theater</v>
      </c>
      <c r="R3351" s="6" t="str">
        <f t="shared" si="419"/>
        <v>plays</v>
      </c>
      <c r="S3351" s="10">
        <f t="shared" si="420"/>
        <v>42513.110787037032</v>
      </c>
      <c r="T3351" s="10">
        <f t="shared" si="421"/>
        <v>42534.708333333328</v>
      </c>
      <c r="U3351" s="10" t="str">
        <f t="shared" si="422"/>
        <v>May</v>
      </c>
      <c r="V3351" s="11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>
        <f t="shared" si="417"/>
        <v>3577.5</v>
      </c>
      <c r="Q3352" t="str">
        <f t="shared" si="418"/>
        <v>theater</v>
      </c>
      <c r="R3352" s="6" t="str">
        <f t="shared" si="419"/>
        <v>plays</v>
      </c>
      <c r="S3352" s="10">
        <f t="shared" si="420"/>
        <v>42302.701516203699</v>
      </c>
      <c r="T3352" s="10">
        <f t="shared" si="421"/>
        <v>42337.958333333328</v>
      </c>
      <c r="U3352" s="10" t="str">
        <f t="shared" si="422"/>
        <v>Oct</v>
      </c>
      <c r="V3352" s="11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>
        <f t="shared" si="417"/>
        <v>5027.5</v>
      </c>
      <c r="Q3353" t="str">
        <f t="shared" si="418"/>
        <v>theater</v>
      </c>
      <c r="R3353" s="6" t="str">
        <f t="shared" si="419"/>
        <v>plays</v>
      </c>
      <c r="S3353" s="10">
        <f t="shared" si="420"/>
        <v>41806.395428240743</v>
      </c>
      <c r="T3353" s="10">
        <f t="shared" si="421"/>
        <v>41843.458333333336</v>
      </c>
      <c r="U3353" s="10" t="str">
        <f t="shared" si="422"/>
        <v>Jun</v>
      </c>
      <c r="V3353" s="11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>
        <f t="shared" si="417"/>
        <v>5188</v>
      </c>
      <c r="Q3354" t="str">
        <f t="shared" si="418"/>
        <v>theater</v>
      </c>
      <c r="R3354" s="6" t="str">
        <f t="shared" si="419"/>
        <v>plays</v>
      </c>
      <c r="S3354" s="10">
        <f t="shared" si="420"/>
        <v>42495.992800925931</v>
      </c>
      <c r="T3354" s="10">
        <f t="shared" si="421"/>
        <v>42552.958333333328</v>
      </c>
      <c r="U3354" s="10" t="str">
        <f t="shared" si="422"/>
        <v>May</v>
      </c>
      <c r="V3354" s="11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>
        <f t="shared" si="417"/>
        <v>1037.5</v>
      </c>
      <c r="Q3355" t="str">
        <f t="shared" si="418"/>
        <v>theater</v>
      </c>
      <c r="R3355" s="6" t="str">
        <f t="shared" si="419"/>
        <v>plays</v>
      </c>
      <c r="S3355" s="10">
        <f t="shared" si="420"/>
        <v>42479.432291666672</v>
      </c>
      <c r="T3355" s="10">
        <f t="shared" si="421"/>
        <v>42492.958333333328</v>
      </c>
      <c r="U3355" s="10" t="str">
        <f t="shared" si="422"/>
        <v>Apr</v>
      </c>
      <c r="V3355" s="11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>
        <f t="shared" si="417"/>
        <v>3029</v>
      </c>
      <c r="Q3356" t="str">
        <f t="shared" si="418"/>
        <v>theater</v>
      </c>
      <c r="R3356" s="6" t="str">
        <f t="shared" si="419"/>
        <v>plays</v>
      </c>
      <c r="S3356" s="10">
        <f t="shared" si="420"/>
        <v>42270.7269212963</v>
      </c>
      <c r="T3356" s="10">
        <f t="shared" si="421"/>
        <v>42306.167361111111</v>
      </c>
      <c r="U3356" s="10" t="str">
        <f t="shared" si="422"/>
        <v>Sep</v>
      </c>
      <c r="V3356" s="11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>
        <f t="shared" si="417"/>
        <v>1980</v>
      </c>
      <c r="Q3357" t="str">
        <f t="shared" si="418"/>
        <v>theater</v>
      </c>
      <c r="R3357" s="6" t="str">
        <f t="shared" si="419"/>
        <v>plays</v>
      </c>
      <c r="S3357" s="10">
        <f t="shared" si="420"/>
        <v>42489.619525462964</v>
      </c>
      <c r="T3357" s="10">
        <f t="shared" si="421"/>
        <v>42500.470138888893</v>
      </c>
      <c r="U3357" s="10" t="str">
        <f t="shared" si="422"/>
        <v>Apr</v>
      </c>
      <c r="V3357" s="11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>
        <f t="shared" si="417"/>
        <v>1510.5</v>
      </c>
      <c r="Q3358" t="str">
        <f t="shared" si="418"/>
        <v>theater</v>
      </c>
      <c r="R3358" s="6" t="str">
        <f t="shared" si="419"/>
        <v>plays</v>
      </c>
      <c r="S3358" s="10">
        <f t="shared" si="420"/>
        <v>42536.815648148149</v>
      </c>
      <c r="T3358" s="10">
        <f t="shared" si="421"/>
        <v>42566.815648148149</v>
      </c>
      <c r="U3358" s="10" t="str">
        <f t="shared" si="422"/>
        <v>Jun</v>
      </c>
      <c r="V3358" s="11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>
        <f t="shared" si="417"/>
        <v>2010</v>
      </c>
      <c r="Q3359" t="str">
        <f t="shared" si="418"/>
        <v>theater</v>
      </c>
      <c r="R3359" s="6" t="str">
        <f t="shared" si="419"/>
        <v>plays</v>
      </c>
      <c r="S3359" s="10">
        <f t="shared" si="420"/>
        <v>41822.417939814812</v>
      </c>
      <c r="T3359" s="10">
        <f t="shared" si="421"/>
        <v>41852.417939814812</v>
      </c>
      <c r="U3359" s="10" t="str">
        <f t="shared" si="422"/>
        <v>Jul</v>
      </c>
      <c r="V3359" s="11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>
        <f t="shared" si="417"/>
        <v>10149.5</v>
      </c>
      <c r="Q3360" t="str">
        <f t="shared" si="418"/>
        <v>theater</v>
      </c>
      <c r="R3360" s="6" t="str">
        <f t="shared" si="419"/>
        <v>plays</v>
      </c>
      <c r="S3360" s="10">
        <f t="shared" si="420"/>
        <v>41932.311099537037</v>
      </c>
      <c r="T3360" s="10">
        <f t="shared" si="421"/>
        <v>41962.352766203709</v>
      </c>
      <c r="U3360" s="10" t="str">
        <f t="shared" si="422"/>
        <v>Oct</v>
      </c>
      <c r="V3360" s="11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>
        <f t="shared" si="417"/>
        <v>4125</v>
      </c>
      <c r="Q3361" t="str">
        <f t="shared" si="418"/>
        <v>theater</v>
      </c>
      <c r="R3361" s="6" t="str">
        <f t="shared" si="419"/>
        <v>plays</v>
      </c>
      <c r="S3361" s="10">
        <f t="shared" si="420"/>
        <v>42746.057106481487</v>
      </c>
      <c r="T3361" s="10">
        <f t="shared" si="421"/>
        <v>42791.057106481487</v>
      </c>
      <c r="U3361" s="10" t="str">
        <f t="shared" si="422"/>
        <v>Jan</v>
      </c>
      <c r="V3361" s="11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>
        <f t="shared" si="417"/>
        <v>9062</v>
      </c>
      <c r="Q3362" t="str">
        <f t="shared" si="418"/>
        <v>theater</v>
      </c>
      <c r="R3362" s="6" t="str">
        <f t="shared" si="419"/>
        <v>plays</v>
      </c>
      <c r="S3362" s="10">
        <f t="shared" si="420"/>
        <v>42697.082673611112</v>
      </c>
      <c r="T3362" s="10">
        <f t="shared" si="421"/>
        <v>42718.665972222225</v>
      </c>
      <c r="U3362" s="10" t="str">
        <f t="shared" si="422"/>
        <v>Nov</v>
      </c>
      <c r="V3362" s="11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>
        <f t="shared" si="417"/>
        <v>5336.5</v>
      </c>
      <c r="Q3363" t="str">
        <f t="shared" si="418"/>
        <v>theater</v>
      </c>
      <c r="R3363" s="6" t="str">
        <f t="shared" si="419"/>
        <v>plays</v>
      </c>
      <c r="S3363" s="10">
        <f t="shared" si="420"/>
        <v>41866.025347222225</v>
      </c>
      <c r="T3363" s="10">
        <f t="shared" si="421"/>
        <v>41883.665972222225</v>
      </c>
      <c r="U3363" s="10" t="str">
        <f t="shared" si="422"/>
        <v>Aug</v>
      </c>
      <c r="V3363" s="11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>
        <f t="shared" si="417"/>
        <v>795</v>
      </c>
      <c r="Q3364" t="str">
        <f t="shared" si="418"/>
        <v>theater</v>
      </c>
      <c r="R3364" s="6" t="str">
        <f t="shared" si="419"/>
        <v>plays</v>
      </c>
      <c r="S3364" s="10">
        <f t="shared" si="420"/>
        <v>42056.091631944444</v>
      </c>
      <c r="T3364" s="10">
        <f t="shared" si="421"/>
        <v>42070.204861111109</v>
      </c>
      <c r="U3364" s="10" t="str">
        <f t="shared" si="422"/>
        <v>Feb</v>
      </c>
      <c r="V3364" s="11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>
        <f t="shared" si="417"/>
        <v>7805</v>
      </c>
      <c r="Q3365" t="str">
        <f t="shared" si="418"/>
        <v>theater</v>
      </c>
      <c r="R3365" s="6" t="str">
        <f t="shared" si="419"/>
        <v>plays</v>
      </c>
      <c r="S3365" s="10">
        <f t="shared" si="420"/>
        <v>41851.771354166667</v>
      </c>
      <c r="T3365" s="10">
        <f t="shared" si="421"/>
        <v>41870.666666666664</v>
      </c>
      <c r="U3365" s="10" t="str">
        <f t="shared" si="422"/>
        <v>Jul</v>
      </c>
      <c r="V3365" s="11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>
        <f t="shared" si="417"/>
        <v>3089</v>
      </c>
      <c r="Q3366" t="str">
        <f t="shared" si="418"/>
        <v>theater</v>
      </c>
      <c r="R3366" s="6" t="str">
        <f t="shared" si="419"/>
        <v>plays</v>
      </c>
      <c r="S3366" s="10">
        <f t="shared" si="420"/>
        <v>42422.977418981478</v>
      </c>
      <c r="T3366" s="10">
        <f t="shared" si="421"/>
        <v>42444.875</v>
      </c>
      <c r="U3366" s="10" t="str">
        <f t="shared" si="422"/>
        <v>Feb</v>
      </c>
      <c r="V3366" s="11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>
        <f t="shared" si="417"/>
        <v>2550</v>
      </c>
      <c r="Q3367" t="str">
        <f t="shared" si="418"/>
        <v>theater</v>
      </c>
      <c r="R3367" s="6" t="str">
        <f t="shared" si="419"/>
        <v>plays</v>
      </c>
      <c r="S3367" s="10">
        <f t="shared" si="420"/>
        <v>42321.101759259262</v>
      </c>
      <c r="T3367" s="10">
        <f t="shared" si="421"/>
        <v>42351.101759259262</v>
      </c>
      <c r="U3367" s="10" t="str">
        <f t="shared" si="422"/>
        <v>Nov</v>
      </c>
      <c r="V3367" s="11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>
        <f t="shared" si="417"/>
        <v>802.5</v>
      </c>
      <c r="Q3368" t="str">
        <f t="shared" si="418"/>
        <v>theater</v>
      </c>
      <c r="R3368" s="6" t="str">
        <f t="shared" si="419"/>
        <v>plays</v>
      </c>
      <c r="S3368" s="10">
        <f t="shared" si="420"/>
        <v>42107.067557870367</v>
      </c>
      <c r="T3368" s="10">
        <f t="shared" si="421"/>
        <v>42137.067557870367</v>
      </c>
      <c r="U3368" s="10" t="str">
        <f t="shared" si="422"/>
        <v>Apr</v>
      </c>
      <c r="V3368" s="11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>
        <f t="shared" si="417"/>
        <v>820</v>
      </c>
      <c r="Q3369" t="str">
        <f t="shared" si="418"/>
        <v>theater</v>
      </c>
      <c r="R3369" s="6" t="str">
        <f t="shared" si="419"/>
        <v>plays</v>
      </c>
      <c r="S3369" s="10">
        <f t="shared" si="420"/>
        <v>42192.933958333335</v>
      </c>
      <c r="T3369" s="10">
        <f t="shared" si="421"/>
        <v>42217.933958333335</v>
      </c>
      <c r="U3369" s="10" t="str">
        <f t="shared" si="422"/>
        <v>Jul</v>
      </c>
      <c r="V3369" s="11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>
        <f t="shared" si="417"/>
        <v>1023</v>
      </c>
      <c r="Q3370" t="str">
        <f t="shared" si="418"/>
        <v>theater</v>
      </c>
      <c r="R3370" s="6" t="str">
        <f t="shared" si="419"/>
        <v>plays</v>
      </c>
      <c r="S3370" s="10">
        <f t="shared" si="420"/>
        <v>41969.199756944443</v>
      </c>
      <c r="T3370" s="10">
        <f t="shared" si="421"/>
        <v>42005.208333333328</v>
      </c>
      <c r="U3370" s="10" t="str">
        <f t="shared" si="422"/>
        <v>Nov</v>
      </c>
      <c r="V3370" s="11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>
        <f t="shared" si="417"/>
        <v>5097.5</v>
      </c>
      <c r="Q3371" t="str">
        <f t="shared" si="418"/>
        <v>theater</v>
      </c>
      <c r="R3371" s="6" t="str">
        <f t="shared" si="419"/>
        <v>plays</v>
      </c>
      <c r="S3371" s="10">
        <f t="shared" si="420"/>
        <v>42690.041435185187</v>
      </c>
      <c r="T3371" s="10">
        <f t="shared" si="421"/>
        <v>42750.041435185187</v>
      </c>
      <c r="U3371" s="10" t="str">
        <f t="shared" si="422"/>
        <v>Nov</v>
      </c>
      <c r="V3371" s="11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>
        <f t="shared" si="417"/>
        <v>1633</v>
      </c>
      <c r="Q3372" t="str">
        <f t="shared" si="418"/>
        <v>theater</v>
      </c>
      <c r="R3372" s="6" t="str">
        <f t="shared" si="419"/>
        <v>plays</v>
      </c>
      <c r="S3372" s="10">
        <f t="shared" si="420"/>
        <v>42690.334317129629</v>
      </c>
      <c r="T3372" s="10">
        <f t="shared" si="421"/>
        <v>42721.333333333328</v>
      </c>
      <c r="U3372" s="10" t="str">
        <f t="shared" si="422"/>
        <v>Nov</v>
      </c>
      <c r="V3372" s="11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>
        <f t="shared" si="417"/>
        <v>238.5</v>
      </c>
      <c r="Q3373" t="str">
        <f t="shared" si="418"/>
        <v>theater</v>
      </c>
      <c r="R3373" s="6" t="str">
        <f t="shared" si="419"/>
        <v>plays</v>
      </c>
      <c r="S3373" s="10">
        <f t="shared" si="420"/>
        <v>42312.874594907407</v>
      </c>
      <c r="T3373" s="10">
        <f t="shared" si="421"/>
        <v>42340.874594907407</v>
      </c>
      <c r="U3373" s="10" t="str">
        <f t="shared" si="422"/>
        <v>Nov</v>
      </c>
      <c r="V3373" s="11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>
        <f t="shared" si="417"/>
        <v>1017.5</v>
      </c>
      <c r="Q3374" t="str">
        <f t="shared" si="418"/>
        <v>theater</v>
      </c>
      <c r="R3374" s="6" t="str">
        <f t="shared" si="419"/>
        <v>plays</v>
      </c>
      <c r="S3374" s="10">
        <f t="shared" si="420"/>
        <v>41855.548101851848</v>
      </c>
      <c r="T3374" s="10">
        <f t="shared" si="421"/>
        <v>41876.207638888889</v>
      </c>
      <c r="U3374" s="10" t="str">
        <f t="shared" si="422"/>
        <v>Aug</v>
      </c>
      <c r="V3374" s="11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>
        <f t="shared" si="417"/>
        <v>2002.5</v>
      </c>
      <c r="Q3375" t="str">
        <f t="shared" si="418"/>
        <v>theater</v>
      </c>
      <c r="R3375" s="6" t="str">
        <f t="shared" si="419"/>
        <v>plays</v>
      </c>
      <c r="S3375" s="10">
        <f t="shared" si="420"/>
        <v>42179.854629629626</v>
      </c>
      <c r="T3375" s="10">
        <f t="shared" si="421"/>
        <v>42203.666666666672</v>
      </c>
      <c r="U3375" s="10" t="str">
        <f t="shared" si="422"/>
        <v>Jun</v>
      </c>
      <c r="V3375" s="11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>
        <f t="shared" si="417"/>
        <v>3615</v>
      </c>
      <c r="Q3376" t="str">
        <f t="shared" si="418"/>
        <v>theater</v>
      </c>
      <c r="R3376" s="6" t="str">
        <f t="shared" si="419"/>
        <v>plays</v>
      </c>
      <c r="S3376" s="10">
        <f t="shared" si="420"/>
        <v>42275.731666666667</v>
      </c>
      <c r="T3376" s="10">
        <f t="shared" si="421"/>
        <v>42305.731666666667</v>
      </c>
      <c r="U3376" s="10" t="str">
        <f t="shared" si="422"/>
        <v>Sep</v>
      </c>
      <c r="V3376" s="11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>
        <f t="shared" si="417"/>
        <v>3000</v>
      </c>
      <c r="Q3377" t="str">
        <f t="shared" si="418"/>
        <v>theater</v>
      </c>
      <c r="R3377" s="6" t="str">
        <f t="shared" si="419"/>
        <v>plays</v>
      </c>
      <c r="S3377" s="10">
        <f t="shared" si="420"/>
        <v>41765.610798611109</v>
      </c>
      <c r="T3377" s="10">
        <f t="shared" si="421"/>
        <v>41777.610798611109</v>
      </c>
      <c r="U3377" s="10" t="str">
        <f t="shared" si="422"/>
        <v>May</v>
      </c>
      <c r="V3377" s="11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>
        <f t="shared" si="417"/>
        <v>8000.5</v>
      </c>
      <c r="Q3378" t="str">
        <f t="shared" si="418"/>
        <v>theater</v>
      </c>
      <c r="R3378" s="6" t="str">
        <f t="shared" si="419"/>
        <v>plays</v>
      </c>
      <c r="S3378" s="10">
        <f t="shared" si="420"/>
        <v>42059.701319444444</v>
      </c>
      <c r="T3378" s="10">
        <f t="shared" si="421"/>
        <v>42119.659652777773</v>
      </c>
      <c r="U3378" s="10" t="str">
        <f t="shared" si="422"/>
        <v>Feb</v>
      </c>
      <c r="V3378" s="11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>
        <f t="shared" si="417"/>
        <v>8042</v>
      </c>
      <c r="Q3379" t="str">
        <f t="shared" si="418"/>
        <v>theater</v>
      </c>
      <c r="R3379" s="6" t="str">
        <f t="shared" si="419"/>
        <v>plays</v>
      </c>
      <c r="S3379" s="10">
        <f t="shared" si="420"/>
        <v>42053.732627314821</v>
      </c>
      <c r="T3379" s="10">
        <f t="shared" si="421"/>
        <v>42083.705555555556</v>
      </c>
      <c r="U3379" s="10" t="str">
        <f t="shared" si="422"/>
        <v>Feb</v>
      </c>
      <c r="V3379" s="11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>
        <f t="shared" si="417"/>
        <v>571</v>
      </c>
      <c r="Q3380" t="str">
        <f t="shared" si="418"/>
        <v>theater</v>
      </c>
      <c r="R3380" s="6" t="str">
        <f t="shared" si="419"/>
        <v>plays</v>
      </c>
      <c r="S3380" s="10">
        <f t="shared" si="420"/>
        <v>41858.355393518519</v>
      </c>
      <c r="T3380" s="10">
        <f t="shared" si="421"/>
        <v>41882.547222222223</v>
      </c>
      <c r="U3380" s="10" t="str">
        <f t="shared" si="422"/>
        <v>Aug</v>
      </c>
      <c r="V3380" s="11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>
        <f t="shared" si="417"/>
        <v>2036.5</v>
      </c>
      <c r="Q3381" t="str">
        <f t="shared" si="418"/>
        <v>theater</v>
      </c>
      <c r="R3381" s="6" t="str">
        <f t="shared" si="419"/>
        <v>plays</v>
      </c>
      <c r="S3381" s="10">
        <f t="shared" si="420"/>
        <v>42225.513888888891</v>
      </c>
      <c r="T3381" s="10">
        <f t="shared" si="421"/>
        <v>42242.958333333328</v>
      </c>
      <c r="U3381" s="10" t="str">
        <f t="shared" si="422"/>
        <v>Aug</v>
      </c>
      <c r="V3381" s="11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>
        <f t="shared" si="417"/>
        <v>3066.5</v>
      </c>
      <c r="Q3382" t="str">
        <f t="shared" si="418"/>
        <v>theater</v>
      </c>
      <c r="R3382" s="6" t="str">
        <f t="shared" si="419"/>
        <v>plays</v>
      </c>
      <c r="S3382" s="10">
        <f t="shared" si="420"/>
        <v>41937.95344907407</v>
      </c>
      <c r="T3382" s="10">
        <f t="shared" si="421"/>
        <v>41972.995115740734</v>
      </c>
      <c r="U3382" s="10" t="str">
        <f t="shared" si="422"/>
        <v>Oct</v>
      </c>
      <c r="V3382" s="11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>
        <f t="shared" si="417"/>
        <v>4045</v>
      </c>
      <c r="Q3383" t="str">
        <f t="shared" si="418"/>
        <v>theater</v>
      </c>
      <c r="R3383" s="6" t="str">
        <f t="shared" si="419"/>
        <v>plays</v>
      </c>
      <c r="S3383" s="10">
        <f t="shared" si="420"/>
        <v>42044.184988425928</v>
      </c>
      <c r="T3383" s="10">
        <f t="shared" si="421"/>
        <v>42074.143321759257</v>
      </c>
      <c r="U3383" s="10" t="str">
        <f t="shared" si="422"/>
        <v>Feb</v>
      </c>
      <c r="V3383" s="11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>
        <f t="shared" si="417"/>
        <v>3513</v>
      </c>
      <c r="Q3384" t="str">
        <f t="shared" si="418"/>
        <v>theater</v>
      </c>
      <c r="R3384" s="6" t="str">
        <f t="shared" si="419"/>
        <v>plays</v>
      </c>
      <c r="S3384" s="10">
        <f t="shared" si="420"/>
        <v>42559.431203703702</v>
      </c>
      <c r="T3384" s="10">
        <f t="shared" si="421"/>
        <v>42583.957638888889</v>
      </c>
      <c r="U3384" s="10" t="str">
        <f t="shared" si="422"/>
        <v>Jul</v>
      </c>
      <c r="V3384" s="11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>
        <f t="shared" si="417"/>
        <v>1852.5</v>
      </c>
      <c r="Q3385" t="str">
        <f t="shared" si="418"/>
        <v>theater</v>
      </c>
      <c r="R3385" s="6" t="str">
        <f t="shared" si="419"/>
        <v>plays</v>
      </c>
      <c r="S3385" s="10">
        <f t="shared" si="420"/>
        <v>42524.782638888893</v>
      </c>
      <c r="T3385" s="10">
        <f t="shared" si="421"/>
        <v>42544.782638888893</v>
      </c>
      <c r="U3385" s="10" t="str">
        <f t="shared" si="422"/>
        <v>Jun</v>
      </c>
      <c r="V3385" s="11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>
        <f t="shared" si="417"/>
        <v>6000.33</v>
      </c>
      <c r="Q3386" t="str">
        <f t="shared" si="418"/>
        <v>theater</v>
      </c>
      <c r="R3386" s="6" t="str">
        <f t="shared" si="419"/>
        <v>plays</v>
      </c>
      <c r="S3386" s="10">
        <f t="shared" si="420"/>
        <v>42292.087592592594</v>
      </c>
      <c r="T3386" s="10">
        <f t="shared" si="421"/>
        <v>42329.125</v>
      </c>
      <c r="U3386" s="10" t="str">
        <f t="shared" si="422"/>
        <v>Oct</v>
      </c>
      <c r="V3386" s="11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>
        <f t="shared" si="417"/>
        <v>2000</v>
      </c>
      <c r="Q3387" t="str">
        <f t="shared" si="418"/>
        <v>theater</v>
      </c>
      <c r="R3387" s="6" t="str">
        <f t="shared" si="419"/>
        <v>plays</v>
      </c>
      <c r="S3387" s="10">
        <f t="shared" si="420"/>
        <v>41953.8675</v>
      </c>
      <c r="T3387" s="10">
        <f t="shared" si="421"/>
        <v>41983.8675</v>
      </c>
      <c r="U3387" s="10" t="str">
        <f t="shared" si="422"/>
        <v>Nov</v>
      </c>
      <c r="V3387" s="11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>
        <f t="shared" si="417"/>
        <v>2050</v>
      </c>
      <c r="Q3388" t="str">
        <f t="shared" si="418"/>
        <v>theater</v>
      </c>
      <c r="R3388" s="6" t="str">
        <f t="shared" si="419"/>
        <v>plays</v>
      </c>
      <c r="S3388" s="10">
        <f t="shared" si="420"/>
        <v>41946.644745370373</v>
      </c>
      <c r="T3388" s="10">
        <f t="shared" si="421"/>
        <v>41976.644745370373</v>
      </c>
      <c r="U3388" s="10" t="str">
        <f t="shared" si="422"/>
        <v>Nov</v>
      </c>
      <c r="V3388" s="11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>
        <f t="shared" si="417"/>
        <v>3253</v>
      </c>
      <c r="Q3389" t="str">
        <f t="shared" si="418"/>
        <v>theater</v>
      </c>
      <c r="R3389" s="6" t="str">
        <f t="shared" si="419"/>
        <v>plays</v>
      </c>
      <c r="S3389" s="10">
        <f t="shared" si="420"/>
        <v>41947.762592592589</v>
      </c>
      <c r="T3389" s="10">
        <f t="shared" si="421"/>
        <v>41987.762592592597</v>
      </c>
      <c r="U3389" s="10" t="str">
        <f t="shared" si="422"/>
        <v>Nov</v>
      </c>
      <c r="V3389" s="11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>
        <f t="shared" si="417"/>
        <v>1528.5</v>
      </c>
      <c r="Q3390" t="str">
        <f t="shared" si="418"/>
        <v>theater</v>
      </c>
      <c r="R3390" s="6" t="str">
        <f t="shared" si="419"/>
        <v>plays</v>
      </c>
      <c r="S3390" s="10">
        <f t="shared" si="420"/>
        <v>42143.461122685185</v>
      </c>
      <c r="T3390" s="10">
        <f t="shared" si="421"/>
        <v>42173.461122685185</v>
      </c>
      <c r="U3390" s="10" t="str">
        <f t="shared" si="422"/>
        <v>May</v>
      </c>
      <c r="V3390" s="11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>
        <f t="shared" si="417"/>
        <v>10725</v>
      </c>
      <c r="Q3391" t="str">
        <f t="shared" si="418"/>
        <v>theater</v>
      </c>
      <c r="R3391" s="6" t="str">
        <f t="shared" si="419"/>
        <v>plays</v>
      </c>
      <c r="S3391" s="10">
        <f t="shared" si="420"/>
        <v>42494.563449074078</v>
      </c>
      <c r="T3391" s="10">
        <f t="shared" si="421"/>
        <v>42524.563449074078</v>
      </c>
      <c r="U3391" s="10" t="str">
        <f t="shared" si="422"/>
        <v>May</v>
      </c>
      <c r="V3391" s="11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>
        <f t="shared" si="417"/>
        <v>1518</v>
      </c>
      <c r="Q3392" t="str">
        <f t="shared" si="418"/>
        <v>theater</v>
      </c>
      <c r="R3392" s="6" t="str">
        <f t="shared" si="419"/>
        <v>plays</v>
      </c>
      <c r="S3392" s="10">
        <f t="shared" si="420"/>
        <v>41815.774826388886</v>
      </c>
      <c r="T3392" s="10">
        <f t="shared" si="421"/>
        <v>41830.774826388886</v>
      </c>
      <c r="U3392" s="10" t="str">
        <f t="shared" si="422"/>
        <v>Jun</v>
      </c>
      <c r="V3392" s="11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>
        <f t="shared" si="417"/>
        <v>807.5</v>
      </c>
      <c r="Q3393" t="str">
        <f t="shared" si="418"/>
        <v>theater</v>
      </c>
      <c r="R3393" s="6" t="str">
        <f t="shared" si="419"/>
        <v>plays</v>
      </c>
      <c r="S3393" s="10">
        <f t="shared" si="420"/>
        <v>41830.545694444445</v>
      </c>
      <c r="T3393" s="10">
        <f t="shared" si="421"/>
        <v>41859.936111111114</v>
      </c>
      <c r="U3393" s="10" t="str">
        <f t="shared" si="422"/>
        <v>Jul</v>
      </c>
      <c r="V3393" s="11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>
        <f t="shared" si="417"/>
        <v>500</v>
      </c>
      <c r="Q3394" t="str">
        <f t="shared" si="418"/>
        <v>theater</v>
      </c>
      <c r="R3394" s="6" t="str">
        <f t="shared" si="419"/>
        <v>plays</v>
      </c>
      <c r="S3394" s="10">
        <f t="shared" si="420"/>
        <v>42446.845543981486</v>
      </c>
      <c r="T3394" s="10">
        <f t="shared" si="421"/>
        <v>42496.845543981486</v>
      </c>
      <c r="U3394" s="10" t="str">
        <f t="shared" si="422"/>
        <v>Mar</v>
      </c>
      <c r="V3394" s="11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>
        <f t="shared" ref="P3395:P3458" si="425">AVERAGE(D3395,E3395)</f>
        <v>1543.5</v>
      </c>
      <c r="Q3395" t="str">
        <f t="shared" ref="Q3395:Q3458" si="426">LEFT(N3395, SEARCH("/",N3395,1)-1)</f>
        <v>theater</v>
      </c>
      <c r="R3395" s="6" t="str">
        <f t="shared" ref="R3395:R3458" si="427">RIGHT(N3395,LEN(N3395) - SEARCH("/", N3395, + 1))</f>
        <v>plays</v>
      </c>
      <c r="S3395" s="10">
        <f t="shared" ref="S3395:S3458" si="428">(((J3395/60)/60)/24)+DATE(1970,1,1)</f>
        <v>41923.921643518523</v>
      </c>
      <c r="T3395" s="10">
        <f t="shared" ref="T3395:T3458" si="429">(((I3395/60)/60)/24)+DATE(1970,1,1)</f>
        <v>41949.031944444447</v>
      </c>
      <c r="U3395" s="10" t="str">
        <f t="shared" ref="U3395:U3458" si="430">TEXT(S3395, "mmm")</f>
        <v>Oct</v>
      </c>
      <c r="V3395" s="11">
        <f t="shared" ref="V3395:V3458" si="431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>
        <f t="shared" si="425"/>
        <v>666.5</v>
      </c>
      <c r="Q3396" t="str">
        <f t="shared" si="426"/>
        <v>theater</v>
      </c>
      <c r="R3396" s="6" t="str">
        <f t="shared" si="427"/>
        <v>plays</v>
      </c>
      <c r="S3396" s="10">
        <f t="shared" si="428"/>
        <v>41817.59542824074</v>
      </c>
      <c r="T3396" s="10">
        <f t="shared" si="429"/>
        <v>41847.59542824074</v>
      </c>
      <c r="U3396" s="10" t="str">
        <f t="shared" si="430"/>
        <v>Jun</v>
      </c>
      <c r="V3396" s="11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>
        <f t="shared" si="425"/>
        <v>710</v>
      </c>
      <c r="Q3397" t="str">
        <f t="shared" si="426"/>
        <v>theater</v>
      </c>
      <c r="R3397" s="6" t="str">
        <f t="shared" si="427"/>
        <v>plays</v>
      </c>
      <c r="S3397" s="10">
        <f t="shared" si="428"/>
        <v>42140.712314814817</v>
      </c>
      <c r="T3397" s="10">
        <f t="shared" si="429"/>
        <v>42154.756944444445</v>
      </c>
      <c r="U3397" s="10" t="str">
        <f t="shared" si="430"/>
        <v>May</v>
      </c>
      <c r="V3397" s="11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>
        <f t="shared" si="425"/>
        <v>1532.5</v>
      </c>
      <c r="Q3398" t="str">
        <f t="shared" si="426"/>
        <v>theater</v>
      </c>
      <c r="R3398" s="6" t="str">
        <f t="shared" si="427"/>
        <v>plays</v>
      </c>
      <c r="S3398" s="10">
        <f t="shared" si="428"/>
        <v>41764.44663194444</v>
      </c>
      <c r="T3398" s="10">
        <f t="shared" si="429"/>
        <v>41791.165972222225</v>
      </c>
      <c r="U3398" s="10" t="str">
        <f t="shared" si="430"/>
        <v>May</v>
      </c>
      <c r="V3398" s="11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>
        <f t="shared" si="425"/>
        <v>265</v>
      </c>
      <c r="Q3399" t="str">
        <f t="shared" si="426"/>
        <v>theater</v>
      </c>
      <c r="R3399" s="6" t="str">
        <f t="shared" si="427"/>
        <v>plays</v>
      </c>
      <c r="S3399" s="10">
        <f t="shared" si="428"/>
        <v>42378.478344907402</v>
      </c>
      <c r="T3399" s="10">
        <f t="shared" si="429"/>
        <v>42418.916666666672</v>
      </c>
      <c r="U3399" s="10" t="str">
        <f t="shared" si="430"/>
        <v>Jan</v>
      </c>
      <c r="V3399" s="11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>
        <f t="shared" si="425"/>
        <v>4221.5</v>
      </c>
      <c r="Q3400" t="str">
        <f t="shared" si="426"/>
        <v>theater</v>
      </c>
      <c r="R3400" s="6" t="str">
        <f t="shared" si="427"/>
        <v>plays</v>
      </c>
      <c r="S3400" s="10">
        <f t="shared" si="428"/>
        <v>41941.75203703704</v>
      </c>
      <c r="T3400" s="10">
        <f t="shared" si="429"/>
        <v>41964.708333333328</v>
      </c>
      <c r="U3400" s="10" t="str">
        <f t="shared" si="430"/>
        <v>Oct</v>
      </c>
      <c r="V3400" s="11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>
        <f t="shared" si="425"/>
        <v>1222.5</v>
      </c>
      <c r="Q3401" t="str">
        <f t="shared" si="426"/>
        <v>theater</v>
      </c>
      <c r="R3401" s="6" t="str">
        <f t="shared" si="427"/>
        <v>plays</v>
      </c>
      <c r="S3401" s="10">
        <f t="shared" si="428"/>
        <v>42026.920428240745</v>
      </c>
      <c r="T3401" s="10">
        <f t="shared" si="429"/>
        <v>42056.920428240745</v>
      </c>
      <c r="U3401" s="10" t="str">
        <f t="shared" si="430"/>
        <v>Jan</v>
      </c>
      <c r="V3401" s="11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>
        <f t="shared" si="425"/>
        <v>10020.5</v>
      </c>
      <c r="Q3402" t="str">
        <f t="shared" si="426"/>
        <v>theater</v>
      </c>
      <c r="R3402" s="6" t="str">
        <f t="shared" si="427"/>
        <v>plays</v>
      </c>
      <c r="S3402" s="10">
        <f t="shared" si="428"/>
        <v>41834.953865740739</v>
      </c>
      <c r="T3402" s="10">
        <f t="shared" si="429"/>
        <v>41879.953865740739</v>
      </c>
      <c r="U3402" s="10" t="str">
        <f t="shared" si="430"/>
        <v>Jul</v>
      </c>
      <c r="V3402" s="11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>
        <f t="shared" si="425"/>
        <v>2927</v>
      </c>
      <c r="Q3403" t="str">
        <f t="shared" si="426"/>
        <v>theater</v>
      </c>
      <c r="R3403" s="6" t="str">
        <f t="shared" si="427"/>
        <v>plays</v>
      </c>
      <c r="S3403" s="10">
        <f t="shared" si="428"/>
        <v>42193.723912037036</v>
      </c>
      <c r="T3403" s="10">
        <f t="shared" si="429"/>
        <v>42223.723912037036</v>
      </c>
      <c r="U3403" s="10" t="str">
        <f t="shared" si="430"/>
        <v>Jul</v>
      </c>
      <c r="V3403" s="11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>
        <f t="shared" si="425"/>
        <v>15732.5</v>
      </c>
      <c r="Q3404" t="str">
        <f t="shared" si="426"/>
        <v>theater</v>
      </c>
      <c r="R3404" s="6" t="str">
        <f t="shared" si="427"/>
        <v>plays</v>
      </c>
      <c r="S3404" s="10">
        <f t="shared" si="428"/>
        <v>42290.61855324074</v>
      </c>
      <c r="T3404" s="10">
        <f t="shared" si="429"/>
        <v>42320.104861111111</v>
      </c>
      <c r="U3404" s="10" t="str">
        <f t="shared" si="430"/>
        <v>Oct</v>
      </c>
      <c r="V3404" s="11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>
        <f t="shared" si="425"/>
        <v>2000</v>
      </c>
      <c r="Q3405" t="str">
        <f t="shared" si="426"/>
        <v>theater</v>
      </c>
      <c r="R3405" s="6" t="str">
        <f t="shared" si="427"/>
        <v>plays</v>
      </c>
      <c r="S3405" s="10">
        <f t="shared" si="428"/>
        <v>42150.462083333332</v>
      </c>
      <c r="T3405" s="10">
        <f t="shared" si="429"/>
        <v>42180.462083333332</v>
      </c>
      <c r="U3405" s="10" t="str">
        <f t="shared" si="430"/>
        <v>May</v>
      </c>
      <c r="V3405" s="11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>
        <f t="shared" si="425"/>
        <v>555</v>
      </c>
      <c r="Q3406" t="str">
        <f t="shared" si="426"/>
        <v>theater</v>
      </c>
      <c r="R3406" s="6" t="str">
        <f t="shared" si="427"/>
        <v>plays</v>
      </c>
      <c r="S3406" s="10">
        <f t="shared" si="428"/>
        <v>42152.503495370373</v>
      </c>
      <c r="T3406" s="10">
        <f t="shared" si="429"/>
        <v>42172.503495370373</v>
      </c>
      <c r="U3406" s="10" t="str">
        <f t="shared" si="430"/>
        <v>May</v>
      </c>
      <c r="V3406" s="11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>
        <f t="shared" si="425"/>
        <v>415.75</v>
      </c>
      <c r="Q3407" t="str">
        <f t="shared" si="426"/>
        <v>theater</v>
      </c>
      <c r="R3407" s="6" t="str">
        <f t="shared" si="427"/>
        <v>plays</v>
      </c>
      <c r="S3407" s="10">
        <f t="shared" si="428"/>
        <v>42410.017199074078</v>
      </c>
      <c r="T3407" s="10">
        <f t="shared" si="429"/>
        <v>42430.999305555553</v>
      </c>
      <c r="U3407" s="10" t="str">
        <f t="shared" si="430"/>
        <v>Feb</v>
      </c>
      <c r="V3407" s="11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>
        <f t="shared" si="425"/>
        <v>10015.5</v>
      </c>
      <c r="Q3408" t="str">
        <f t="shared" si="426"/>
        <v>theater</v>
      </c>
      <c r="R3408" s="6" t="str">
        <f t="shared" si="427"/>
        <v>plays</v>
      </c>
      <c r="S3408" s="10">
        <f t="shared" si="428"/>
        <v>41791.492777777778</v>
      </c>
      <c r="T3408" s="10">
        <f t="shared" si="429"/>
        <v>41836.492777777778</v>
      </c>
      <c r="U3408" s="10" t="str">
        <f t="shared" si="430"/>
        <v>Jun</v>
      </c>
      <c r="V3408" s="11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>
        <f t="shared" si="425"/>
        <v>2071</v>
      </c>
      <c r="Q3409" t="str">
        <f t="shared" si="426"/>
        <v>theater</v>
      </c>
      <c r="R3409" s="6" t="str">
        <f t="shared" si="427"/>
        <v>plays</v>
      </c>
      <c r="S3409" s="10">
        <f t="shared" si="428"/>
        <v>41796.422326388885</v>
      </c>
      <c r="T3409" s="10">
        <f t="shared" si="429"/>
        <v>41826.422326388885</v>
      </c>
      <c r="U3409" s="10" t="str">
        <f t="shared" si="430"/>
        <v>Jun</v>
      </c>
      <c r="V3409" s="11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>
        <f t="shared" si="425"/>
        <v>777.5</v>
      </c>
      <c r="Q3410" t="str">
        <f t="shared" si="426"/>
        <v>theater</v>
      </c>
      <c r="R3410" s="6" t="str">
        <f t="shared" si="427"/>
        <v>plays</v>
      </c>
      <c r="S3410" s="10">
        <f t="shared" si="428"/>
        <v>41808.991944444446</v>
      </c>
      <c r="T3410" s="10">
        <f t="shared" si="429"/>
        <v>41838.991944444446</v>
      </c>
      <c r="U3410" s="10" t="str">
        <f t="shared" si="430"/>
        <v>Jun</v>
      </c>
      <c r="V3410" s="11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>
        <f t="shared" si="425"/>
        <v>559</v>
      </c>
      <c r="Q3411" t="str">
        <f t="shared" si="426"/>
        <v>theater</v>
      </c>
      <c r="R3411" s="6" t="str">
        <f t="shared" si="427"/>
        <v>plays</v>
      </c>
      <c r="S3411" s="10">
        <f t="shared" si="428"/>
        <v>42544.814328703709</v>
      </c>
      <c r="T3411" s="10">
        <f t="shared" si="429"/>
        <v>42582.873611111107</v>
      </c>
      <c r="U3411" s="10" t="str">
        <f t="shared" si="430"/>
        <v>Jun</v>
      </c>
      <c r="V3411" s="11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>
        <f t="shared" si="425"/>
        <v>3127.5</v>
      </c>
      <c r="Q3412" t="str">
        <f t="shared" si="426"/>
        <v>theater</v>
      </c>
      <c r="R3412" s="6" t="str">
        <f t="shared" si="427"/>
        <v>plays</v>
      </c>
      <c r="S3412" s="10">
        <f t="shared" si="428"/>
        <v>42500.041550925926</v>
      </c>
      <c r="T3412" s="10">
        <f t="shared" si="429"/>
        <v>42527.291666666672</v>
      </c>
      <c r="U3412" s="10" t="str">
        <f t="shared" si="430"/>
        <v>May</v>
      </c>
      <c r="V3412" s="11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>
        <f t="shared" si="425"/>
        <v>15267.5</v>
      </c>
      <c r="Q3413" t="str">
        <f t="shared" si="426"/>
        <v>theater</v>
      </c>
      <c r="R3413" s="6" t="str">
        <f t="shared" si="427"/>
        <v>plays</v>
      </c>
      <c r="S3413" s="10">
        <f t="shared" si="428"/>
        <v>42265.022824074069</v>
      </c>
      <c r="T3413" s="10">
        <f t="shared" si="429"/>
        <v>42285.022824074069</v>
      </c>
      <c r="U3413" s="10" t="str">
        <f t="shared" si="430"/>
        <v>Sep</v>
      </c>
      <c r="V3413" s="11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>
        <f t="shared" si="425"/>
        <v>3000</v>
      </c>
      <c r="Q3414" t="str">
        <f t="shared" si="426"/>
        <v>theater</v>
      </c>
      <c r="R3414" s="6" t="str">
        <f t="shared" si="427"/>
        <v>plays</v>
      </c>
      <c r="S3414" s="10">
        <f t="shared" si="428"/>
        <v>41879.959050925929</v>
      </c>
      <c r="T3414" s="10">
        <f t="shared" si="429"/>
        <v>41909.959050925929</v>
      </c>
      <c r="U3414" s="10" t="str">
        <f t="shared" si="430"/>
        <v>Aug</v>
      </c>
      <c r="V3414" s="11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>
        <f t="shared" si="425"/>
        <v>575</v>
      </c>
      <c r="Q3415" t="str">
        <f t="shared" si="426"/>
        <v>theater</v>
      </c>
      <c r="R3415" s="6" t="str">
        <f t="shared" si="427"/>
        <v>plays</v>
      </c>
      <c r="S3415" s="10">
        <f t="shared" si="428"/>
        <v>42053.733078703706</v>
      </c>
      <c r="T3415" s="10">
        <f t="shared" si="429"/>
        <v>42063.207638888889</v>
      </c>
      <c r="U3415" s="10" t="str">
        <f t="shared" si="430"/>
        <v>Feb</v>
      </c>
      <c r="V3415" s="11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>
        <f t="shared" si="425"/>
        <v>3052.5</v>
      </c>
      <c r="Q3416" t="str">
        <f t="shared" si="426"/>
        <v>theater</v>
      </c>
      <c r="R3416" s="6" t="str">
        <f t="shared" si="427"/>
        <v>plays</v>
      </c>
      <c r="S3416" s="10">
        <f t="shared" si="428"/>
        <v>42675.832465277781</v>
      </c>
      <c r="T3416" s="10">
        <f t="shared" si="429"/>
        <v>42705.332638888889</v>
      </c>
      <c r="U3416" s="10" t="str">
        <f t="shared" si="430"/>
        <v>Nov</v>
      </c>
      <c r="V3416" s="11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>
        <f t="shared" si="425"/>
        <v>200</v>
      </c>
      <c r="Q3417" t="str">
        <f t="shared" si="426"/>
        <v>theater</v>
      </c>
      <c r="R3417" s="6" t="str">
        <f t="shared" si="427"/>
        <v>plays</v>
      </c>
      <c r="S3417" s="10">
        <f t="shared" si="428"/>
        <v>42467.144166666665</v>
      </c>
      <c r="T3417" s="10">
        <f t="shared" si="429"/>
        <v>42477.979166666672</v>
      </c>
      <c r="U3417" s="10" t="str">
        <f t="shared" si="430"/>
        <v>Apr</v>
      </c>
      <c r="V3417" s="11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>
        <f t="shared" si="425"/>
        <v>4392</v>
      </c>
      <c r="Q3418" t="str">
        <f t="shared" si="426"/>
        <v>theater</v>
      </c>
      <c r="R3418" s="6" t="str">
        <f t="shared" si="427"/>
        <v>plays</v>
      </c>
      <c r="S3418" s="10">
        <f t="shared" si="428"/>
        <v>42089.412557870368</v>
      </c>
      <c r="T3418" s="10">
        <f t="shared" si="429"/>
        <v>42117.770833333328</v>
      </c>
      <c r="U3418" s="10" t="str">
        <f t="shared" si="430"/>
        <v>Mar</v>
      </c>
      <c r="V3418" s="11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>
        <f t="shared" si="425"/>
        <v>1700.0050000000001</v>
      </c>
      <c r="Q3419" t="str">
        <f t="shared" si="426"/>
        <v>theater</v>
      </c>
      <c r="R3419" s="6" t="str">
        <f t="shared" si="427"/>
        <v>plays</v>
      </c>
      <c r="S3419" s="10">
        <f t="shared" si="428"/>
        <v>41894.91375</v>
      </c>
      <c r="T3419" s="10">
        <f t="shared" si="429"/>
        <v>41938.029861111114</v>
      </c>
      <c r="U3419" s="10" t="str">
        <f t="shared" si="430"/>
        <v>Sep</v>
      </c>
      <c r="V3419" s="11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>
        <f t="shared" si="425"/>
        <v>4017.5</v>
      </c>
      <c r="Q3420" t="str">
        <f t="shared" si="426"/>
        <v>theater</v>
      </c>
      <c r="R3420" s="6" t="str">
        <f t="shared" si="427"/>
        <v>plays</v>
      </c>
      <c r="S3420" s="10">
        <f t="shared" si="428"/>
        <v>41752.83457175926</v>
      </c>
      <c r="T3420" s="10">
        <f t="shared" si="429"/>
        <v>41782.83457175926</v>
      </c>
      <c r="U3420" s="10" t="str">
        <f t="shared" si="430"/>
        <v>Apr</v>
      </c>
      <c r="V3420" s="11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>
        <f t="shared" si="425"/>
        <v>2840</v>
      </c>
      <c r="Q3421" t="str">
        <f t="shared" si="426"/>
        <v>theater</v>
      </c>
      <c r="R3421" s="6" t="str">
        <f t="shared" si="427"/>
        <v>plays</v>
      </c>
      <c r="S3421" s="10">
        <f t="shared" si="428"/>
        <v>42448.821585648147</v>
      </c>
      <c r="T3421" s="10">
        <f t="shared" si="429"/>
        <v>42466.895833333328</v>
      </c>
      <c r="U3421" s="10" t="str">
        <f t="shared" si="430"/>
        <v>Mar</v>
      </c>
      <c r="V3421" s="11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>
        <f t="shared" si="425"/>
        <v>833</v>
      </c>
      <c r="Q3422" t="str">
        <f t="shared" si="426"/>
        <v>theater</v>
      </c>
      <c r="R3422" s="6" t="str">
        <f t="shared" si="427"/>
        <v>plays</v>
      </c>
      <c r="S3422" s="10">
        <f t="shared" si="428"/>
        <v>42405.090300925927</v>
      </c>
      <c r="T3422" s="10">
        <f t="shared" si="429"/>
        <v>42414</v>
      </c>
      <c r="U3422" s="10" t="str">
        <f t="shared" si="430"/>
        <v>Feb</v>
      </c>
      <c r="V3422" s="11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>
        <f t="shared" si="425"/>
        <v>10057.5</v>
      </c>
      <c r="Q3423" t="str">
        <f t="shared" si="426"/>
        <v>theater</v>
      </c>
      <c r="R3423" s="6" t="str">
        <f t="shared" si="427"/>
        <v>plays</v>
      </c>
      <c r="S3423" s="10">
        <f t="shared" si="428"/>
        <v>42037.791238425925</v>
      </c>
      <c r="T3423" s="10">
        <f t="shared" si="429"/>
        <v>42067.791238425925</v>
      </c>
      <c r="U3423" s="10" t="str">
        <f t="shared" si="430"/>
        <v>Feb</v>
      </c>
      <c r="V3423" s="11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>
        <f t="shared" si="425"/>
        <v>3136.5</v>
      </c>
      <c r="Q3424" t="str">
        <f t="shared" si="426"/>
        <v>theater</v>
      </c>
      <c r="R3424" s="6" t="str">
        <f t="shared" si="427"/>
        <v>plays</v>
      </c>
      <c r="S3424" s="10">
        <f t="shared" si="428"/>
        <v>42323.562222222223</v>
      </c>
      <c r="T3424" s="10">
        <f t="shared" si="429"/>
        <v>42352</v>
      </c>
      <c r="U3424" s="10" t="str">
        <f t="shared" si="430"/>
        <v>Nov</v>
      </c>
      <c r="V3424" s="11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>
        <f t="shared" si="425"/>
        <v>300</v>
      </c>
      <c r="Q3425" t="str">
        <f t="shared" si="426"/>
        <v>theater</v>
      </c>
      <c r="R3425" s="6" t="str">
        <f t="shared" si="427"/>
        <v>plays</v>
      </c>
      <c r="S3425" s="10">
        <f t="shared" si="428"/>
        <v>42088.911354166667</v>
      </c>
      <c r="T3425" s="10">
        <f t="shared" si="429"/>
        <v>42118.911354166667</v>
      </c>
      <c r="U3425" s="10" t="str">
        <f t="shared" si="430"/>
        <v>Mar</v>
      </c>
      <c r="V3425" s="11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>
        <f t="shared" si="425"/>
        <v>6107.5</v>
      </c>
      <c r="Q3426" t="str">
        <f t="shared" si="426"/>
        <v>theater</v>
      </c>
      <c r="R3426" s="6" t="str">
        <f t="shared" si="427"/>
        <v>plays</v>
      </c>
      <c r="S3426" s="10">
        <f t="shared" si="428"/>
        <v>42018.676898148144</v>
      </c>
      <c r="T3426" s="10">
        <f t="shared" si="429"/>
        <v>42040.290972222225</v>
      </c>
      <c r="U3426" s="10" t="str">
        <f t="shared" si="430"/>
        <v>Jan</v>
      </c>
      <c r="V3426" s="11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>
        <f t="shared" si="425"/>
        <v>30445.55</v>
      </c>
      <c r="Q3427" t="str">
        <f t="shared" si="426"/>
        <v>theater</v>
      </c>
      <c r="R3427" s="6" t="str">
        <f t="shared" si="427"/>
        <v>plays</v>
      </c>
      <c r="S3427" s="10">
        <f t="shared" si="428"/>
        <v>41884.617314814815</v>
      </c>
      <c r="T3427" s="10">
        <f t="shared" si="429"/>
        <v>41916.617314814815</v>
      </c>
      <c r="U3427" s="10" t="str">
        <f t="shared" si="430"/>
        <v>Sep</v>
      </c>
      <c r="V3427" s="11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>
        <f t="shared" si="425"/>
        <v>3902.5</v>
      </c>
      <c r="Q3428" t="str">
        <f t="shared" si="426"/>
        <v>theater</v>
      </c>
      <c r="R3428" s="6" t="str">
        <f t="shared" si="427"/>
        <v>plays</v>
      </c>
      <c r="S3428" s="10">
        <f t="shared" si="428"/>
        <v>41884.056747685187</v>
      </c>
      <c r="T3428" s="10">
        <f t="shared" si="429"/>
        <v>41903.083333333336</v>
      </c>
      <c r="U3428" s="10" t="str">
        <f t="shared" si="430"/>
        <v>Sep</v>
      </c>
      <c r="V3428" s="11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>
        <f t="shared" si="425"/>
        <v>1500</v>
      </c>
      <c r="Q3429" t="str">
        <f t="shared" si="426"/>
        <v>theater</v>
      </c>
      <c r="R3429" s="6" t="str">
        <f t="shared" si="427"/>
        <v>plays</v>
      </c>
      <c r="S3429" s="10">
        <f t="shared" si="428"/>
        <v>41792.645277777774</v>
      </c>
      <c r="T3429" s="10">
        <f t="shared" si="429"/>
        <v>41822.645277777774</v>
      </c>
      <c r="U3429" s="10" t="str">
        <f t="shared" si="430"/>
        <v>Jun</v>
      </c>
      <c r="V3429" s="11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>
        <f t="shared" si="425"/>
        <v>2027.5</v>
      </c>
      <c r="Q3430" t="str">
        <f t="shared" si="426"/>
        <v>theater</v>
      </c>
      <c r="R3430" s="6" t="str">
        <f t="shared" si="427"/>
        <v>plays</v>
      </c>
      <c r="S3430" s="10">
        <f t="shared" si="428"/>
        <v>42038.720451388886</v>
      </c>
      <c r="T3430" s="10">
        <f t="shared" si="429"/>
        <v>42063.708333333328</v>
      </c>
      <c r="U3430" s="10" t="str">
        <f t="shared" si="430"/>
        <v>Feb</v>
      </c>
      <c r="V3430" s="11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>
        <f t="shared" si="425"/>
        <v>172.5</v>
      </c>
      <c r="Q3431" t="str">
        <f t="shared" si="426"/>
        <v>theater</v>
      </c>
      <c r="R3431" s="6" t="str">
        <f t="shared" si="427"/>
        <v>plays</v>
      </c>
      <c r="S3431" s="10">
        <f t="shared" si="428"/>
        <v>42662.021539351852</v>
      </c>
      <c r="T3431" s="10">
        <f t="shared" si="429"/>
        <v>42676.021539351852</v>
      </c>
      <c r="U3431" s="10" t="str">
        <f t="shared" si="430"/>
        <v>Oct</v>
      </c>
      <c r="V3431" s="11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>
        <f t="shared" si="425"/>
        <v>2085.4949999999999</v>
      </c>
      <c r="Q3432" t="str">
        <f t="shared" si="426"/>
        <v>theater</v>
      </c>
      <c r="R3432" s="6" t="str">
        <f t="shared" si="427"/>
        <v>plays</v>
      </c>
      <c r="S3432" s="10">
        <f t="shared" si="428"/>
        <v>41820.945613425924</v>
      </c>
      <c r="T3432" s="10">
        <f t="shared" si="429"/>
        <v>41850.945613425924</v>
      </c>
      <c r="U3432" s="10" t="str">
        <f t="shared" si="430"/>
        <v>Jun</v>
      </c>
      <c r="V3432" s="11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>
        <f t="shared" si="425"/>
        <v>2000</v>
      </c>
      <c r="Q3433" t="str">
        <f t="shared" si="426"/>
        <v>theater</v>
      </c>
      <c r="R3433" s="6" t="str">
        <f t="shared" si="427"/>
        <v>plays</v>
      </c>
      <c r="S3433" s="10">
        <f t="shared" si="428"/>
        <v>41839.730937500004</v>
      </c>
      <c r="T3433" s="10">
        <f t="shared" si="429"/>
        <v>41869.730937500004</v>
      </c>
      <c r="U3433" s="10" t="str">
        <f t="shared" si="430"/>
        <v>Jul</v>
      </c>
      <c r="V3433" s="11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>
        <f t="shared" si="425"/>
        <v>2096.5</v>
      </c>
      <c r="Q3434" t="str">
        <f t="shared" si="426"/>
        <v>theater</v>
      </c>
      <c r="R3434" s="6" t="str">
        <f t="shared" si="427"/>
        <v>plays</v>
      </c>
      <c r="S3434" s="10">
        <f t="shared" si="428"/>
        <v>42380.581180555557</v>
      </c>
      <c r="T3434" s="10">
        <f t="shared" si="429"/>
        <v>42405.916666666672</v>
      </c>
      <c r="U3434" s="10" t="str">
        <f t="shared" si="430"/>
        <v>Jan</v>
      </c>
      <c r="V3434" s="11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>
        <f t="shared" si="425"/>
        <v>9512.5</v>
      </c>
      <c r="Q3435" t="str">
        <f t="shared" si="426"/>
        <v>theater</v>
      </c>
      <c r="R3435" s="6" t="str">
        <f t="shared" si="427"/>
        <v>plays</v>
      </c>
      <c r="S3435" s="10">
        <f t="shared" si="428"/>
        <v>41776.063136574077</v>
      </c>
      <c r="T3435" s="10">
        <f t="shared" si="429"/>
        <v>41807.125</v>
      </c>
      <c r="U3435" s="10" t="str">
        <f t="shared" si="430"/>
        <v>May</v>
      </c>
      <c r="V3435" s="11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>
        <f t="shared" si="425"/>
        <v>10277.5</v>
      </c>
      <c r="Q3436" t="str">
        <f t="shared" si="426"/>
        <v>theater</v>
      </c>
      <c r="R3436" s="6" t="str">
        <f t="shared" si="427"/>
        <v>plays</v>
      </c>
      <c r="S3436" s="10">
        <f t="shared" si="428"/>
        <v>41800.380428240744</v>
      </c>
      <c r="T3436" s="10">
        <f t="shared" si="429"/>
        <v>41830.380428240744</v>
      </c>
      <c r="U3436" s="10" t="str">
        <f t="shared" si="430"/>
        <v>Jun</v>
      </c>
      <c r="V3436" s="11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>
        <f t="shared" si="425"/>
        <v>1060</v>
      </c>
      <c r="Q3437" t="str">
        <f t="shared" si="426"/>
        <v>theater</v>
      </c>
      <c r="R3437" s="6" t="str">
        <f t="shared" si="427"/>
        <v>plays</v>
      </c>
      <c r="S3437" s="10">
        <f t="shared" si="428"/>
        <v>42572.61681712963</v>
      </c>
      <c r="T3437" s="10">
        <f t="shared" si="429"/>
        <v>42589.125</v>
      </c>
      <c r="U3437" s="10" t="str">
        <f t="shared" si="430"/>
        <v>Jul</v>
      </c>
      <c r="V3437" s="11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>
        <f t="shared" si="425"/>
        <v>5147.5</v>
      </c>
      <c r="Q3438" t="str">
        <f t="shared" si="426"/>
        <v>theater</v>
      </c>
      <c r="R3438" s="6" t="str">
        <f t="shared" si="427"/>
        <v>plays</v>
      </c>
      <c r="S3438" s="10">
        <f t="shared" si="428"/>
        <v>41851.541585648149</v>
      </c>
      <c r="T3438" s="10">
        <f t="shared" si="429"/>
        <v>41872.686111111114</v>
      </c>
      <c r="U3438" s="10" t="str">
        <f t="shared" si="430"/>
        <v>Jul</v>
      </c>
      <c r="V3438" s="11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>
        <f t="shared" si="425"/>
        <v>3015</v>
      </c>
      <c r="Q3439" t="str">
        <f t="shared" si="426"/>
        <v>theater</v>
      </c>
      <c r="R3439" s="6" t="str">
        <f t="shared" si="427"/>
        <v>plays</v>
      </c>
      <c r="S3439" s="10">
        <f t="shared" si="428"/>
        <v>42205.710879629631</v>
      </c>
      <c r="T3439" s="10">
        <f t="shared" si="429"/>
        <v>42235.710879629631</v>
      </c>
      <c r="U3439" s="10" t="str">
        <f t="shared" si="430"/>
        <v>Jul</v>
      </c>
      <c r="V3439" s="11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>
        <f t="shared" si="425"/>
        <v>2552.5</v>
      </c>
      <c r="Q3440" t="str">
        <f t="shared" si="426"/>
        <v>theater</v>
      </c>
      <c r="R3440" s="6" t="str">
        <f t="shared" si="427"/>
        <v>plays</v>
      </c>
      <c r="S3440" s="10">
        <f t="shared" si="428"/>
        <v>42100.927858796291</v>
      </c>
      <c r="T3440" s="10">
        <f t="shared" si="429"/>
        <v>42126.875</v>
      </c>
      <c r="U3440" s="10" t="str">
        <f t="shared" si="430"/>
        <v>Apr</v>
      </c>
      <c r="V3440" s="11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>
        <f t="shared" si="425"/>
        <v>1408.0700000000002</v>
      </c>
      <c r="Q3441" t="str">
        <f t="shared" si="426"/>
        <v>theater</v>
      </c>
      <c r="R3441" s="6" t="str">
        <f t="shared" si="427"/>
        <v>plays</v>
      </c>
      <c r="S3441" s="10">
        <f t="shared" si="428"/>
        <v>42374.911226851851</v>
      </c>
      <c r="T3441" s="10">
        <f t="shared" si="429"/>
        <v>42388.207638888889</v>
      </c>
      <c r="U3441" s="10" t="str">
        <f t="shared" si="430"/>
        <v>Jan</v>
      </c>
      <c r="V3441" s="11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>
        <f t="shared" si="425"/>
        <v>5130.46</v>
      </c>
      <c r="Q3442" t="str">
        <f t="shared" si="426"/>
        <v>theater</v>
      </c>
      <c r="R3442" s="6" t="str">
        <f t="shared" si="427"/>
        <v>plays</v>
      </c>
      <c r="S3442" s="10">
        <f t="shared" si="428"/>
        <v>41809.12300925926</v>
      </c>
      <c r="T3442" s="10">
        <f t="shared" si="429"/>
        <v>41831.677083333336</v>
      </c>
      <c r="U3442" s="10" t="str">
        <f t="shared" si="430"/>
        <v>Jun</v>
      </c>
      <c r="V3442" s="11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>
        <f t="shared" si="425"/>
        <v>2532.5</v>
      </c>
      <c r="Q3443" t="str">
        <f t="shared" si="426"/>
        <v>theater</v>
      </c>
      <c r="R3443" s="6" t="str">
        <f t="shared" si="427"/>
        <v>plays</v>
      </c>
      <c r="S3443" s="10">
        <f t="shared" si="428"/>
        <v>42294.429641203707</v>
      </c>
      <c r="T3443" s="10">
        <f t="shared" si="429"/>
        <v>42321.845138888893</v>
      </c>
      <c r="U3443" s="10" t="str">
        <f t="shared" si="430"/>
        <v>Oct</v>
      </c>
      <c r="V3443" s="11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>
        <f t="shared" si="425"/>
        <v>250</v>
      </c>
      <c r="Q3444" t="str">
        <f t="shared" si="426"/>
        <v>theater</v>
      </c>
      <c r="R3444" s="6" t="str">
        <f t="shared" si="427"/>
        <v>plays</v>
      </c>
      <c r="S3444" s="10">
        <f t="shared" si="428"/>
        <v>42124.841111111105</v>
      </c>
      <c r="T3444" s="10">
        <f t="shared" si="429"/>
        <v>42154.841111111105</v>
      </c>
      <c r="U3444" s="10" t="str">
        <f t="shared" si="430"/>
        <v>Apr</v>
      </c>
      <c r="V3444" s="11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>
        <f t="shared" si="425"/>
        <v>1427.5</v>
      </c>
      <c r="Q3445" t="str">
        <f t="shared" si="426"/>
        <v>theater</v>
      </c>
      <c r="R3445" s="6" t="str">
        <f t="shared" si="427"/>
        <v>plays</v>
      </c>
      <c r="S3445" s="10">
        <f t="shared" si="428"/>
        <v>41861.524837962963</v>
      </c>
      <c r="T3445" s="10">
        <f t="shared" si="429"/>
        <v>41891.524837962963</v>
      </c>
      <c r="U3445" s="10" t="str">
        <f t="shared" si="430"/>
        <v>Aug</v>
      </c>
      <c r="V3445" s="11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>
        <f t="shared" si="425"/>
        <v>583.5</v>
      </c>
      <c r="Q3446" t="str">
        <f t="shared" si="426"/>
        <v>theater</v>
      </c>
      <c r="R3446" s="6" t="str">
        <f t="shared" si="427"/>
        <v>plays</v>
      </c>
      <c r="S3446" s="10">
        <f t="shared" si="428"/>
        <v>42521.291504629626</v>
      </c>
      <c r="T3446" s="10">
        <f t="shared" si="429"/>
        <v>42529.582638888889</v>
      </c>
      <c r="U3446" s="10" t="str">
        <f t="shared" si="430"/>
        <v>May</v>
      </c>
      <c r="V3446" s="11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>
        <f t="shared" si="425"/>
        <v>2000</v>
      </c>
      <c r="Q3447" t="str">
        <f t="shared" si="426"/>
        <v>theater</v>
      </c>
      <c r="R3447" s="6" t="str">
        <f t="shared" si="427"/>
        <v>plays</v>
      </c>
      <c r="S3447" s="10">
        <f t="shared" si="428"/>
        <v>42272.530509259261</v>
      </c>
      <c r="T3447" s="10">
        <f t="shared" si="429"/>
        <v>42300.530509259261</v>
      </c>
      <c r="U3447" s="10" t="str">
        <f t="shared" si="430"/>
        <v>Sep</v>
      </c>
      <c r="V3447" s="11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>
        <f t="shared" si="425"/>
        <v>1041</v>
      </c>
      <c r="Q3448" t="str">
        <f t="shared" si="426"/>
        <v>theater</v>
      </c>
      <c r="R3448" s="6" t="str">
        <f t="shared" si="427"/>
        <v>plays</v>
      </c>
      <c r="S3448" s="10">
        <f t="shared" si="428"/>
        <v>42016.832465277781</v>
      </c>
      <c r="T3448" s="10">
        <f t="shared" si="429"/>
        <v>42040.513888888891</v>
      </c>
      <c r="U3448" s="10" t="str">
        <f t="shared" si="430"/>
        <v>Jan</v>
      </c>
      <c r="V3448" s="11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>
        <f t="shared" si="425"/>
        <v>1039</v>
      </c>
      <c r="Q3449" t="str">
        <f t="shared" si="426"/>
        <v>theater</v>
      </c>
      <c r="R3449" s="6" t="str">
        <f t="shared" si="427"/>
        <v>plays</v>
      </c>
      <c r="S3449" s="10">
        <f t="shared" si="428"/>
        <v>42402.889027777783</v>
      </c>
      <c r="T3449" s="10">
        <f t="shared" si="429"/>
        <v>42447.847361111111</v>
      </c>
      <c r="U3449" s="10" t="str">
        <f t="shared" si="430"/>
        <v>Feb</v>
      </c>
      <c r="V3449" s="11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>
        <f t="shared" si="425"/>
        <v>2202.5</v>
      </c>
      <c r="Q3450" t="str">
        <f t="shared" si="426"/>
        <v>theater</v>
      </c>
      <c r="R3450" s="6" t="str">
        <f t="shared" si="427"/>
        <v>plays</v>
      </c>
      <c r="S3450" s="10">
        <f t="shared" si="428"/>
        <v>41960.119085648148</v>
      </c>
      <c r="T3450" s="10">
        <f t="shared" si="429"/>
        <v>41990.119085648148</v>
      </c>
      <c r="U3450" s="10" t="str">
        <f t="shared" si="430"/>
        <v>Nov</v>
      </c>
      <c r="V3450" s="11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>
        <f t="shared" si="425"/>
        <v>1082.5</v>
      </c>
      <c r="Q3451" t="str">
        <f t="shared" si="426"/>
        <v>theater</v>
      </c>
      <c r="R3451" s="6" t="str">
        <f t="shared" si="427"/>
        <v>plays</v>
      </c>
      <c r="S3451" s="10">
        <f t="shared" si="428"/>
        <v>42532.052523148144</v>
      </c>
      <c r="T3451" s="10">
        <f t="shared" si="429"/>
        <v>42560.166666666672</v>
      </c>
      <c r="U3451" s="10" t="str">
        <f t="shared" si="430"/>
        <v>Jun</v>
      </c>
      <c r="V3451" s="11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>
        <f t="shared" si="425"/>
        <v>630</v>
      </c>
      <c r="Q3452" t="str">
        <f t="shared" si="426"/>
        <v>theater</v>
      </c>
      <c r="R3452" s="6" t="str">
        <f t="shared" si="427"/>
        <v>plays</v>
      </c>
      <c r="S3452" s="10">
        <f t="shared" si="428"/>
        <v>42036.704525462963</v>
      </c>
      <c r="T3452" s="10">
        <f t="shared" si="429"/>
        <v>42096.662858796291</v>
      </c>
      <c r="U3452" s="10" t="str">
        <f t="shared" si="430"/>
        <v>Feb</v>
      </c>
      <c r="V3452" s="11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>
        <f t="shared" si="425"/>
        <v>654</v>
      </c>
      <c r="Q3453" t="str">
        <f t="shared" si="426"/>
        <v>theater</v>
      </c>
      <c r="R3453" s="6" t="str">
        <f t="shared" si="427"/>
        <v>plays</v>
      </c>
      <c r="S3453" s="10">
        <f t="shared" si="428"/>
        <v>42088.723692129628</v>
      </c>
      <c r="T3453" s="10">
        <f t="shared" si="429"/>
        <v>42115.723692129628</v>
      </c>
      <c r="U3453" s="10" t="str">
        <f t="shared" si="430"/>
        <v>Mar</v>
      </c>
      <c r="V3453" s="11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>
        <f t="shared" si="425"/>
        <v>1266</v>
      </c>
      <c r="Q3454" t="str">
        <f t="shared" si="426"/>
        <v>theater</v>
      </c>
      <c r="R3454" s="6" t="str">
        <f t="shared" si="427"/>
        <v>plays</v>
      </c>
      <c r="S3454" s="10">
        <f t="shared" si="428"/>
        <v>41820.639189814814</v>
      </c>
      <c r="T3454" s="10">
        <f t="shared" si="429"/>
        <v>41843.165972222225</v>
      </c>
      <c r="U3454" s="10" t="str">
        <f t="shared" si="430"/>
        <v>Jun</v>
      </c>
      <c r="V3454" s="11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>
        <f t="shared" si="425"/>
        <v>342.5</v>
      </c>
      <c r="Q3455" t="str">
        <f t="shared" si="426"/>
        <v>theater</v>
      </c>
      <c r="R3455" s="6" t="str">
        <f t="shared" si="427"/>
        <v>plays</v>
      </c>
      <c r="S3455" s="10">
        <f t="shared" si="428"/>
        <v>42535.97865740741</v>
      </c>
      <c r="T3455" s="10">
        <f t="shared" si="429"/>
        <v>42595.97865740741</v>
      </c>
      <c r="U3455" s="10" t="str">
        <f t="shared" si="430"/>
        <v>Jun</v>
      </c>
      <c r="V3455" s="11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>
        <f t="shared" si="425"/>
        <v>702.5</v>
      </c>
      <c r="Q3456" t="str">
        <f t="shared" si="426"/>
        <v>theater</v>
      </c>
      <c r="R3456" s="6" t="str">
        <f t="shared" si="427"/>
        <v>plays</v>
      </c>
      <c r="S3456" s="10">
        <f t="shared" si="428"/>
        <v>41821.698599537034</v>
      </c>
      <c r="T3456" s="10">
        <f t="shared" si="429"/>
        <v>41851.698599537034</v>
      </c>
      <c r="U3456" s="10" t="str">
        <f t="shared" si="430"/>
        <v>Jul</v>
      </c>
      <c r="V3456" s="11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>
        <f t="shared" si="425"/>
        <v>10032.5</v>
      </c>
      <c r="Q3457" t="str">
        <f t="shared" si="426"/>
        <v>theater</v>
      </c>
      <c r="R3457" s="6" t="str">
        <f t="shared" si="427"/>
        <v>plays</v>
      </c>
      <c r="S3457" s="10">
        <f t="shared" si="428"/>
        <v>42626.7503125</v>
      </c>
      <c r="T3457" s="10">
        <f t="shared" si="429"/>
        <v>42656.7503125</v>
      </c>
      <c r="U3457" s="10" t="str">
        <f t="shared" si="430"/>
        <v>Sep</v>
      </c>
      <c r="V3457" s="11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>
        <f t="shared" si="425"/>
        <v>4369.5</v>
      </c>
      <c r="Q3458" t="str">
        <f t="shared" si="426"/>
        <v>theater</v>
      </c>
      <c r="R3458" s="6" t="str">
        <f t="shared" si="427"/>
        <v>plays</v>
      </c>
      <c r="S3458" s="10">
        <f t="shared" si="428"/>
        <v>41821.205636574072</v>
      </c>
      <c r="T3458" s="10">
        <f t="shared" si="429"/>
        <v>41852.290972222225</v>
      </c>
      <c r="U3458" s="10" t="str">
        <f t="shared" si="430"/>
        <v>Jul</v>
      </c>
      <c r="V3458" s="11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>
        <f t="shared" ref="P3459:P3522" si="433">AVERAGE(D3459,E3459)</f>
        <v>2402</v>
      </c>
      <c r="Q3459" t="str">
        <f t="shared" ref="Q3459:Q3522" si="434">LEFT(N3459, SEARCH("/",N3459,1)-1)</f>
        <v>theater</v>
      </c>
      <c r="R3459" s="6" t="str">
        <f t="shared" ref="R3459:R3522" si="435">RIGHT(N3459,LEN(N3459) - SEARCH("/", N3459, + 1))</f>
        <v>plays</v>
      </c>
      <c r="S3459" s="10">
        <f t="shared" ref="S3459:S3522" si="436">(((J3459/60)/60)/24)+DATE(1970,1,1)</f>
        <v>42016.706678240742</v>
      </c>
      <c r="T3459" s="10">
        <f t="shared" ref="T3459:T3522" si="437">(((I3459/60)/60)/24)+DATE(1970,1,1)</f>
        <v>42047.249305555553</v>
      </c>
      <c r="U3459" s="10" t="str">
        <f t="shared" ref="U3459:U3522" si="438">TEXT(S3459, "mmm")</f>
        <v>Jan</v>
      </c>
      <c r="V3459" s="11">
        <f t="shared" ref="V3459:V3522" si="43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>
        <f t="shared" si="433"/>
        <v>1097</v>
      </c>
      <c r="Q3460" t="str">
        <f t="shared" si="434"/>
        <v>theater</v>
      </c>
      <c r="R3460" s="6" t="str">
        <f t="shared" si="435"/>
        <v>plays</v>
      </c>
      <c r="S3460" s="10">
        <f t="shared" si="436"/>
        <v>42011.202581018515</v>
      </c>
      <c r="T3460" s="10">
        <f t="shared" si="437"/>
        <v>42038.185416666667</v>
      </c>
      <c r="U3460" s="10" t="str">
        <f t="shared" si="438"/>
        <v>Jan</v>
      </c>
      <c r="V3460" s="11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>
        <f t="shared" si="433"/>
        <v>565.5</v>
      </c>
      <c r="Q3461" t="str">
        <f t="shared" si="434"/>
        <v>theater</v>
      </c>
      <c r="R3461" s="6" t="str">
        <f t="shared" si="435"/>
        <v>plays</v>
      </c>
      <c r="S3461" s="10">
        <f t="shared" si="436"/>
        <v>42480.479861111111</v>
      </c>
      <c r="T3461" s="10">
        <f t="shared" si="437"/>
        <v>42510.479861111111</v>
      </c>
      <c r="U3461" s="10" t="str">
        <f t="shared" si="438"/>
        <v>Apr</v>
      </c>
      <c r="V3461" s="11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>
        <f t="shared" si="433"/>
        <v>725</v>
      </c>
      <c r="Q3462" t="str">
        <f t="shared" si="434"/>
        <v>theater</v>
      </c>
      <c r="R3462" s="6" t="str">
        <f t="shared" si="435"/>
        <v>plays</v>
      </c>
      <c r="S3462" s="10">
        <f t="shared" si="436"/>
        <v>41852.527222222219</v>
      </c>
      <c r="T3462" s="10">
        <f t="shared" si="437"/>
        <v>41866.527222222219</v>
      </c>
      <c r="U3462" s="10" t="str">
        <f t="shared" si="438"/>
        <v>Aug</v>
      </c>
      <c r="V3462" s="11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>
        <f t="shared" si="433"/>
        <v>597.5</v>
      </c>
      <c r="Q3463" t="str">
        <f t="shared" si="434"/>
        <v>theater</v>
      </c>
      <c r="R3463" s="6" t="str">
        <f t="shared" si="435"/>
        <v>plays</v>
      </c>
      <c r="S3463" s="10">
        <f t="shared" si="436"/>
        <v>42643.632858796293</v>
      </c>
      <c r="T3463" s="10">
        <f t="shared" si="437"/>
        <v>42672.125</v>
      </c>
      <c r="U3463" s="10" t="str">
        <f t="shared" si="438"/>
        <v>Sep</v>
      </c>
      <c r="V3463" s="11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>
        <f t="shared" si="433"/>
        <v>377.5</v>
      </c>
      <c r="Q3464" t="str">
        <f t="shared" si="434"/>
        <v>theater</v>
      </c>
      <c r="R3464" s="6" t="str">
        <f t="shared" si="435"/>
        <v>plays</v>
      </c>
      <c r="S3464" s="10">
        <f t="shared" si="436"/>
        <v>42179.898472222223</v>
      </c>
      <c r="T3464" s="10">
        <f t="shared" si="437"/>
        <v>42195.75</v>
      </c>
      <c r="U3464" s="10" t="str">
        <f t="shared" si="438"/>
        <v>Jun</v>
      </c>
      <c r="V3464" s="11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>
        <f t="shared" si="433"/>
        <v>10169</v>
      </c>
      <c r="Q3465" t="str">
        <f t="shared" si="434"/>
        <v>theater</v>
      </c>
      <c r="R3465" s="6" t="str">
        <f t="shared" si="435"/>
        <v>plays</v>
      </c>
      <c r="S3465" s="10">
        <f t="shared" si="436"/>
        <v>42612.918807870374</v>
      </c>
      <c r="T3465" s="10">
        <f t="shared" si="437"/>
        <v>42654.165972222225</v>
      </c>
      <c r="U3465" s="10" t="str">
        <f t="shared" si="438"/>
        <v>Aug</v>
      </c>
      <c r="V3465" s="11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>
        <f t="shared" si="433"/>
        <v>5058.09</v>
      </c>
      <c r="Q3466" t="str">
        <f t="shared" si="434"/>
        <v>theater</v>
      </c>
      <c r="R3466" s="6" t="str">
        <f t="shared" si="435"/>
        <v>plays</v>
      </c>
      <c r="S3466" s="10">
        <f t="shared" si="436"/>
        <v>42575.130057870367</v>
      </c>
      <c r="T3466" s="10">
        <f t="shared" si="437"/>
        <v>42605.130057870367</v>
      </c>
      <c r="U3466" s="10" t="str">
        <f t="shared" si="438"/>
        <v>Jul</v>
      </c>
      <c r="V3466" s="11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>
        <f t="shared" si="433"/>
        <v>2030</v>
      </c>
      <c r="Q3467" t="str">
        <f t="shared" si="434"/>
        <v>theater</v>
      </c>
      <c r="R3467" s="6" t="str">
        <f t="shared" si="435"/>
        <v>plays</v>
      </c>
      <c r="S3467" s="10">
        <f t="shared" si="436"/>
        <v>42200.625833333332</v>
      </c>
      <c r="T3467" s="10">
        <f t="shared" si="437"/>
        <v>42225.666666666672</v>
      </c>
      <c r="U3467" s="10" t="str">
        <f t="shared" si="438"/>
        <v>Jul</v>
      </c>
      <c r="V3467" s="11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>
        <f t="shared" si="433"/>
        <v>3975</v>
      </c>
      <c r="Q3468" t="str">
        <f t="shared" si="434"/>
        <v>theater</v>
      </c>
      <c r="R3468" s="6" t="str">
        <f t="shared" si="435"/>
        <v>plays</v>
      </c>
      <c r="S3468" s="10">
        <f t="shared" si="436"/>
        <v>42420.019097222219</v>
      </c>
      <c r="T3468" s="10">
        <f t="shared" si="437"/>
        <v>42479.977430555555</v>
      </c>
      <c r="U3468" s="10" t="str">
        <f t="shared" si="438"/>
        <v>Feb</v>
      </c>
      <c r="V3468" s="11">
        <f t="shared" si="439"/>
        <v>2016</v>
      </c>
    </row>
    <row r="3469" spans="1:22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>
        <f t="shared" si="433"/>
        <v>3015</v>
      </c>
      <c r="Q3469" t="str">
        <f t="shared" si="434"/>
        <v>theater</v>
      </c>
      <c r="R3469" s="6" t="str">
        <f t="shared" si="435"/>
        <v>plays</v>
      </c>
      <c r="S3469" s="10">
        <f t="shared" si="436"/>
        <v>42053.671666666662</v>
      </c>
      <c r="T3469" s="10">
        <f t="shared" si="437"/>
        <v>42083.630000000005</v>
      </c>
      <c r="U3469" s="10" t="str">
        <f t="shared" si="438"/>
        <v>Feb</v>
      </c>
      <c r="V3469" s="11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>
        <f t="shared" si="433"/>
        <v>11089</v>
      </c>
      <c r="Q3470" t="str">
        <f t="shared" si="434"/>
        <v>theater</v>
      </c>
      <c r="R3470" s="6" t="str">
        <f t="shared" si="435"/>
        <v>plays</v>
      </c>
      <c r="S3470" s="10">
        <f t="shared" si="436"/>
        <v>42605.765381944439</v>
      </c>
      <c r="T3470" s="10">
        <f t="shared" si="437"/>
        <v>42634.125</v>
      </c>
      <c r="U3470" s="10" t="str">
        <f t="shared" si="438"/>
        <v>Aug</v>
      </c>
      <c r="V3470" s="11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>
        <f t="shared" si="433"/>
        <v>2987.5</v>
      </c>
      <c r="Q3471" t="str">
        <f t="shared" si="434"/>
        <v>theater</v>
      </c>
      <c r="R3471" s="6" t="str">
        <f t="shared" si="435"/>
        <v>plays</v>
      </c>
      <c r="S3471" s="10">
        <f t="shared" si="436"/>
        <v>42458.641724537039</v>
      </c>
      <c r="T3471" s="10">
        <f t="shared" si="437"/>
        <v>42488.641724537039</v>
      </c>
      <c r="U3471" s="10" t="str">
        <f t="shared" si="438"/>
        <v>Mar</v>
      </c>
      <c r="V3471" s="11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>
        <f t="shared" si="433"/>
        <v>312.5</v>
      </c>
      <c r="Q3472" t="str">
        <f t="shared" si="434"/>
        <v>theater</v>
      </c>
      <c r="R3472" s="6" t="str">
        <f t="shared" si="435"/>
        <v>plays</v>
      </c>
      <c r="S3472" s="10">
        <f t="shared" si="436"/>
        <v>42529.022013888884</v>
      </c>
      <c r="T3472" s="10">
        <f t="shared" si="437"/>
        <v>42566.901388888888</v>
      </c>
      <c r="U3472" s="10" t="str">
        <f t="shared" si="438"/>
        <v>Jun</v>
      </c>
      <c r="V3472" s="11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>
        <f t="shared" si="433"/>
        <v>786.5</v>
      </c>
      <c r="Q3473" t="str">
        <f t="shared" si="434"/>
        <v>theater</v>
      </c>
      <c r="R3473" s="6" t="str">
        <f t="shared" si="435"/>
        <v>plays</v>
      </c>
      <c r="S3473" s="10">
        <f t="shared" si="436"/>
        <v>41841.820486111108</v>
      </c>
      <c r="T3473" s="10">
        <f t="shared" si="437"/>
        <v>41882.833333333336</v>
      </c>
      <c r="U3473" s="10" t="str">
        <f t="shared" si="438"/>
        <v>Jul</v>
      </c>
      <c r="V3473" s="11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>
        <f t="shared" si="433"/>
        <v>2020.5</v>
      </c>
      <c r="Q3474" t="str">
        <f t="shared" si="434"/>
        <v>theater</v>
      </c>
      <c r="R3474" s="6" t="str">
        <f t="shared" si="435"/>
        <v>plays</v>
      </c>
      <c r="S3474" s="10">
        <f t="shared" si="436"/>
        <v>41928.170497685183</v>
      </c>
      <c r="T3474" s="10">
        <f t="shared" si="437"/>
        <v>41949.249305555553</v>
      </c>
      <c r="U3474" s="10" t="str">
        <f t="shared" si="438"/>
        <v>Oct</v>
      </c>
      <c r="V3474" s="11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>
        <f t="shared" si="433"/>
        <v>4900</v>
      </c>
      <c r="Q3475" t="str">
        <f t="shared" si="434"/>
        <v>theater</v>
      </c>
      <c r="R3475" s="6" t="str">
        <f t="shared" si="435"/>
        <v>plays</v>
      </c>
      <c r="S3475" s="10">
        <f t="shared" si="436"/>
        <v>42062.834444444445</v>
      </c>
      <c r="T3475" s="10">
        <f t="shared" si="437"/>
        <v>42083.852083333331</v>
      </c>
      <c r="U3475" s="10" t="str">
        <f t="shared" si="438"/>
        <v>Feb</v>
      </c>
      <c r="V3475" s="11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>
        <f t="shared" si="433"/>
        <v>2010</v>
      </c>
      <c r="Q3476" t="str">
        <f t="shared" si="434"/>
        <v>theater</v>
      </c>
      <c r="R3476" s="6" t="str">
        <f t="shared" si="435"/>
        <v>plays</v>
      </c>
      <c r="S3476" s="10">
        <f t="shared" si="436"/>
        <v>42541.501516203702</v>
      </c>
      <c r="T3476" s="10">
        <f t="shared" si="437"/>
        <v>42571.501516203702</v>
      </c>
      <c r="U3476" s="10" t="str">
        <f t="shared" si="438"/>
        <v>Jun</v>
      </c>
      <c r="V3476" s="11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>
        <f t="shared" si="433"/>
        <v>320</v>
      </c>
      <c r="Q3477" t="str">
        <f t="shared" si="434"/>
        <v>theater</v>
      </c>
      <c r="R3477" s="6" t="str">
        <f t="shared" si="435"/>
        <v>plays</v>
      </c>
      <c r="S3477" s="10">
        <f t="shared" si="436"/>
        <v>41918.880833333329</v>
      </c>
      <c r="T3477" s="10">
        <f t="shared" si="437"/>
        <v>41946</v>
      </c>
      <c r="U3477" s="10" t="str">
        <f t="shared" si="438"/>
        <v>Oct</v>
      </c>
      <c r="V3477" s="11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>
        <f t="shared" si="433"/>
        <v>306</v>
      </c>
      <c r="Q3478" t="str">
        <f t="shared" si="434"/>
        <v>theater</v>
      </c>
      <c r="R3478" s="6" t="str">
        <f t="shared" si="435"/>
        <v>plays</v>
      </c>
      <c r="S3478" s="10">
        <f t="shared" si="436"/>
        <v>41921.279976851853</v>
      </c>
      <c r="T3478" s="10">
        <f t="shared" si="437"/>
        <v>41939.125</v>
      </c>
      <c r="U3478" s="10" t="str">
        <f t="shared" si="438"/>
        <v>Oct</v>
      </c>
      <c r="V3478" s="11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>
        <f t="shared" si="433"/>
        <v>1938</v>
      </c>
      <c r="Q3479" t="str">
        <f t="shared" si="434"/>
        <v>theater</v>
      </c>
      <c r="R3479" s="6" t="str">
        <f t="shared" si="435"/>
        <v>plays</v>
      </c>
      <c r="S3479" s="10">
        <f t="shared" si="436"/>
        <v>42128.736608796295</v>
      </c>
      <c r="T3479" s="10">
        <f t="shared" si="437"/>
        <v>42141.125</v>
      </c>
      <c r="U3479" s="10" t="str">
        <f t="shared" si="438"/>
        <v>May</v>
      </c>
      <c r="V3479" s="11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>
        <f t="shared" si="433"/>
        <v>2128.5</v>
      </c>
      <c r="Q3480" t="str">
        <f t="shared" si="434"/>
        <v>theater</v>
      </c>
      <c r="R3480" s="6" t="str">
        <f t="shared" si="435"/>
        <v>plays</v>
      </c>
      <c r="S3480" s="10">
        <f t="shared" si="436"/>
        <v>42053.916921296302</v>
      </c>
      <c r="T3480" s="10">
        <f t="shared" si="437"/>
        <v>42079.875</v>
      </c>
      <c r="U3480" s="10" t="str">
        <f t="shared" si="438"/>
        <v>Feb</v>
      </c>
      <c r="V3480" s="11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>
        <f t="shared" si="433"/>
        <v>1709</v>
      </c>
      <c r="Q3481" t="str">
        <f t="shared" si="434"/>
        <v>theater</v>
      </c>
      <c r="R3481" s="6" t="str">
        <f t="shared" si="435"/>
        <v>plays</v>
      </c>
      <c r="S3481" s="10">
        <f t="shared" si="436"/>
        <v>41781.855092592588</v>
      </c>
      <c r="T3481" s="10">
        <f t="shared" si="437"/>
        <v>41811.855092592588</v>
      </c>
      <c r="U3481" s="10" t="str">
        <f t="shared" si="438"/>
        <v>May</v>
      </c>
      <c r="V3481" s="11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>
        <f t="shared" si="433"/>
        <v>1820</v>
      </c>
      <c r="Q3482" t="str">
        <f t="shared" si="434"/>
        <v>theater</v>
      </c>
      <c r="R3482" s="6" t="str">
        <f t="shared" si="435"/>
        <v>plays</v>
      </c>
      <c r="S3482" s="10">
        <f t="shared" si="436"/>
        <v>42171.317442129628</v>
      </c>
      <c r="T3482" s="10">
        <f t="shared" si="437"/>
        <v>42195.875</v>
      </c>
      <c r="U3482" s="10" t="str">
        <f t="shared" si="438"/>
        <v>Jun</v>
      </c>
      <c r="V3482" s="11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>
        <f t="shared" si="433"/>
        <v>10940</v>
      </c>
      <c r="Q3483" t="str">
        <f t="shared" si="434"/>
        <v>theater</v>
      </c>
      <c r="R3483" s="6" t="str">
        <f t="shared" si="435"/>
        <v>plays</v>
      </c>
      <c r="S3483" s="10">
        <f t="shared" si="436"/>
        <v>41989.24754629629</v>
      </c>
      <c r="T3483" s="10">
        <f t="shared" si="437"/>
        <v>42006.24754629629</v>
      </c>
      <c r="U3483" s="10" t="str">
        <f t="shared" si="438"/>
        <v>Dec</v>
      </c>
      <c r="V3483" s="11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>
        <f t="shared" si="433"/>
        <v>3575</v>
      </c>
      <c r="Q3484" t="str">
        <f t="shared" si="434"/>
        <v>theater</v>
      </c>
      <c r="R3484" s="6" t="str">
        <f t="shared" si="435"/>
        <v>plays</v>
      </c>
      <c r="S3484" s="10">
        <f t="shared" si="436"/>
        <v>41796.771597222221</v>
      </c>
      <c r="T3484" s="10">
        <f t="shared" si="437"/>
        <v>41826.771597222221</v>
      </c>
      <c r="U3484" s="10" t="str">
        <f t="shared" si="438"/>
        <v>Jun</v>
      </c>
      <c r="V3484" s="11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>
        <f t="shared" si="433"/>
        <v>4354</v>
      </c>
      <c r="Q3485" t="str">
        <f t="shared" si="434"/>
        <v>theater</v>
      </c>
      <c r="R3485" s="6" t="str">
        <f t="shared" si="435"/>
        <v>plays</v>
      </c>
      <c r="S3485" s="10">
        <f t="shared" si="436"/>
        <v>41793.668761574074</v>
      </c>
      <c r="T3485" s="10">
        <f t="shared" si="437"/>
        <v>41823.668761574074</v>
      </c>
      <c r="U3485" s="10" t="str">
        <f t="shared" si="438"/>
        <v>Jun</v>
      </c>
      <c r="V3485" s="11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>
        <f t="shared" si="433"/>
        <v>2678</v>
      </c>
      <c r="Q3486" t="str">
        <f t="shared" si="434"/>
        <v>theater</v>
      </c>
      <c r="R3486" s="6" t="str">
        <f t="shared" si="435"/>
        <v>plays</v>
      </c>
      <c r="S3486" s="10">
        <f t="shared" si="436"/>
        <v>42506.760405092587</v>
      </c>
      <c r="T3486" s="10">
        <f t="shared" si="437"/>
        <v>42536.760405092587</v>
      </c>
      <c r="U3486" s="10" t="str">
        <f t="shared" si="438"/>
        <v>May</v>
      </c>
      <c r="V3486" s="11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>
        <f t="shared" si="433"/>
        <v>1655</v>
      </c>
      <c r="Q3487" t="str">
        <f t="shared" si="434"/>
        <v>theater</v>
      </c>
      <c r="R3487" s="6" t="str">
        <f t="shared" si="435"/>
        <v>plays</v>
      </c>
      <c r="S3487" s="10">
        <f t="shared" si="436"/>
        <v>42372.693055555559</v>
      </c>
      <c r="T3487" s="10">
        <f t="shared" si="437"/>
        <v>42402.693055555559</v>
      </c>
      <c r="U3487" s="10" t="str">
        <f t="shared" si="438"/>
        <v>Jan</v>
      </c>
      <c r="V3487" s="11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>
        <f t="shared" si="433"/>
        <v>3828</v>
      </c>
      <c r="Q3488" t="str">
        <f t="shared" si="434"/>
        <v>theater</v>
      </c>
      <c r="R3488" s="6" t="str">
        <f t="shared" si="435"/>
        <v>plays</v>
      </c>
      <c r="S3488" s="10">
        <f t="shared" si="436"/>
        <v>42126.87501157407</v>
      </c>
      <c r="T3488" s="10">
        <f t="shared" si="437"/>
        <v>42158.290972222225</v>
      </c>
      <c r="U3488" s="10" t="str">
        <f t="shared" si="438"/>
        <v>May</v>
      </c>
      <c r="V3488" s="11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>
        <f t="shared" si="433"/>
        <v>2277.5</v>
      </c>
      <c r="Q3489" t="str">
        <f t="shared" si="434"/>
        <v>theater</v>
      </c>
      <c r="R3489" s="6" t="str">
        <f t="shared" si="435"/>
        <v>plays</v>
      </c>
      <c r="S3489" s="10">
        <f t="shared" si="436"/>
        <v>42149.940416666665</v>
      </c>
      <c r="T3489" s="10">
        <f t="shared" si="437"/>
        <v>42179.940416666665</v>
      </c>
      <c r="U3489" s="10" t="str">
        <f t="shared" si="438"/>
        <v>May</v>
      </c>
      <c r="V3489" s="11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>
        <f t="shared" si="433"/>
        <v>3318</v>
      </c>
      <c r="Q3490" t="str">
        <f t="shared" si="434"/>
        <v>theater</v>
      </c>
      <c r="R3490" s="6" t="str">
        <f t="shared" si="435"/>
        <v>plays</v>
      </c>
      <c r="S3490" s="10">
        <f t="shared" si="436"/>
        <v>42087.768055555556</v>
      </c>
      <c r="T3490" s="10">
        <f t="shared" si="437"/>
        <v>42111.666666666672</v>
      </c>
      <c r="U3490" s="10" t="str">
        <f t="shared" si="438"/>
        <v>Mar</v>
      </c>
      <c r="V3490" s="11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>
        <f t="shared" si="433"/>
        <v>5317.5</v>
      </c>
      <c r="Q3491" t="str">
        <f t="shared" si="434"/>
        <v>theater</v>
      </c>
      <c r="R3491" s="6" t="str">
        <f t="shared" si="435"/>
        <v>plays</v>
      </c>
      <c r="S3491" s="10">
        <f t="shared" si="436"/>
        <v>41753.635775462964</v>
      </c>
      <c r="T3491" s="10">
        <f t="shared" si="437"/>
        <v>41783.875</v>
      </c>
      <c r="U3491" s="10" t="str">
        <f t="shared" si="438"/>
        <v>Apr</v>
      </c>
      <c r="V3491" s="11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>
        <f t="shared" si="433"/>
        <v>1137.5</v>
      </c>
      <c r="Q3492" t="str">
        <f t="shared" si="434"/>
        <v>theater</v>
      </c>
      <c r="R3492" s="6" t="str">
        <f t="shared" si="435"/>
        <v>plays</v>
      </c>
      <c r="S3492" s="10">
        <f t="shared" si="436"/>
        <v>42443.802361111113</v>
      </c>
      <c r="T3492" s="10">
        <f t="shared" si="437"/>
        <v>42473.802361111113</v>
      </c>
      <c r="U3492" s="10" t="str">
        <f t="shared" si="438"/>
        <v>Mar</v>
      </c>
      <c r="V3492" s="11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>
        <f t="shared" si="433"/>
        <v>645.5</v>
      </c>
      <c r="Q3493" t="str">
        <f t="shared" si="434"/>
        <v>theater</v>
      </c>
      <c r="R3493" s="6" t="str">
        <f t="shared" si="435"/>
        <v>plays</v>
      </c>
      <c r="S3493" s="10">
        <f t="shared" si="436"/>
        <v>42121.249814814815</v>
      </c>
      <c r="T3493" s="10">
        <f t="shared" si="437"/>
        <v>42142.249814814815</v>
      </c>
      <c r="U3493" s="10" t="str">
        <f t="shared" si="438"/>
        <v>Apr</v>
      </c>
      <c r="V3493" s="11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>
        <f t="shared" si="433"/>
        <v>3900.1099999999997</v>
      </c>
      <c r="Q3494" t="str">
        <f t="shared" si="434"/>
        <v>theater</v>
      </c>
      <c r="R3494" s="6" t="str">
        <f t="shared" si="435"/>
        <v>plays</v>
      </c>
      <c r="S3494" s="10">
        <f t="shared" si="436"/>
        <v>42268.009224537032</v>
      </c>
      <c r="T3494" s="10">
        <f t="shared" si="437"/>
        <v>42303.009224537032</v>
      </c>
      <c r="U3494" s="10" t="str">
        <f t="shared" si="438"/>
        <v>Sep</v>
      </c>
      <c r="V3494" s="11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>
        <f t="shared" si="433"/>
        <v>1500</v>
      </c>
      <c r="Q3495" t="str">
        <f t="shared" si="434"/>
        <v>theater</v>
      </c>
      <c r="R3495" s="6" t="str">
        <f t="shared" si="435"/>
        <v>plays</v>
      </c>
      <c r="S3495" s="10">
        <f t="shared" si="436"/>
        <v>41848.866157407407</v>
      </c>
      <c r="T3495" s="10">
        <f t="shared" si="437"/>
        <v>41868.21597222222</v>
      </c>
      <c r="U3495" s="10" t="str">
        <f t="shared" si="438"/>
        <v>Jul</v>
      </c>
      <c r="V3495" s="11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>
        <f t="shared" si="433"/>
        <v>400</v>
      </c>
      <c r="Q3496" t="str">
        <f t="shared" si="434"/>
        <v>theater</v>
      </c>
      <c r="R3496" s="6" t="str">
        <f t="shared" si="435"/>
        <v>plays</v>
      </c>
      <c r="S3496" s="10">
        <f t="shared" si="436"/>
        <v>42689.214988425927</v>
      </c>
      <c r="T3496" s="10">
        <f t="shared" si="437"/>
        <v>42700.25</v>
      </c>
      <c r="U3496" s="10" t="str">
        <f t="shared" si="438"/>
        <v>Nov</v>
      </c>
      <c r="V3496" s="11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>
        <f t="shared" si="433"/>
        <v>5171.5</v>
      </c>
      <c r="Q3497" t="str">
        <f t="shared" si="434"/>
        <v>theater</v>
      </c>
      <c r="R3497" s="6" t="str">
        <f t="shared" si="435"/>
        <v>plays</v>
      </c>
      <c r="S3497" s="10">
        <f t="shared" si="436"/>
        <v>41915.762835648151</v>
      </c>
      <c r="T3497" s="10">
        <f t="shared" si="437"/>
        <v>41944.720833333333</v>
      </c>
      <c r="U3497" s="10" t="str">
        <f t="shared" si="438"/>
        <v>Oct</v>
      </c>
      <c r="V3497" s="11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>
        <f t="shared" si="433"/>
        <v>3366</v>
      </c>
      <c r="Q3498" t="str">
        <f t="shared" si="434"/>
        <v>theater</v>
      </c>
      <c r="R3498" s="6" t="str">
        <f t="shared" si="435"/>
        <v>plays</v>
      </c>
      <c r="S3498" s="10">
        <f t="shared" si="436"/>
        <v>42584.846828703703</v>
      </c>
      <c r="T3498" s="10">
        <f t="shared" si="437"/>
        <v>42624.846828703703</v>
      </c>
      <c r="U3498" s="10" t="str">
        <f t="shared" si="438"/>
        <v>Aug</v>
      </c>
      <c r="V3498" s="11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>
        <f t="shared" si="433"/>
        <v>1618.5</v>
      </c>
      <c r="Q3499" t="str">
        <f t="shared" si="434"/>
        <v>theater</v>
      </c>
      <c r="R3499" s="6" t="str">
        <f t="shared" si="435"/>
        <v>plays</v>
      </c>
      <c r="S3499" s="10">
        <f t="shared" si="436"/>
        <v>42511.741944444439</v>
      </c>
      <c r="T3499" s="10">
        <f t="shared" si="437"/>
        <v>42523.916666666672</v>
      </c>
      <c r="U3499" s="10" t="str">
        <f t="shared" si="438"/>
        <v>May</v>
      </c>
      <c r="V3499" s="11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>
        <f t="shared" si="433"/>
        <v>1670</v>
      </c>
      <c r="Q3500" t="str">
        <f t="shared" si="434"/>
        <v>theater</v>
      </c>
      <c r="R3500" s="6" t="str">
        <f t="shared" si="435"/>
        <v>plays</v>
      </c>
      <c r="S3500" s="10">
        <f t="shared" si="436"/>
        <v>42459.15861111111</v>
      </c>
      <c r="T3500" s="10">
        <f t="shared" si="437"/>
        <v>42518.905555555553</v>
      </c>
      <c r="U3500" s="10" t="str">
        <f t="shared" si="438"/>
        <v>Mar</v>
      </c>
      <c r="V3500" s="11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>
        <f t="shared" si="433"/>
        <v>2055</v>
      </c>
      <c r="Q3501" t="str">
        <f t="shared" si="434"/>
        <v>theater</v>
      </c>
      <c r="R3501" s="6" t="str">
        <f t="shared" si="435"/>
        <v>plays</v>
      </c>
      <c r="S3501" s="10">
        <f t="shared" si="436"/>
        <v>42132.036168981482</v>
      </c>
      <c r="T3501" s="10">
        <f t="shared" si="437"/>
        <v>42186.290972222225</v>
      </c>
      <c r="U3501" s="10" t="str">
        <f t="shared" si="438"/>
        <v>May</v>
      </c>
      <c r="V3501" s="11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>
        <f t="shared" si="433"/>
        <v>1031.5</v>
      </c>
      <c r="Q3502" t="str">
        <f t="shared" si="434"/>
        <v>theater</v>
      </c>
      <c r="R3502" s="6" t="str">
        <f t="shared" si="435"/>
        <v>plays</v>
      </c>
      <c r="S3502" s="10">
        <f t="shared" si="436"/>
        <v>42419.91942129629</v>
      </c>
      <c r="T3502" s="10">
        <f t="shared" si="437"/>
        <v>42436.207638888889</v>
      </c>
      <c r="U3502" s="10" t="str">
        <f t="shared" si="438"/>
        <v>Feb</v>
      </c>
      <c r="V3502" s="11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>
        <f t="shared" si="433"/>
        <v>1505</v>
      </c>
      <c r="Q3503" t="str">
        <f t="shared" si="434"/>
        <v>theater</v>
      </c>
      <c r="R3503" s="6" t="str">
        <f t="shared" si="435"/>
        <v>plays</v>
      </c>
      <c r="S3503" s="10">
        <f t="shared" si="436"/>
        <v>42233.763831018514</v>
      </c>
      <c r="T3503" s="10">
        <f t="shared" si="437"/>
        <v>42258.763831018514</v>
      </c>
      <c r="U3503" s="10" t="str">
        <f t="shared" si="438"/>
        <v>Aug</v>
      </c>
      <c r="V3503" s="11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>
        <f t="shared" si="433"/>
        <v>4108</v>
      </c>
      <c r="Q3504" t="str">
        <f t="shared" si="434"/>
        <v>theater</v>
      </c>
      <c r="R3504" s="6" t="str">
        <f t="shared" si="435"/>
        <v>plays</v>
      </c>
      <c r="S3504" s="10">
        <f t="shared" si="436"/>
        <v>42430.839398148149</v>
      </c>
      <c r="T3504" s="10">
        <f t="shared" si="437"/>
        <v>42445.165972222225</v>
      </c>
      <c r="U3504" s="10" t="str">
        <f t="shared" si="438"/>
        <v>Mar</v>
      </c>
      <c r="V3504" s="11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>
        <f t="shared" si="433"/>
        <v>2594.5</v>
      </c>
      <c r="Q3505" t="str">
        <f t="shared" si="434"/>
        <v>theater</v>
      </c>
      <c r="R3505" s="6" t="str">
        <f t="shared" si="435"/>
        <v>plays</v>
      </c>
      <c r="S3505" s="10">
        <f t="shared" si="436"/>
        <v>42545.478333333333</v>
      </c>
      <c r="T3505" s="10">
        <f t="shared" si="437"/>
        <v>42575.478333333333</v>
      </c>
      <c r="U3505" s="10" t="str">
        <f t="shared" si="438"/>
        <v>Jun</v>
      </c>
      <c r="V3505" s="11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>
        <f t="shared" si="433"/>
        <v>1000</v>
      </c>
      <c r="Q3506" t="str">
        <f t="shared" si="434"/>
        <v>theater</v>
      </c>
      <c r="R3506" s="6" t="str">
        <f t="shared" si="435"/>
        <v>plays</v>
      </c>
      <c r="S3506" s="10">
        <f t="shared" si="436"/>
        <v>42297.748738425929</v>
      </c>
      <c r="T3506" s="10">
        <f t="shared" si="437"/>
        <v>42327.790405092594</v>
      </c>
      <c r="U3506" s="10" t="str">
        <f t="shared" si="438"/>
        <v>Oct</v>
      </c>
      <c r="V3506" s="11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>
        <f t="shared" si="433"/>
        <v>2547</v>
      </c>
      <c r="Q3507" t="str">
        <f t="shared" si="434"/>
        <v>theater</v>
      </c>
      <c r="R3507" s="6" t="str">
        <f t="shared" si="435"/>
        <v>plays</v>
      </c>
      <c r="S3507" s="10">
        <f t="shared" si="436"/>
        <v>41760.935706018521</v>
      </c>
      <c r="T3507" s="10">
        <f t="shared" si="437"/>
        <v>41772.166666666664</v>
      </c>
      <c r="U3507" s="10" t="str">
        <f t="shared" si="438"/>
        <v>May</v>
      </c>
      <c r="V3507" s="11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>
        <f t="shared" si="433"/>
        <v>3022.5</v>
      </c>
      <c r="Q3508" t="str">
        <f t="shared" si="434"/>
        <v>theater</v>
      </c>
      <c r="R3508" s="6" t="str">
        <f t="shared" si="435"/>
        <v>plays</v>
      </c>
      <c r="S3508" s="10">
        <f t="shared" si="436"/>
        <v>41829.734259259261</v>
      </c>
      <c r="T3508" s="10">
        <f t="shared" si="437"/>
        <v>41874.734259259261</v>
      </c>
      <c r="U3508" s="10" t="str">
        <f t="shared" si="438"/>
        <v>Jul</v>
      </c>
      <c r="V3508" s="11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>
        <f t="shared" si="433"/>
        <v>10220</v>
      </c>
      <c r="Q3509" t="str">
        <f t="shared" si="434"/>
        <v>theater</v>
      </c>
      <c r="R3509" s="6" t="str">
        <f t="shared" si="435"/>
        <v>plays</v>
      </c>
      <c r="S3509" s="10">
        <f t="shared" si="436"/>
        <v>42491.92288194444</v>
      </c>
      <c r="T3509" s="10">
        <f t="shared" si="437"/>
        <v>42521.92288194444</v>
      </c>
      <c r="U3509" s="10" t="str">
        <f t="shared" si="438"/>
        <v>May</v>
      </c>
      <c r="V3509" s="11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>
        <f t="shared" si="433"/>
        <v>140</v>
      </c>
      <c r="Q3510" t="str">
        <f t="shared" si="434"/>
        <v>theater</v>
      </c>
      <c r="R3510" s="6" t="str">
        <f t="shared" si="435"/>
        <v>plays</v>
      </c>
      <c r="S3510" s="10">
        <f t="shared" si="436"/>
        <v>42477.729780092588</v>
      </c>
      <c r="T3510" s="10">
        <f t="shared" si="437"/>
        <v>42500.875</v>
      </c>
      <c r="U3510" s="10" t="str">
        <f t="shared" si="438"/>
        <v>Apr</v>
      </c>
      <c r="V3510" s="11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>
        <f t="shared" si="433"/>
        <v>3095</v>
      </c>
      <c r="Q3511" t="str">
        <f t="shared" si="434"/>
        <v>theater</v>
      </c>
      <c r="R3511" s="6" t="str">
        <f t="shared" si="435"/>
        <v>plays</v>
      </c>
      <c r="S3511" s="10">
        <f t="shared" si="436"/>
        <v>41950.859560185185</v>
      </c>
      <c r="T3511" s="10">
        <f t="shared" si="437"/>
        <v>41964.204861111109</v>
      </c>
      <c r="U3511" s="10" t="str">
        <f t="shared" si="438"/>
        <v>Nov</v>
      </c>
      <c r="V3511" s="11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>
        <f t="shared" si="433"/>
        <v>902.5</v>
      </c>
      <c r="Q3512" t="str">
        <f t="shared" si="434"/>
        <v>theater</v>
      </c>
      <c r="R3512" s="6" t="str">
        <f t="shared" si="435"/>
        <v>plays</v>
      </c>
      <c r="S3512" s="10">
        <f t="shared" si="436"/>
        <v>41802.62090277778</v>
      </c>
      <c r="T3512" s="10">
        <f t="shared" si="437"/>
        <v>41822.62090277778</v>
      </c>
      <c r="U3512" s="10" t="str">
        <f t="shared" si="438"/>
        <v>Jun</v>
      </c>
      <c r="V3512" s="11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>
        <f t="shared" si="433"/>
        <v>1509</v>
      </c>
      <c r="Q3513" t="str">
        <f t="shared" si="434"/>
        <v>theater</v>
      </c>
      <c r="R3513" s="6" t="str">
        <f t="shared" si="435"/>
        <v>plays</v>
      </c>
      <c r="S3513" s="10">
        <f t="shared" si="436"/>
        <v>41927.873784722222</v>
      </c>
      <c r="T3513" s="10">
        <f t="shared" si="437"/>
        <v>41950.770833333336</v>
      </c>
      <c r="U3513" s="10" t="str">
        <f t="shared" si="438"/>
        <v>Oct</v>
      </c>
      <c r="V3513" s="11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>
        <f t="shared" si="433"/>
        <v>1000</v>
      </c>
      <c r="Q3514" t="str">
        <f t="shared" si="434"/>
        <v>theater</v>
      </c>
      <c r="R3514" s="6" t="str">
        <f t="shared" si="435"/>
        <v>plays</v>
      </c>
      <c r="S3514" s="10">
        <f t="shared" si="436"/>
        <v>42057.536944444444</v>
      </c>
      <c r="T3514" s="10">
        <f t="shared" si="437"/>
        <v>42117.49527777778</v>
      </c>
      <c r="U3514" s="10" t="str">
        <f t="shared" si="438"/>
        <v>Feb</v>
      </c>
      <c r="V3514" s="11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>
        <f t="shared" si="433"/>
        <v>3057.5</v>
      </c>
      <c r="Q3515" t="str">
        <f t="shared" si="434"/>
        <v>theater</v>
      </c>
      <c r="R3515" s="6" t="str">
        <f t="shared" si="435"/>
        <v>plays</v>
      </c>
      <c r="S3515" s="10">
        <f t="shared" si="436"/>
        <v>41781.096203703702</v>
      </c>
      <c r="T3515" s="10">
        <f t="shared" si="437"/>
        <v>41794.207638888889</v>
      </c>
      <c r="U3515" s="10" t="str">
        <f t="shared" si="438"/>
        <v>May</v>
      </c>
      <c r="V3515" s="11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>
        <f t="shared" si="433"/>
        <v>525</v>
      </c>
      <c r="Q3516" t="str">
        <f t="shared" si="434"/>
        <v>theater</v>
      </c>
      <c r="R3516" s="6" t="str">
        <f t="shared" si="435"/>
        <v>plays</v>
      </c>
      <c r="S3516" s="10">
        <f t="shared" si="436"/>
        <v>42020.846666666665</v>
      </c>
      <c r="T3516" s="10">
        <f t="shared" si="437"/>
        <v>42037.207638888889</v>
      </c>
      <c r="U3516" s="10" t="str">
        <f t="shared" si="438"/>
        <v>Jan</v>
      </c>
      <c r="V3516" s="11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>
        <f t="shared" si="433"/>
        <v>3040</v>
      </c>
      <c r="Q3517" t="str">
        <f t="shared" si="434"/>
        <v>theater</v>
      </c>
      <c r="R3517" s="6" t="str">
        <f t="shared" si="435"/>
        <v>plays</v>
      </c>
      <c r="S3517" s="10">
        <f t="shared" si="436"/>
        <v>42125.772812499999</v>
      </c>
      <c r="T3517" s="10">
        <f t="shared" si="437"/>
        <v>42155.772812499999</v>
      </c>
      <c r="U3517" s="10" t="str">
        <f t="shared" si="438"/>
        <v>May</v>
      </c>
      <c r="V3517" s="11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>
        <f t="shared" si="433"/>
        <v>2500</v>
      </c>
      <c r="Q3518" t="str">
        <f t="shared" si="434"/>
        <v>theater</v>
      </c>
      <c r="R3518" s="6" t="str">
        <f t="shared" si="435"/>
        <v>plays</v>
      </c>
      <c r="S3518" s="10">
        <f t="shared" si="436"/>
        <v>41856.010069444441</v>
      </c>
      <c r="T3518" s="10">
        <f t="shared" si="437"/>
        <v>41890.125</v>
      </c>
      <c r="U3518" s="10" t="str">
        <f t="shared" si="438"/>
        <v>Aug</v>
      </c>
      <c r="V3518" s="11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>
        <f t="shared" si="433"/>
        <v>4000</v>
      </c>
      <c r="Q3519" t="str">
        <f t="shared" si="434"/>
        <v>theater</v>
      </c>
      <c r="R3519" s="6" t="str">
        <f t="shared" si="435"/>
        <v>plays</v>
      </c>
      <c r="S3519" s="10">
        <f t="shared" si="436"/>
        <v>41794.817523148151</v>
      </c>
      <c r="T3519" s="10">
        <f t="shared" si="437"/>
        <v>41824.458333333336</v>
      </c>
      <c r="U3519" s="10" t="str">
        <f t="shared" si="438"/>
        <v>Jun</v>
      </c>
      <c r="V3519" s="11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>
        <f t="shared" si="433"/>
        <v>1575.345</v>
      </c>
      <c r="Q3520" t="str">
        <f t="shared" si="434"/>
        <v>theater</v>
      </c>
      <c r="R3520" s="6" t="str">
        <f t="shared" si="435"/>
        <v>plays</v>
      </c>
      <c r="S3520" s="10">
        <f t="shared" si="436"/>
        <v>41893.783553240741</v>
      </c>
      <c r="T3520" s="10">
        <f t="shared" si="437"/>
        <v>41914.597916666666</v>
      </c>
      <c r="U3520" s="10" t="str">
        <f t="shared" si="438"/>
        <v>Sep</v>
      </c>
      <c r="V3520" s="11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>
        <f t="shared" si="433"/>
        <v>2013.5</v>
      </c>
      <c r="Q3521" t="str">
        <f t="shared" si="434"/>
        <v>theater</v>
      </c>
      <c r="R3521" s="6" t="str">
        <f t="shared" si="435"/>
        <v>plays</v>
      </c>
      <c r="S3521" s="10">
        <f t="shared" si="436"/>
        <v>42037.598958333328</v>
      </c>
      <c r="T3521" s="10">
        <f t="shared" si="437"/>
        <v>42067.598958333328</v>
      </c>
      <c r="U3521" s="10" t="str">
        <f t="shared" si="438"/>
        <v>Feb</v>
      </c>
      <c r="V3521" s="11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>
        <f t="shared" si="433"/>
        <v>2007.5</v>
      </c>
      <c r="Q3522" t="str">
        <f t="shared" si="434"/>
        <v>theater</v>
      </c>
      <c r="R3522" s="6" t="str">
        <f t="shared" si="435"/>
        <v>plays</v>
      </c>
      <c r="S3522" s="10">
        <f t="shared" si="436"/>
        <v>42227.824212962965</v>
      </c>
      <c r="T3522" s="10">
        <f t="shared" si="437"/>
        <v>42253.57430555555</v>
      </c>
      <c r="U3522" s="10" t="str">
        <f t="shared" si="438"/>
        <v>Aug</v>
      </c>
      <c r="V3522" s="11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>
        <f t="shared" ref="P3523:P3586" si="441">AVERAGE(D3523,E3523)</f>
        <v>471.5</v>
      </c>
      <c r="Q3523" t="str">
        <f t="shared" ref="Q3523:Q3586" si="442">LEFT(N3523, SEARCH("/",N3523,1)-1)</f>
        <v>theater</v>
      </c>
      <c r="R3523" s="6" t="str">
        <f t="shared" ref="R3523:R3586" si="443">RIGHT(N3523,LEN(N3523) - SEARCH("/", N3523, + 1))</f>
        <v>plays</v>
      </c>
      <c r="S3523" s="10">
        <f t="shared" ref="S3523:S3586" si="444">(((J3523/60)/60)/24)+DATE(1970,1,1)</f>
        <v>41881.361342592594</v>
      </c>
      <c r="T3523" s="10">
        <f t="shared" ref="T3523:T3586" si="445">(((I3523/60)/60)/24)+DATE(1970,1,1)</f>
        <v>41911.361342592594</v>
      </c>
      <c r="U3523" s="10" t="str">
        <f t="shared" ref="U3523:U3586" si="446">TEXT(S3523, "mmm")</f>
        <v>Aug</v>
      </c>
      <c r="V3523" s="11">
        <f t="shared" ref="V3523:V3586" si="447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>
        <f t="shared" si="441"/>
        <v>1395</v>
      </c>
      <c r="Q3524" t="str">
        <f t="shared" si="442"/>
        <v>theater</v>
      </c>
      <c r="R3524" s="6" t="str">
        <f t="shared" si="443"/>
        <v>plays</v>
      </c>
      <c r="S3524" s="10">
        <f t="shared" si="444"/>
        <v>42234.789884259255</v>
      </c>
      <c r="T3524" s="10">
        <f t="shared" si="445"/>
        <v>42262.420833333337</v>
      </c>
      <c r="U3524" s="10" t="str">
        <f t="shared" si="446"/>
        <v>Aug</v>
      </c>
      <c r="V3524" s="11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>
        <f t="shared" si="441"/>
        <v>4273</v>
      </c>
      <c r="Q3525" t="str">
        <f t="shared" si="442"/>
        <v>theater</v>
      </c>
      <c r="R3525" s="6" t="str">
        <f t="shared" si="443"/>
        <v>plays</v>
      </c>
      <c r="S3525" s="10">
        <f t="shared" si="444"/>
        <v>42581.397546296299</v>
      </c>
      <c r="T3525" s="10">
        <f t="shared" si="445"/>
        <v>42638.958333333328</v>
      </c>
      <c r="U3525" s="10" t="str">
        <f t="shared" si="446"/>
        <v>Jul</v>
      </c>
      <c r="V3525" s="11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>
        <f t="shared" si="441"/>
        <v>10078</v>
      </c>
      <c r="Q3526" t="str">
        <f t="shared" si="442"/>
        <v>theater</v>
      </c>
      <c r="R3526" s="6" t="str">
        <f t="shared" si="443"/>
        <v>plays</v>
      </c>
      <c r="S3526" s="10">
        <f t="shared" si="444"/>
        <v>41880.76357638889</v>
      </c>
      <c r="T3526" s="10">
        <f t="shared" si="445"/>
        <v>41895.166666666664</v>
      </c>
      <c r="U3526" s="10" t="str">
        <f t="shared" si="446"/>
        <v>Aug</v>
      </c>
      <c r="V3526" s="11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>
        <f t="shared" si="441"/>
        <v>515</v>
      </c>
      <c r="Q3527" t="str">
        <f t="shared" si="442"/>
        <v>theater</v>
      </c>
      <c r="R3527" s="6" t="str">
        <f t="shared" si="443"/>
        <v>plays</v>
      </c>
      <c r="S3527" s="10">
        <f t="shared" si="444"/>
        <v>42214.6956712963</v>
      </c>
      <c r="T3527" s="10">
        <f t="shared" si="445"/>
        <v>42225.666666666672</v>
      </c>
      <c r="U3527" s="10" t="str">
        <f t="shared" si="446"/>
        <v>Jul</v>
      </c>
      <c r="V3527" s="11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>
        <f t="shared" si="441"/>
        <v>3333</v>
      </c>
      <c r="Q3528" t="str">
        <f t="shared" si="442"/>
        <v>theater</v>
      </c>
      <c r="R3528" s="6" t="str">
        <f t="shared" si="443"/>
        <v>plays</v>
      </c>
      <c r="S3528" s="10">
        <f t="shared" si="444"/>
        <v>42460.335312499999</v>
      </c>
      <c r="T3528" s="10">
        <f t="shared" si="445"/>
        <v>42488.249305555553</v>
      </c>
      <c r="U3528" s="10" t="str">
        <f t="shared" si="446"/>
        <v>Mar</v>
      </c>
      <c r="V3528" s="11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>
        <f t="shared" si="441"/>
        <v>6507.5</v>
      </c>
      <c r="Q3529" t="str">
        <f t="shared" si="442"/>
        <v>theater</v>
      </c>
      <c r="R3529" s="6" t="str">
        <f t="shared" si="443"/>
        <v>plays</v>
      </c>
      <c r="S3529" s="10">
        <f t="shared" si="444"/>
        <v>42167.023206018523</v>
      </c>
      <c r="T3529" s="10">
        <f t="shared" si="445"/>
        <v>42196.165972222225</v>
      </c>
      <c r="U3529" s="10" t="str">
        <f t="shared" si="446"/>
        <v>Jun</v>
      </c>
      <c r="V3529" s="11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>
        <f t="shared" si="441"/>
        <v>1659.5</v>
      </c>
      <c r="Q3530" t="str">
        <f t="shared" si="442"/>
        <v>theater</v>
      </c>
      <c r="R3530" s="6" t="str">
        <f t="shared" si="443"/>
        <v>plays</v>
      </c>
      <c r="S3530" s="10">
        <f t="shared" si="444"/>
        <v>42733.50136574074</v>
      </c>
      <c r="T3530" s="10">
        <f t="shared" si="445"/>
        <v>42753.50136574074</v>
      </c>
      <c r="U3530" s="10" t="str">
        <f t="shared" si="446"/>
        <v>Dec</v>
      </c>
      <c r="V3530" s="11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>
        <f t="shared" si="441"/>
        <v>580</v>
      </c>
      <c r="Q3531" t="str">
        <f t="shared" si="442"/>
        <v>theater</v>
      </c>
      <c r="R3531" s="6" t="str">
        <f t="shared" si="443"/>
        <v>plays</v>
      </c>
      <c r="S3531" s="10">
        <f t="shared" si="444"/>
        <v>42177.761782407411</v>
      </c>
      <c r="T3531" s="10">
        <f t="shared" si="445"/>
        <v>42198.041666666672</v>
      </c>
      <c r="U3531" s="10" t="str">
        <f t="shared" si="446"/>
        <v>Jun</v>
      </c>
      <c r="V3531" s="11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>
        <f t="shared" si="441"/>
        <v>2750</v>
      </c>
      <c r="Q3532" t="str">
        <f t="shared" si="442"/>
        <v>theater</v>
      </c>
      <c r="R3532" s="6" t="str">
        <f t="shared" si="443"/>
        <v>plays</v>
      </c>
      <c r="S3532" s="10">
        <f t="shared" si="444"/>
        <v>42442.623344907406</v>
      </c>
      <c r="T3532" s="10">
        <f t="shared" si="445"/>
        <v>42470.833333333328</v>
      </c>
      <c r="U3532" s="10" t="str">
        <f t="shared" si="446"/>
        <v>Mar</v>
      </c>
      <c r="V3532" s="11">
        <f t="shared" si="447"/>
        <v>2016</v>
      </c>
    </row>
    <row r="3533" spans="1:22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>
        <f t="shared" si="441"/>
        <v>1140</v>
      </c>
      <c r="Q3533" t="str">
        <f t="shared" si="442"/>
        <v>theater</v>
      </c>
      <c r="R3533" s="6" t="str">
        <f t="shared" si="443"/>
        <v>plays</v>
      </c>
      <c r="S3533" s="10">
        <f t="shared" si="444"/>
        <v>42521.654328703706</v>
      </c>
      <c r="T3533" s="10">
        <f t="shared" si="445"/>
        <v>42551.654328703706</v>
      </c>
      <c r="U3533" s="10" t="str">
        <f t="shared" si="446"/>
        <v>May</v>
      </c>
      <c r="V3533" s="11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>
        <f t="shared" si="441"/>
        <v>1051</v>
      </c>
      <c r="Q3534" t="str">
        <f t="shared" si="442"/>
        <v>theater</v>
      </c>
      <c r="R3534" s="6" t="str">
        <f t="shared" si="443"/>
        <v>plays</v>
      </c>
      <c r="S3534" s="10">
        <f t="shared" si="444"/>
        <v>41884.599849537037</v>
      </c>
      <c r="T3534" s="10">
        <f t="shared" si="445"/>
        <v>41900.165972222225</v>
      </c>
      <c r="U3534" s="10" t="str">
        <f t="shared" si="446"/>
        <v>Sep</v>
      </c>
      <c r="V3534" s="11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>
        <f t="shared" si="441"/>
        <v>565.5</v>
      </c>
      <c r="Q3535" t="str">
        <f t="shared" si="442"/>
        <v>theater</v>
      </c>
      <c r="R3535" s="6" t="str">
        <f t="shared" si="443"/>
        <v>plays</v>
      </c>
      <c r="S3535" s="10">
        <f t="shared" si="444"/>
        <v>42289.761192129634</v>
      </c>
      <c r="T3535" s="10">
        <f t="shared" si="445"/>
        <v>42319.802858796291</v>
      </c>
      <c r="U3535" s="10" t="str">
        <f t="shared" si="446"/>
        <v>Oct</v>
      </c>
      <c r="V3535" s="11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>
        <f t="shared" si="441"/>
        <v>6405</v>
      </c>
      <c r="Q3536" t="str">
        <f t="shared" si="442"/>
        <v>theater</v>
      </c>
      <c r="R3536" s="6" t="str">
        <f t="shared" si="443"/>
        <v>plays</v>
      </c>
      <c r="S3536" s="10">
        <f t="shared" si="444"/>
        <v>42243.6252662037</v>
      </c>
      <c r="T3536" s="10">
        <f t="shared" si="445"/>
        <v>42278.6252662037</v>
      </c>
      <c r="U3536" s="10" t="str">
        <f t="shared" si="446"/>
        <v>Aug</v>
      </c>
      <c r="V3536" s="11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>
        <f t="shared" si="441"/>
        <v>2031.5</v>
      </c>
      <c r="Q3537" t="str">
        <f t="shared" si="442"/>
        <v>theater</v>
      </c>
      <c r="R3537" s="6" t="str">
        <f t="shared" si="443"/>
        <v>plays</v>
      </c>
      <c r="S3537" s="10">
        <f t="shared" si="444"/>
        <v>42248.640162037031</v>
      </c>
      <c r="T3537" s="10">
        <f t="shared" si="445"/>
        <v>42279.75</v>
      </c>
      <c r="U3537" s="10" t="str">
        <f t="shared" si="446"/>
        <v>Sep</v>
      </c>
      <c r="V3537" s="11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>
        <f t="shared" si="441"/>
        <v>190</v>
      </c>
      <c r="Q3538" t="str">
        <f t="shared" si="442"/>
        <v>theater</v>
      </c>
      <c r="R3538" s="6" t="str">
        <f t="shared" si="443"/>
        <v>plays</v>
      </c>
      <c r="S3538" s="10">
        <f t="shared" si="444"/>
        <v>42328.727141203708</v>
      </c>
      <c r="T3538" s="10">
        <f t="shared" si="445"/>
        <v>42358.499305555553</v>
      </c>
      <c r="U3538" s="10" t="str">
        <f t="shared" si="446"/>
        <v>Nov</v>
      </c>
      <c r="V3538" s="11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>
        <f t="shared" si="441"/>
        <v>946.5</v>
      </c>
      <c r="Q3539" t="str">
        <f t="shared" si="442"/>
        <v>theater</v>
      </c>
      <c r="R3539" s="6" t="str">
        <f t="shared" si="443"/>
        <v>plays</v>
      </c>
      <c r="S3539" s="10">
        <f t="shared" si="444"/>
        <v>41923.354351851849</v>
      </c>
      <c r="T3539" s="10">
        <f t="shared" si="445"/>
        <v>41960.332638888889</v>
      </c>
      <c r="U3539" s="10" t="str">
        <f t="shared" si="446"/>
        <v>Oct</v>
      </c>
      <c r="V3539" s="11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>
        <f t="shared" si="441"/>
        <v>2284.5</v>
      </c>
      <c r="Q3540" t="str">
        <f t="shared" si="442"/>
        <v>theater</v>
      </c>
      <c r="R3540" s="6" t="str">
        <f t="shared" si="443"/>
        <v>plays</v>
      </c>
      <c r="S3540" s="10">
        <f t="shared" si="444"/>
        <v>42571.420601851853</v>
      </c>
      <c r="T3540" s="10">
        <f t="shared" si="445"/>
        <v>42599.420601851853</v>
      </c>
      <c r="U3540" s="10" t="str">
        <f t="shared" si="446"/>
        <v>Jul</v>
      </c>
      <c r="V3540" s="11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>
        <f t="shared" si="441"/>
        <v>659</v>
      </c>
      <c r="Q3541" t="str">
        <f t="shared" si="442"/>
        <v>theater</v>
      </c>
      <c r="R3541" s="6" t="str">
        <f t="shared" si="443"/>
        <v>plays</v>
      </c>
      <c r="S3541" s="10">
        <f t="shared" si="444"/>
        <v>42600.756041666667</v>
      </c>
      <c r="T3541" s="10">
        <f t="shared" si="445"/>
        <v>42621.756041666667</v>
      </c>
      <c r="U3541" s="10" t="str">
        <f t="shared" si="446"/>
        <v>Aug</v>
      </c>
      <c r="V3541" s="11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>
        <f t="shared" si="441"/>
        <v>334.5</v>
      </c>
      <c r="Q3542" t="str">
        <f t="shared" si="442"/>
        <v>theater</v>
      </c>
      <c r="R3542" s="6" t="str">
        <f t="shared" si="443"/>
        <v>plays</v>
      </c>
      <c r="S3542" s="10">
        <f t="shared" si="444"/>
        <v>42517.003368055557</v>
      </c>
      <c r="T3542" s="10">
        <f t="shared" si="445"/>
        <v>42547.003368055557</v>
      </c>
      <c r="U3542" s="10" t="str">
        <f t="shared" si="446"/>
        <v>May</v>
      </c>
      <c r="V3542" s="11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>
        <f t="shared" si="441"/>
        <v>1230</v>
      </c>
      <c r="Q3543" t="str">
        <f t="shared" si="442"/>
        <v>theater</v>
      </c>
      <c r="R3543" s="6" t="str">
        <f t="shared" si="443"/>
        <v>plays</v>
      </c>
      <c r="S3543" s="10">
        <f t="shared" si="444"/>
        <v>42222.730034722219</v>
      </c>
      <c r="T3543" s="10">
        <f t="shared" si="445"/>
        <v>42247.730034722219</v>
      </c>
      <c r="U3543" s="10" t="str">
        <f t="shared" si="446"/>
        <v>Aug</v>
      </c>
      <c r="V3543" s="11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>
        <f t="shared" si="441"/>
        <v>5561.5</v>
      </c>
      <c r="Q3544" t="str">
        <f t="shared" si="442"/>
        <v>theater</v>
      </c>
      <c r="R3544" s="6" t="str">
        <f t="shared" si="443"/>
        <v>plays</v>
      </c>
      <c r="S3544" s="10">
        <f t="shared" si="444"/>
        <v>41829.599791666667</v>
      </c>
      <c r="T3544" s="10">
        <f t="shared" si="445"/>
        <v>41889.599791666667</v>
      </c>
      <c r="U3544" s="10" t="str">
        <f t="shared" si="446"/>
        <v>Jul</v>
      </c>
      <c r="V3544" s="11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>
        <f t="shared" si="441"/>
        <v>1535</v>
      </c>
      <c r="Q3545" t="str">
        <f t="shared" si="442"/>
        <v>theater</v>
      </c>
      <c r="R3545" s="6" t="str">
        <f t="shared" si="443"/>
        <v>plays</v>
      </c>
      <c r="S3545" s="10">
        <f t="shared" si="444"/>
        <v>42150.755312499998</v>
      </c>
      <c r="T3545" s="10">
        <f t="shared" si="445"/>
        <v>42180.755312499998</v>
      </c>
      <c r="U3545" s="10" t="str">
        <f t="shared" si="446"/>
        <v>May</v>
      </c>
      <c r="V3545" s="11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>
        <f t="shared" si="441"/>
        <v>2500</v>
      </c>
      <c r="Q3546" t="str">
        <f t="shared" si="442"/>
        <v>theater</v>
      </c>
      <c r="R3546" s="6" t="str">
        <f t="shared" si="443"/>
        <v>plays</v>
      </c>
      <c r="S3546" s="10">
        <f t="shared" si="444"/>
        <v>42040.831678240742</v>
      </c>
      <c r="T3546" s="10">
        <f t="shared" si="445"/>
        <v>42070.831678240742</v>
      </c>
      <c r="U3546" s="10" t="str">
        <f t="shared" si="446"/>
        <v>Feb</v>
      </c>
      <c r="V3546" s="11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>
        <f t="shared" si="441"/>
        <v>250.5</v>
      </c>
      <c r="Q3547" t="str">
        <f t="shared" si="442"/>
        <v>theater</v>
      </c>
      <c r="R3547" s="6" t="str">
        <f t="shared" si="443"/>
        <v>plays</v>
      </c>
      <c r="S3547" s="10">
        <f t="shared" si="444"/>
        <v>42075.807395833333</v>
      </c>
      <c r="T3547" s="10">
        <f t="shared" si="445"/>
        <v>42105.807395833333</v>
      </c>
      <c r="U3547" s="10" t="str">
        <f t="shared" si="446"/>
        <v>Mar</v>
      </c>
      <c r="V3547" s="11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>
        <f t="shared" si="441"/>
        <v>1112.5</v>
      </c>
      <c r="Q3548" t="str">
        <f t="shared" si="442"/>
        <v>theater</v>
      </c>
      <c r="R3548" s="6" t="str">
        <f t="shared" si="443"/>
        <v>plays</v>
      </c>
      <c r="S3548" s="10">
        <f t="shared" si="444"/>
        <v>42073.660694444443</v>
      </c>
      <c r="T3548" s="10">
        <f t="shared" si="445"/>
        <v>42095.165972222225</v>
      </c>
      <c r="U3548" s="10" t="str">
        <f t="shared" si="446"/>
        <v>Mar</v>
      </c>
      <c r="V3548" s="11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>
        <f t="shared" si="441"/>
        <v>37521.625</v>
      </c>
      <c r="Q3549" t="str">
        <f t="shared" si="442"/>
        <v>theater</v>
      </c>
      <c r="R3549" s="6" t="str">
        <f t="shared" si="443"/>
        <v>plays</v>
      </c>
      <c r="S3549" s="10">
        <f t="shared" si="444"/>
        <v>42480.078715277778</v>
      </c>
      <c r="T3549" s="10">
        <f t="shared" si="445"/>
        <v>42504.165972222225</v>
      </c>
      <c r="U3549" s="10" t="str">
        <f t="shared" si="446"/>
        <v>Apr</v>
      </c>
      <c r="V3549" s="11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>
        <f t="shared" si="441"/>
        <v>2120</v>
      </c>
      <c r="Q3550" t="str">
        <f t="shared" si="442"/>
        <v>theater</v>
      </c>
      <c r="R3550" s="6" t="str">
        <f t="shared" si="443"/>
        <v>plays</v>
      </c>
      <c r="S3550" s="10">
        <f t="shared" si="444"/>
        <v>42411.942291666666</v>
      </c>
      <c r="T3550" s="10">
        <f t="shared" si="445"/>
        <v>42434.041666666672</v>
      </c>
      <c r="U3550" s="10" t="str">
        <f t="shared" si="446"/>
        <v>Feb</v>
      </c>
      <c r="V3550" s="11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>
        <f t="shared" si="441"/>
        <v>1010</v>
      </c>
      <c r="Q3551" t="str">
        <f t="shared" si="442"/>
        <v>theater</v>
      </c>
      <c r="R3551" s="6" t="str">
        <f t="shared" si="443"/>
        <v>plays</v>
      </c>
      <c r="S3551" s="10">
        <f t="shared" si="444"/>
        <v>42223.394363425927</v>
      </c>
      <c r="T3551" s="10">
        <f t="shared" si="445"/>
        <v>42251.394363425927</v>
      </c>
      <c r="U3551" s="10" t="str">
        <f t="shared" si="446"/>
        <v>Aug</v>
      </c>
      <c r="V3551" s="11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>
        <f t="shared" si="441"/>
        <v>2560</v>
      </c>
      <c r="Q3552" t="str">
        <f t="shared" si="442"/>
        <v>theater</v>
      </c>
      <c r="R3552" s="6" t="str">
        <f t="shared" si="443"/>
        <v>plays</v>
      </c>
      <c r="S3552" s="10">
        <f t="shared" si="444"/>
        <v>42462.893495370372</v>
      </c>
      <c r="T3552" s="10">
        <f t="shared" si="445"/>
        <v>42492.893495370372</v>
      </c>
      <c r="U3552" s="10" t="str">
        <f t="shared" si="446"/>
        <v>Apr</v>
      </c>
      <c r="V3552" s="11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>
        <f t="shared" si="441"/>
        <v>1513.75</v>
      </c>
      <c r="Q3553" t="str">
        <f t="shared" si="442"/>
        <v>theater</v>
      </c>
      <c r="R3553" s="6" t="str">
        <f t="shared" si="443"/>
        <v>plays</v>
      </c>
      <c r="S3553" s="10">
        <f t="shared" si="444"/>
        <v>41753.515856481477</v>
      </c>
      <c r="T3553" s="10">
        <f t="shared" si="445"/>
        <v>41781.921527777777</v>
      </c>
      <c r="U3553" s="10" t="str">
        <f t="shared" si="446"/>
        <v>Apr</v>
      </c>
      <c r="V3553" s="11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>
        <f t="shared" si="441"/>
        <v>773</v>
      </c>
      <c r="Q3554" t="str">
        <f t="shared" si="442"/>
        <v>theater</v>
      </c>
      <c r="R3554" s="6" t="str">
        <f t="shared" si="443"/>
        <v>plays</v>
      </c>
      <c r="S3554" s="10">
        <f t="shared" si="444"/>
        <v>41788.587083333332</v>
      </c>
      <c r="T3554" s="10">
        <f t="shared" si="445"/>
        <v>41818.587083333332</v>
      </c>
      <c r="U3554" s="10" t="str">
        <f t="shared" si="446"/>
        <v>May</v>
      </c>
      <c r="V3554" s="11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>
        <f t="shared" si="441"/>
        <v>5672.5</v>
      </c>
      <c r="Q3555" t="str">
        <f t="shared" si="442"/>
        <v>theater</v>
      </c>
      <c r="R3555" s="6" t="str">
        <f t="shared" si="443"/>
        <v>plays</v>
      </c>
      <c r="S3555" s="10">
        <f t="shared" si="444"/>
        <v>42196.028703703705</v>
      </c>
      <c r="T3555" s="10">
        <f t="shared" si="445"/>
        <v>42228</v>
      </c>
      <c r="U3555" s="10" t="str">
        <f t="shared" si="446"/>
        <v>Jul</v>
      </c>
      <c r="V3555" s="11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>
        <f t="shared" si="441"/>
        <v>5335.5550000000003</v>
      </c>
      <c r="Q3556" t="str">
        <f t="shared" si="442"/>
        <v>theater</v>
      </c>
      <c r="R3556" s="6" t="str">
        <f t="shared" si="443"/>
        <v>plays</v>
      </c>
      <c r="S3556" s="10">
        <f t="shared" si="444"/>
        <v>42016.050451388888</v>
      </c>
      <c r="T3556" s="10">
        <f t="shared" si="445"/>
        <v>42046.708333333328</v>
      </c>
      <c r="U3556" s="10" t="str">
        <f t="shared" si="446"/>
        <v>Jan</v>
      </c>
      <c r="V3556" s="11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>
        <f t="shared" si="441"/>
        <v>2400</v>
      </c>
      <c r="Q3557" t="str">
        <f t="shared" si="442"/>
        <v>theater</v>
      </c>
      <c r="R3557" s="6" t="str">
        <f t="shared" si="443"/>
        <v>plays</v>
      </c>
      <c r="S3557" s="10">
        <f t="shared" si="444"/>
        <v>42661.442060185189</v>
      </c>
      <c r="T3557" s="10">
        <f t="shared" si="445"/>
        <v>42691.483726851846</v>
      </c>
      <c r="U3557" s="10" t="str">
        <f t="shared" si="446"/>
        <v>Oct</v>
      </c>
      <c r="V3557" s="11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>
        <f t="shared" si="441"/>
        <v>2205</v>
      </c>
      <c r="Q3558" t="str">
        <f t="shared" si="442"/>
        <v>theater</v>
      </c>
      <c r="R3558" s="6" t="str">
        <f t="shared" si="443"/>
        <v>plays</v>
      </c>
      <c r="S3558" s="10">
        <f t="shared" si="444"/>
        <v>41808.649583333332</v>
      </c>
      <c r="T3558" s="10">
        <f t="shared" si="445"/>
        <v>41868.649583333332</v>
      </c>
      <c r="U3558" s="10" t="str">
        <f t="shared" si="446"/>
        <v>Jun</v>
      </c>
      <c r="V3558" s="11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>
        <f t="shared" si="441"/>
        <v>100018</v>
      </c>
      <c r="Q3559" t="str">
        <f t="shared" si="442"/>
        <v>theater</v>
      </c>
      <c r="R3559" s="6" t="str">
        <f t="shared" si="443"/>
        <v>plays</v>
      </c>
      <c r="S3559" s="10">
        <f t="shared" si="444"/>
        <v>41730.276747685188</v>
      </c>
      <c r="T3559" s="10">
        <f t="shared" si="445"/>
        <v>41764.276747685188</v>
      </c>
      <c r="U3559" s="10" t="str">
        <f t="shared" si="446"/>
        <v>Apr</v>
      </c>
      <c r="V3559" s="11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>
        <f t="shared" si="441"/>
        <v>427</v>
      </c>
      <c r="Q3560" t="str">
        <f t="shared" si="442"/>
        <v>theater</v>
      </c>
      <c r="R3560" s="6" t="str">
        <f t="shared" si="443"/>
        <v>plays</v>
      </c>
      <c r="S3560" s="10">
        <f t="shared" si="444"/>
        <v>42139.816840277781</v>
      </c>
      <c r="T3560" s="10">
        <f t="shared" si="445"/>
        <v>42181.875</v>
      </c>
      <c r="U3560" s="10" t="str">
        <f t="shared" si="446"/>
        <v>May</v>
      </c>
      <c r="V3560" s="11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>
        <f t="shared" si="441"/>
        <v>1017.5</v>
      </c>
      <c r="Q3561" t="str">
        <f t="shared" si="442"/>
        <v>theater</v>
      </c>
      <c r="R3561" s="6" t="str">
        <f t="shared" si="443"/>
        <v>plays</v>
      </c>
      <c r="S3561" s="10">
        <f t="shared" si="444"/>
        <v>42194.096157407403</v>
      </c>
      <c r="T3561" s="10">
        <f t="shared" si="445"/>
        <v>42216.373611111107</v>
      </c>
      <c r="U3561" s="10" t="str">
        <f t="shared" si="446"/>
        <v>Jul</v>
      </c>
      <c r="V3561" s="11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>
        <f t="shared" si="441"/>
        <v>3335</v>
      </c>
      <c r="Q3562" t="str">
        <f t="shared" si="442"/>
        <v>theater</v>
      </c>
      <c r="R3562" s="6" t="str">
        <f t="shared" si="443"/>
        <v>plays</v>
      </c>
      <c r="S3562" s="10">
        <f t="shared" si="444"/>
        <v>42115.889652777783</v>
      </c>
      <c r="T3562" s="10">
        <f t="shared" si="445"/>
        <v>42151.114583333328</v>
      </c>
      <c r="U3562" s="10" t="str">
        <f t="shared" si="446"/>
        <v>Apr</v>
      </c>
      <c r="V3562" s="11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>
        <f t="shared" si="441"/>
        <v>2530</v>
      </c>
      <c r="Q3563" t="str">
        <f t="shared" si="442"/>
        <v>theater</v>
      </c>
      <c r="R3563" s="6" t="str">
        <f t="shared" si="443"/>
        <v>plays</v>
      </c>
      <c r="S3563" s="10">
        <f t="shared" si="444"/>
        <v>42203.680300925931</v>
      </c>
      <c r="T3563" s="10">
        <f t="shared" si="445"/>
        <v>42221.774999999994</v>
      </c>
      <c r="U3563" s="10" t="str">
        <f t="shared" si="446"/>
        <v>Jul</v>
      </c>
      <c r="V3563" s="11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>
        <f t="shared" si="441"/>
        <v>392</v>
      </c>
      <c r="Q3564" t="str">
        <f t="shared" si="442"/>
        <v>theater</v>
      </c>
      <c r="R3564" s="6" t="str">
        <f t="shared" si="443"/>
        <v>plays</v>
      </c>
      <c r="S3564" s="10">
        <f t="shared" si="444"/>
        <v>42433.761886574073</v>
      </c>
      <c r="T3564" s="10">
        <f t="shared" si="445"/>
        <v>42442.916666666672</v>
      </c>
      <c r="U3564" s="10" t="str">
        <f t="shared" si="446"/>
        <v>Mar</v>
      </c>
      <c r="V3564" s="11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>
        <f t="shared" si="441"/>
        <v>513.72500000000002</v>
      </c>
      <c r="Q3565" t="str">
        <f t="shared" si="442"/>
        <v>theater</v>
      </c>
      <c r="R3565" s="6" t="str">
        <f t="shared" si="443"/>
        <v>plays</v>
      </c>
      <c r="S3565" s="10">
        <f t="shared" si="444"/>
        <v>42555.671944444446</v>
      </c>
      <c r="T3565" s="10">
        <f t="shared" si="445"/>
        <v>42583.791666666672</v>
      </c>
      <c r="U3565" s="10" t="str">
        <f t="shared" si="446"/>
        <v>Jul</v>
      </c>
      <c r="V3565" s="11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>
        <f t="shared" si="441"/>
        <v>1002.5</v>
      </c>
      <c r="Q3566" t="str">
        <f t="shared" si="442"/>
        <v>theater</v>
      </c>
      <c r="R3566" s="6" t="str">
        <f t="shared" si="443"/>
        <v>plays</v>
      </c>
      <c r="S3566" s="10">
        <f t="shared" si="444"/>
        <v>42236.623252314821</v>
      </c>
      <c r="T3566" s="10">
        <f t="shared" si="445"/>
        <v>42282.666666666672</v>
      </c>
      <c r="U3566" s="10" t="str">
        <f t="shared" si="446"/>
        <v>Aug</v>
      </c>
      <c r="V3566" s="11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>
        <f t="shared" si="441"/>
        <v>1037.5</v>
      </c>
      <c r="Q3567" t="str">
        <f t="shared" si="442"/>
        <v>theater</v>
      </c>
      <c r="R3567" s="6" t="str">
        <f t="shared" si="443"/>
        <v>plays</v>
      </c>
      <c r="S3567" s="10">
        <f t="shared" si="444"/>
        <v>41974.743148148147</v>
      </c>
      <c r="T3567" s="10">
        <f t="shared" si="445"/>
        <v>42004.743148148147</v>
      </c>
      <c r="U3567" s="10" t="str">
        <f t="shared" si="446"/>
        <v>Dec</v>
      </c>
      <c r="V3567" s="11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>
        <f t="shared" si="441"/>
        <v>2047.5</v>
      </c>
      <c r="Q3568" t="str">
        <f t="shared" si="442"/>
        <v>theater</v>
      </c>
      <c r="R3568" s="6" t="str">
        <f t="shared" si="443"/>
        <v>plays</v>
      </c>
      <c r="S3568" s="10">
        <f t="shared" si="444"/>
        <v>41997.507905092592</v>
      </c>
      <c r="T3568" s="10">
        <f t="shared" si="445"/>
        <v>42027.507905092592</v>
      </c>
      <c r="U3568" s="10" t="str">
        <f t="shared" si="446"/>
        <v>Dec</v>
      </c>
      <c r="V3568" s="11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>
        <f t="shared" si="441"/>
        <v>1044</v>
      </c>
      <c r="Q3569" t="str">
        <f t="shared" si="442"/>
        <v>theater</v>
      </c>
      <c r="R3569" s="6" t="str">
        <f t="shared" si="443"/>
        <v>plays</v>
      </c>
      <c r="S3569" s="10">
        <f t="shared" si="444"/>
        <v>42135.810694444444</v>
      </c>
      <c r="T3569" s="10">
        <f t="shared" si="445"/>
        <v>42165.810694444444</v>
      </c>
      <c r="U3569" s="10" t="str">
        <f t="shared" si="446"/>
        <v>May</v>
      </c>
      <c r="V3569" s="11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>
        <f t="shared" si="441"/>
        <v>1055</v>
      </c>
      <c r="Q3570" t="str">
        <f t="shared" si="442"/>
        <v>theater</v>
      </c>
      <c r="R3570" s="6" t="str">
        <f t="shared" si="443"/>
        <v>plays</v>
      </c>
      <c r="S3570" s="10">
        <f t="shared" si="444"/>
        <v>41869.740671296298</v>
      </c>
      <c r="T3570" s="10">
        <f t="shared" si="445"/>
        <v>41899.740671296298</v>
      </c>
      <c r="U3570" s="10" t="str">
        <f t="shared" si="446"/>
        <v>Aug</v>
      </c>
      <c r="V3570" s="11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>
        <f t="shared" si="441"/>
        <v>5012</v>
      </c>
      <c r="Q3571" t="str">
        <f t="shared" si="442"/>
        <v>theater</v>
      </c>
      <c r="R3571" s="6" t="str">
        <f t="shared" si="443"/>
        <v>plays</v>
      </c>
      <c r="S3571" s="10">
        <f t="shared" si="444"/>
        <v>41982.688611111109</v>
      </c>
      <c r="T3571" s="10">
        <f t="shared" si="445"/>
        <v>42012.688611111109</v>
      </c>
      <c r="U3571" s="10" t="str">
        <f t="shared" si="446"/>
        <v>Dec</v>
      </c>
      <c r="V3571" s="11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>
        <f t="shared" si="441"/>
        <v>2143.5</v>
      </c>
      <c r="Q3572" t="str">
        <f t="shared" si="442"/>
        <v>theater</v>
      </c>
      <c r="R3572" s="6" t="str">
        <f t="shared" si="443"/>
        <v>plays</v>
      </c>
      <c r="S3572" s="10">
        <f t="shared" si="444"/>
        <v>41976.331979166673</v>
      </c>
      <c r="T3572" s="10">
        <f t="shared" si="445"/>
        <v>42004.291666666672</v>
      </c>
      <c r="U3572" s="10" t="str">
        <f t="shared" si="446"/>
        <v>Dec</v>
      </c>
      <c r="V3572" s="11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>
        <f t="shared" si="441"/>
        <v>1665.5</v>
      </c>
      <c r="Q3573" t="str">
        <f t="shared" si="442"/>
        <v>theater</v>
      </c>
      <c r="R3573" s="6" t="str">
        <f t="shared" si="443"/>
        <v>plays</v>
      </c>
      <c r="S3573" s="10">
        <f t="shared" si="444"/>
        <v>41912.858946759261</v>
      </c>
      <c r="T3573" s="10">
        <f t="shared" si="445"/>
        <v>41942.858946759261</v>
      </c>
      <c r="U3573" s="10" t="str">
        <f t="shared" si="446"/>
        <v>Sep</v>
      </c>
      <c r="V3573" s="11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>
        <f t="shared" si="441"/>
        <v>500</v>
      </c>
      <c r="Q3574" t="str">
        <f t="shared" si="442"/>
        <v>theater</v>
      </c>
      <c r="R3574" s="6" t="str">
        <f t="shared" si="443"/>
        <v>plays</v>
      </c>
      <c r="S3574" s="10">
        <f t="shared" si="444"/>
        <v>42146.570393518516</v>
      </c>
      <c r="T3574" s="10">
        <f t="shared" si="445"/>
        <v>42176.570393518516</v>
      </c>
      <c r="U3574" s="10" t="str">
        <f t="shared" si="446"/>
        <v>May</v>
      </c>
      <c r="V3574" s="11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>
        <f t="shared" si="441"/>
        <v>3042</v>
      </c>
      <c r="Q3575" t="str">
        <f t="shared" si="442"/>
        <v>theater</v>
      </c>
      <c r="R3575" s="6" t="str">
        <f t="shared" si="443"/>
        <v>plays</v>
      </c>
      <c r="S3575" s="10">
        <f t="shared" si="444"/>
        <v>41921.375532407408</v>
      </c>
      <c r="T3575" s="10">
        <f t="shared" si="445"/>
        <v>41951.417199074072</v>
      </c>
      <c r="U3575" s="10" t="str">
        <f t="shared" si="446"/>
        <v>Oct</v>
      </c>
      <c r="V3575" s="11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>
        <f t="shared" si="441"/>
        <v>5977.5</v>
      </c>
      <c r="Q3576" t="str">
        <f t="shared" si="442"/>
        <v>theater</v>
      </c>
      <c r="R3576" s="6" t="str">
        <f t="shared" si="443"/>
        <v>plays</v>
      </c>
      <c r="S3576" s="10">
        <f t="shared" si="444"/>
        <v>41926.942685185182</v>
      </c>
      <c r="T3576" s="10">
        <f t="shared" si="445"/>
        <v>41956.984351851846</v>
      </c>
      <c r="U3576" s="10" t="str">
        <f t="shared" si="446"/>
        <v>Oct</v>
      </c>
      <c r="V3576" s="11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>
        <f t="shared" si="441"/>
        <v>10066.5</v>
      </c>
      <c r="Q3577" t="str">
        <f t="shared" si="442"/>
        <v>theater</v>
      </c>
      <c r="R3577" s="6" t="str">
        <f t="shared" si="443"/>
        <v>plays</v>
      </c>
      <c r="S3577" s="10">
        <f t="shared" si="444"/>
        <v>42561.783877314811</v>
      </c>
      <c r="T3577" s="10">
        <f t="shared" si="445"/>
        <v>42593.165972222225</v>
      </c>
      <c r="U3577" s="10" t="str">
        <f t="shared" si="446"/>
        <v>Jul</v>
      </c>
      <c r="V3577" s="11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>
        <f t="shared" si="441"/>
        <v>100</v>
      </c>
      <c r="Q3578" t="str">
        <f t="shared" si="442"/>
        <v>theater</v>
      </c>
      <c r="R3578" s="6" t="str">
        <f t="shared" si="443"/>
        <v>plays</v>
      </c>
      <c r="S3578" s="10">
        <f t="shared" si="444"/>
        <v>42649.54923611111</v>
      </c>
      <c r="T3578" s="10">
        <f t="shared" si="445"/>
        <v>42709.590902777782</v>
      </c>
      <c r="U3578" s="10" t="str">
        <f t="shared" si="446"/>
        <v>Oct</v>
      </c>
      <c r="V3578" s="11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>
        <f t="shared" si="441"/>
        <v>690</v>
      </c>
      <c r="Q3579" t="str">
        <f t="shared" si="442"/>
        <v>theater</v>
      </c>
      <c r="R3579" s="6" t="str">
        <f t="shared" si="443"/>
        <v>plays</v>
      </c>
      <c r="S3579" s="10">
        <f t="shared" si="444"/>
        <v>42093.786840277782</v>
      </c>
      <c r="T3579" s="10">
        <f t="shared" si="445"/>
        <v>42120.26944444445</v>
      </c>
      <c r="U3579" s="10" t="str">
        <f t="shared" si="446"/>
        <v>Mar</v>
      </c>
      <c r="V3579" s="11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>
        <f t="shared" si="441"/>
        <v>1500.1</v>
      </c>
      <c r="Q3580" t="str">
        <f t="shared" si="442"/>
        <v>theater</v>
      </c>
      <c r="R3580" s="6" t="str">
        <f t="shared" si="443"/>
        <v>plays</v>
      </c>
      <c r="S3580" s="10">
        <f t="shared" si="444"/>
        <v>42460.733530092592</v>
      </c>
      <c r="T3580" s="10">
        <f t="shared" si="445"/>
        <v>42490.733530092592</v>
      </c>
      <c r="U3580" s="10" t="str">
        <f t="shared" si="446"/>
        <v>Mar</v>
      </c>
      <c r="V3580" s="11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>
        <f t="shared" si="441"/>
        <v>500</v>
      </c>
      <c r="Q3581" t="str">
        <f t="shared" si="442"/>
        <v>theater</v>
      </c>
      <c r="R3581" s="6" t="str">
        <f t="shared" si="443"/>
        <v>plays</v>
      </c>
      <c r="S3581" s="10">
        <f t="shared" si="444"/>
        <v>42430.762222222227</v>
      </c>
      <c r="T3581" s="10">
        <f t="shared" si="445"/>
        <v>42460.720555555556</v>
      </c>
      <c r="U3581" s="10" t="str">
        <f t="shared" si="446"/>
        <v>Mar</v>
      </c>
      <c r="V3581" s="11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>
        <f t="shared" si="441"/>
        <v>962.5</v>
      </c>
      <c r="Q3582" t="str">
        <f t="shared" si="442"/>
        <v>theater</v>
      </c>
      <c r="R3582" s="6" t="str">
        <f t="shared" si="443"/>
        <v>plays</v>
      </c>
      <c r="S3582" s="10">
        <f t="shared" si="444"/>
        <v>42026.176180555558</v>
      </c>
      <c r="T3582" s="10">
        <f t="shared" si="445"/>
        <v>42064.207638888889</v>
      </c>
      <c r="U3582" s="10" t="str">
        <f t="shared" si="446"/>
        <v>Jan</v>
      </c>
      <c r="V3582" s="11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>
        <f t="shared" si="441"/>
        <v>1500</v>
      </c>
      <c r="Q3583" t="str">
        <f t="shared" si="442"/>
        <v>theater</v>
      </c>
      <c r="R3583" s="6" t="str">
        <f t="shared" si="443"/>
        <v>plays</v>
      </c>
      <c r="S3583" s="10">
        <f t="shared" si="444"/>
        <v>41836.471180555556</v>
      </c>
      <c r="T3583" s="10">
        <f t="shared" si="445"/>
        <v>41850.471180555556</v>
      </c>
      <c r="U3583" s="10" t="str">
        <f t="shared" si="446"/>
        <v>Jul</v>
      </c>
      <c r="V3583" s="11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>
        <f t="shared" si="441"/>
        <v>1935</v>
      </c>
      <c r="Q3584" t="str">
        <f t="shared" si="442"/>
        <v>theater</v>
      </c>
      <c r="R3584" s="6" t="str">
        <f t="shared" si="443"/>
        <v>plays</v>
      </c>
      <c r="S3584" s="10">
        <f t="shared" si="444"/>
        <v>42451.095856481479</v>
      </c>
      <c r="T3584" s="10">
        <f t="shared" si="445"/>
        <v>42465.095856481479</v>
      </c>
      <c r="U3584" s="10" t="str">
        <f t="shared" si="446"/>
        <v>Mar</v>
      </c>
      <c r="V3584" s="11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>
        <f t="shared" si="441"/>
        <v>3127.5</v>
      </c>
      <c r="Q3585" t="str">
        <f t="shared" si="442"/>
        <v>theater</v>
      </c>
      <c r="R3585" s="6" t="str">
        <f t="shared" si="443"/>
        <v>plays</v>
      </c>
      <c r="S3585" s="10">
        <f t="shared" si="444"/>
        <v>42418.425983796296</v>
      </c>
      <c r="T3585" s="10">
        <f t="shared" si="445"/>
        <v>42478.384317129632</v>
      </c>
      <c r="U3585" s="10" t="str">
        <f t="shared" si="446"/>
        <v>Feb</v>
      </c>
      <c r="V3585" s="11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>
        <f t="shared" si="441"/>
        <v>3232.5</v>
      </c>
      <c r="Q3586" t="str">
        <f t="shared" si="442"/>
        <v>theater</v>
      </c>
      <c r="R3586" s="6" t="str">
        <f t="shared" si="443"/>
        <v>plays</v>
      </c>
      <c r="S3586" s="10">
        <f t="shared" si="444"/>
        <v>42168.316481481481</v>
      </c>
      <c r="T3586" s="10">
        <f t="shared" si="445"/>
        <v>42198.316481481481</v>
      </c>
      <c r="U3586" s="10" t="str">
        <f t="shared" si="446"/>
        <v>Jun</v>
      </c>
      <c r="V3586" s="11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>
        <f t="shared" ref="P3587:P3650" si="449">AVERAGE(D3587,E3587)</f>
        <v>3725</v>
      </c>
      <c r="Q3587" t="str">
        <f t="shared" ref="Q3587:Q3650" si="450">LEFT(N3587, SEARCH("/",N3587,1)-1)</f>
        <v>theater</v>
      </c>
      <c r="R3587" s="6" t="str">
        <f t="shared" ref="R3587:R3650" si="451">RIGHT(N3587,LEN(N3587) - SEARCH("/", N3587, + 1))</f>
        <v>plays</v>
      </c>
      <c r="S3587" s="10">
        <f t="shared" ref="S3587:S3650" si="452">(((J3587/60)/60)/24)+DATE(1970,1,1)</f>
        <v>41964.716319444444</v>
      </c>
      <c r="T3587" s="10">
        <f t="shared" ref="T3587:T3650" si="453">(((I3587/60)/60)/24)+DATE(1970,1,1)</f>
        <v>41994.716319444444</v>
      </c>
      <c r="U3587" s="10" t="str">
        <f t="shared" ref="U3587:U3650" si="454">TEXT(S3587, "mmm")</f>
        <v>Nov</v>
      </c>
      <c r="V3587" s="11">
        <f t="shared" ref="V3587:V3650" si="455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>
        <f t="shared" si="449"/>
        <v>7853.5</v>
      </c>
      <c r="Q3588" t="str">
        <f t="shared" si="450"/>
        <v>theater</v>
      </c>
      <c r="R3588" s="6" t="str">
        <f t="shared" si="451"/>
        <v>plays</v>
      </c>
      <c r="S3588" s="10">
        <f t="shared" si="452"/>
        <v>42576.697569444441</v>
      </c>
      <c r="T3588" s="10">
        <f t="shared" si="453"/>
        <v>42636.697569444441</v>
      </c>
      <c r="U3588" s="10" t="str">
        <f t="shared" si="454"/>
        <v>Jul</v>
      </c>
      <c r="V3588" s="11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>
        <f t="shared" si="449"/>
        <v>566.5</v>
      </c>
      <c r="Q3589" t="str">
        <f t="shared" si="450"/>
        <v>theater</v>
      </c>
      <c r="R3589" s="6" t="str">
        <f t="shared" si="451"/>
        <v>plays</v>
      </c>
      <c r="S3589" s="10">
        <f t="shared" si="452"/>
        <v>42503.539976851855</v>
      </c>
      <c r="T3589" s="10">
        <f t="shared" si="453"/>
        <v>42548.791666666672</v>
      </c>
      <c r="U3589" s="10" t="str">
        <f t="shared" si="454"/>
        <v>May</v>
      </c>
      <c r="V3589" s="11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>
        <f t="shared" si="449"/>
        <v>200.5</v>
      </c>
      <c r="Q3590" t="str">
        <f t="shared" si="450"/>
        <v>theater</v>
      </c>
      <c r="R3590" s="6" t="str">
        <f t="shared" si="451"/>
        <v>plays</v>
      </c>
      <c r="S3590" s="10">
        <f t="shared" si="452"/>
        <v>42101.828819444447</v>
      </c>
      <c r="T3590" s="10">
        <f t="shared" si="453"/>
        <v>42123.958333333328</v>
      </c>
      <c r="U3590" s="10" t="str">
        <f t="shared" si="454"/>
        <v>Apr</v>
      </c>
      <c r="V3590" s="11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>
        <f t="shared" si="449"/>
        <v>4550</v>
      </c>
      <c r="Q3591" t="str">
        <f t="shared" si="450"/>
        <v>theater</v>
      </c>
      <c r="R3591" s="6" t="str">
        <f t="shared" si="451"/>
        <v>plays</v>
      </c>
      <c r="S3591" s="10">
        <f t="shared" si="452"/>
        <v>42125.647534722222</v>
      </c>
      <c r="T3591" s="10">
        <f t="shared" si="453"/>
        <v>42150.647534722222</v>
      </c>
      <c r="U3591" s="10" t="str">
        <f t="shared" si="454"/>
        <v>May</v>
      </c>
      <c r="V3591" s="11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>
        <f t="shared" si="449"/>
        <v>5001.5</v>
      </c>
      <c r="Q3592" t="str">
        <f t="shared" si="450"/>
        <v>theater</v>
      </c>
      <c r="R3592" s="6" t="str">
        <f t="shared" si="451"/>
        <v>plays</v>
      </c>
      <c r="S3592" s="10">
        <f t="shared" si="452"/>
        <v>41902.333726851852</v>
      </c>
      <c r="T3592" s="10">
        <f t="shared" si="453"/>
        <v>41932.333726851852</v>
      </c>
      <c r="U3592" s="10" t="str">
        <f t="shared" si="454"/>
        <v>Sep</v>
      </c>
      <c r="V3592" s="11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>
        <f t="shared" si="449"/>
        <v>962.5</v>
      </c>
      <c r="Q3593" t="str">
        <f t="shared" si="450"/>
        <v>theater</v>
      </c>
      <c r="R3593" s="6" t="str">
        <f t="shared" si="451"/>
        <v>plays</v>
      </c>
      <c r="S3593" s="10">
        <f t="shared" si="452"/>
        <v>42003.948425925926</v>
      </c>
      <c r="T3593" s="10">
        <f t="shared" si="453"/>
        <v>42028.207638888889</v>
      </c>
      <c r="U3593" s="10" t="str">
        <f t="shared" si="454"/>
        <v>Dec</v>
      </c>
      <c r="V3593" s="11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>
        <f t="shared" si="449"/>
        <v>2272.5</v>
      </c>
      <c r="Q3594" t="str">
        <f t="shared" si="450"/>
        <v>theater</v>
      </c>
      <c r="R3594" s="6" t="str">
        <f t="shared" si="451"/>
        <v>plays</v>
      </c>
      <c r="S3594" s="10">
        <f t="shared" si="452"/>
        <v>41988.829942129625</v>
      </c>
      <c r="T3594" s="10">
        <f t="shared" si="453"/>
        <v>42046.207638888889</v>
      </c>
      <c r="U3594" s="10" t="str">
        <f t="shared" si="454"/>
        <v>Dec</v>
      </c>
      <c r="V3594" s="11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>
        <f t="shared" si="449"/>
        <v>3159.5</v>
      </c>
      <c r="Q3595" t="str">
        <f t="shared" si="450"/>
        <v>theater</v>
      </c>
      <c r="R3595" s="6" t="str">
        <f t="shared" si="451"/>
        <v>plays</v>
      </c>
      <c r="S3595" s="10">
        <f t="shared" si="452"/>
        <v>41974.898599537039</v>
      </c>
      <c r="T3595" s="10">
        <f t="shared" si="453"/>
        <v>42009.851388888885</v>
      </c>
      <c r="U3595" s="10" t="str">
        <f t="shared" si="454"/>
        <v>Dec</v>
      </c>
      <c r="V3595" s="11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>
        <f t="shared" si="449"/>
        <v>1807.5</v>
      </c>
      <c r="Q3596" t="str">
        <f t="shared" si="450"/>
        <v>theater</v>
      </c>
      <c r="R3596" s="6" t="str">
        <f t="shared" si="451"/>
        <v>plays</v>
      </c>
      <c r="S3596" s="10">
        <f t="shared" si="452"/>
        <v>42592.066921296297</v>
      </c>
      <c r="T3596" s="10">
        <f t="shared" si="453"/>
        <v>42617.066921296297</v>
      </c>
      <c r="U3596" s="10" t="str">
        <f t="shared" si="454"/>
        <v>Aug</v>
      </c>
      <c r="V3596" s="11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>
        <f t="shared" si="449"/>
        <v>2840.5</v>
      </c>
      <c r="Q3597" t="str">
        <f t="shared" si="450"/>
        <v>theater</v>
      </c>
      <c r="R3597" s="6" t="str">
        <f t="shared" si="451"/>
        <v>plays</v>
      </c>
      <c r="S3597" s="10">
        <f t="shared" si="452"/>
        <v>42050.008368055554</v>
      </c>
      <c r="T3597" s="10">
        <f t="shared" si="453"/>
        <v>42076.290972222225</v>
      </c>
      <c r="U3597" s="10" t="str">
        <f t="shared" si="454"/>
        <v>Feb</v>
      </c>
      <c r="V3597" s="11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>
        <f t="shared" si="449"/>
        <v>1142.5</v>
      </c>
      <c r="Q3598" t="str">
        <f t="shared" si="450"/>
        <v>theater</v>
      </c>
      <c r="R3598" s="6" t="str">
        <f t="shared" si="451"/>
        <v>plays</v>
      </c>
      <c r="S3598" s="10">
        <f t="shared" si="452"/>
        <v>41856.715069444443</v>
      </c>
      <c r="T3598" s="10">
        <f t="shared" si="453"/>
        <v>41877.715069444443</v>
      </c>
      <c r="U3598" s="10" t="str">
        <f t="shared" si="454"/>
        <v>Aug</v>
      </c>
      <c r="V3598" s="11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>
        <f t="shared" si="449"/>
        <v>2532.5</v>
      </c>
      <c r="Q3599" t="str">
        <f t="shared" si="450"/>
        <v>theater</v>
      </c>
      <c r="R3599" s="6" t="str">
        <f t="shared" si="451"/>
        <v>plays</v>
      </c>
      <c r="S3599" s="10">
        <f t="shared" si="452"/>
        <v>42417.585532407407</v>
      </c>
      <c r="T3599" s="10">
        <f t="shared" si="453"/>
        <v>42432.249305555553</v>
      </c>
      <c r="U3599" s="10" t="str">
        <f t="shared" si="454"/>
        <v>Feb</v>
      </c>
      <c r="V3599" s="11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>
        <f t="shared" si="449"/>
        <v>1050.5</v>
      </c>
      <c r="Q3600" t="str">
        <f t="shared" si="450"/>
        <v>theater</v>
      </c>
      <c r="R3600" s="6" t="str">
        <f t="shared" si="451"/>
        <v>plays</v>
      </c>
      <c r="S3600" s="10">
        <f t="shared" si="452"/>
        <v>41866.79886574074</v>
      </c>
      <c r="T3600" s="10">
        <f t="shared" si="453"/>
        <v>41885.207638888889</v>
      </c>
      <c r="U3600" s="10" t="str">
        <f t="shared" si="454"/>
        <v>Aug</v>
      </c>
      <c r="V3600" s="11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>
        <f t="shared" si="449"/>
        <v>755</v>
      </c>
      <c r="Q3601" t="str">
        <f t="shared" si="450"/>
        <v>theater</v>
      </c>
      <c r="R3601" s="6" t="str">
        <f t="shared" si="451"/>
        <v>plays</v>
      </c>
      <c r="S3601" s="10">
        <f t="shared" si="452"/>
        <v>42220.79487268519</v>
      </c>
      <c r="T3601" s="10">
        <f t="shared" si="453"/>
        <v>42246</v>
      </c>
      <c r="U3601" s="10" t="str">
        <f t="shared" si="454"/>
        <v>Aug</v>
      </c>
      <c r="V3601" s="11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>
        <f t="shared" si="449"/>
        <v>11.5</v>
      </c>
      <c r="Q3602" t="str">
        <f t="shared" si="450"/>
        <v>theater</v>
      </c>
      <c r="R3602" s="6" t="str">
        <f t="shared" si="451"/>
        <v>plays</v>
      </c>
      <c r="S3602" s="10">
        <f t="shared" si="452"/>
        <v>42628.849120370374</v>
      </c>
      <c r="T3602" s="10">
        <f t="shared" si="453"/>
        <v>42656.849120370374</v>
      </c>
      <c r="U3602" s="10" t="str">
        <f t="shared" si="454"/>
        <v>Sep</v>
      </c>
      <c r="V3602" s="11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>
        <f t="shared" si="449"/>
        <v>2043.5</v>
      </c>
      <c r="Q3603" t="str">
        <f t="shared" si="450"/>
        <v>theater</v>
      </c>
      <c r="R3603" s="6" t="str">
        <f t="shared" si="451"/>
        <v>plays</v>
      </c>
      <c r="S3603" s="10">
        <f t="shared" si="452"/>
        <v>41990.99863425926</v>
      </c>
      <c r="T3603" s="10">
        <f t="shared" si="453"/>
        <v>42020.99863425926</v>
      </c>
      <c r="U3603" s="10" t="str">
        <f t="shared" si="454"/>
        <v>Dec</v>
      </c>
      <c r="V3603" s="11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>
        <f t="shared" si="449"/>
        <v>4001</v>
      </c>
      <c r="Q3604" t="str">
        <f t="shared" si="450"/>
        <v>theater</v>
      </c>
      <c r="R3604" s="6" t="str">
        <f t="shared" si="451"/>
        <v>plays</v>
      </c>
      <c r="S3604" s="10">
        <f t="shared" si="452"/>
        <v>42447.894432870366</v>
      </c>
      <c r="T3604" s="10">
        <f t="shared" si="453"/>
        <v>42507.894432870366</v>
      </c>
      <c r="U3604" s="10" t="str">
        <f t="shared" si="454"/>
        <v>Mar</v>
      </c>
      <c r="V3604" s="11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>
        <f t="shared" si="449"/>
        <v>2030</v>
      </c>
      <c r="Q3605" t="str">
        <f t="shared" si="450"/>
        <v>theater</v>
      </c>
      <c r="R3605" s="6" t="str">
        <f t="shared" si="451"/>
        <v>plays</v>
      </c>
      <c r="S3605" s="10">
        <f t="shared" si="452"/>
        <v>42283.864351851851</v>
      </c>
      <c r="T3605" s="10">
        <f t="shared" si="453"/>
        <v>42313.906018518523</v>
      </c>
      <c r="U3605" s="10" t="str">
        <f t="shared" si="454"/>
        <v>Oct</v>
      </c>
      <c r="V3605" s="11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>
        <f t="shared" si="449"/>
        <v>3192.5</v>
      </c>
      <c r="Q3606" t="str">
        <f t="shared" si="450"/>
        <v>theater</v>
      </c>
      <c r="R3606" s="6" t="str">
        <f t="shared" si="451"/>
        <v>plays</v>
      </c>
      <c r="S3606" s="10">
        <f t="shared" si="452"/>
        <v>42483.015694444446</v>
      </c>
      <c r="T3606" s="10">
        <f t="shared" si="453"/>
        <v>42489.290972222225</v>
      </c>
      <c r="U3606" s="10" t="str">
        <f t="shared" si="454"/>
        <v>Apr</v>
      </c>
      <c r="V3606" s="11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>
        <f t="shared" si="449"/>
        <v>355</v>
      </c>
      <c r="Q3607" t="str">
        <f t="shared" si="450"/>
        <v>theater</v>
      </c>
      <c r="R3607" s="6" t="str">
        <f t="shared" si="451"/>
        <v>plays</v>
      </c>
      <c r="S3607" s="10">
        <f t="shared" si="452"/>
        <v>42383.793124999997</v>
      </c>
      <c r="T3607" s="10">
        <f t="shared" si="453"/>
        <v>42413.793124999997</v>
      </c>
      <c r="U3607" s="10" t="str">
        <f t="shared" si="454"/>
        <v>Jan</v>
      </c>
      <c r="V3607" s="11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>
        <f t="shared" si="449"/>
        <v>3454</v>
      </c>
      <c r="Q3608" t="str">
        <f t="shared" si="450"/>
        <v>theater</v>
      </c>
      <c r="R3608" s="6" t="str">
        <f t="shared" si="451"/>
        <v>plays</v>
      </c>
      <c r="S3608" s="10">
        <f t="shared" si="452"/>
        <v>42566.604826388888</v>
      </c>
      <c r="T3608" s="10">
        <f t="shared" si="453"/>
        <v>42596.604826388888</v>
      </c>
      <c r="U3608" s="10" t="str">
        <f t="shared" si="454"/>
        <v>Jul</v>
      </c>
      <c r="V3608" s="11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>
        <f t="shared" si="449"/>
        <v>565</v>
      </c>
      <c r="Q3609" t="str">
        <f t="shared" si="450"/>
        <v>theater</v>
      </c>
      <c r="R3609" s="6" t="str">
        <f t="shared" si="451"/>
        <v>plays</v>
      </c>
      <c r="S3609" s="10">
        <f t="shared" si="452"/>
        <v>42338.963912037041</v>
      </c>
      <c r="T3609" s="10">
        <f t="shared" si="453"/>
        <v>42353</v>
      </c>
      <c r="U3609" s="10" t="str">
        <f t="shared" si="454"/>
        <v>Nov</v>
      </c>
      <c r="V3609" s="11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>
        <f t="shared" si="449"/>
        <v>800</v>
      </c>
      <c r="Q3610" t="str">
        <f t="shared" si="450"/>
        <v>theater</v>
      </c>
      <c r="R3610" s="6" t="str">
        <f t="shared" si="451"/>
        <v>plays</v>
      </c>
      <c r="S3610" s="10">
        <f t="shared" si="452"/>
        <v>42506.709375000006</v>
      </c>
      <c r="T3610" s="10">
        <f t="shared" si="453"/>
        <v>42538.583333333328</v>
      </c>
      <c r="U3610" s="10" t="str">
        <f t="shared" si="454"/>
        <v>May</v>
      </c>
      <c r="V3610" s="11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>
        <f t="shared" si="449"/>
        <v>2482.5</v>
      </c>
      <c r="Q3611" t="str">
        <f t="shared" si="450"/>
        <v>theater</v>
      </c>
      <c r="R3611" s="6" t="str">
        <f t="shared" si="451"/>
        <v>plays</v>
      </c>
      <c r="S3611" s="10">
        <f t="shared" si="452"/>
        <v>42429.991724537031</v>
      </c>
      <c r="T3611" s="10">
        <f t="shared" si="453"/>
        <v>42459.950057870374</v>
      </c>
      <c r="U3611" s="10" t="str">
        <f t="shared" si="454"/>
        <v>Feb</v>
      </c>
      <c r="V3611" s="11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>
        <f t="shared" si="449"/>
        <v>1311.5</v>
      </c>
      <c r="Q3612" t="str">
        <f t="shared" si="450"/>
        <v>theater</v>
      </c>
      <c r="R3612" s="6" t="str">
        <f t="shared" si="451"/>
        <v>plays</v>
      </c>
      <c r="S3612" s="10">
        <f t="shared" si="452"/>
        <v>42203.432129629626</v>
      </c>
      <c r="T3612" s="10">
        <f t="shared" si="453"/>
        <v>42233.432129629626</v>
      </c>
      <c r="U3612" s="10" t="str">
        <f t="shared" si="454"/>
        <v>Jul</v>
      </c>
      <c r="V3612" s="11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>
        <f t="shared" si="449"/>
        <v>2950</v>
      </c>
      <c r="Q3613" t="str">
        <f t="shared" si="450"/>
        <v>theater</v>
      </c>
      <c r="R3613" s="6" t="str">
        <f t="shared" si="451"/>
        <v>plays</v>
      </c>
      <c r="S3613" s="10">
        <f t="shared" si="452"/>
        <v>42072.370381944449</v>
      </c>
      <c r="T3613" s="10">
        <f t="shared" si="453"/>
        <v>42102.370381944449</v>
      </c>
      <c r="U3613" s="10" t="str">
        <f t="shared" si="454"/>
        <v>Mar</v>
      </c>
      <c r="V3613" s="11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>
        <f t="shared" si="449"/>
        <v>6110</v>
      </c>
      <c r="Q3614" t="str">
        <f t="shared" si="450"/>
        <v>theater</v>
      </c>
      <c r="R3614" s="6" t="str">
        <f t="shared" si="451"/>
        <v>plays</v>
      </c>
      <c r="S3614" s="10">
        <f t="shared" si="452"/>
        <v>41789.726979166669</v>
      </c>
      <c r="T3614" s="10">
        <f t="shared" si="453"/>
        <v>41799.726979166669</v>
      </c>
      <c r="U3614" s="10" t="str">
        <f t="shared" si="454"/>
        <v>May</v>
      </c>
      <c r="V3614" s="11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>
        <f t="shared" si="449"/>
        <v>1250</v>
      </c>
      <c r="Q3615" t="str">
        <f t="shared" si="450"/>
        <v>theater</v>
      </c>
      <c r="R3615" s="6" t="str">
        <f t="shared" si="451"/>
        <v>plays</v>
      </c>
      <c r="S3615" s="10">
        <f t="shared" si="452"/>
        <v>41788.58997685185</v>
      </c>
      <c r="T3615" s="10">
        <f t="shared" si="453"/>
        <v>41818.58997685185</v>
      </c>
      <c r="U3615" s="10" t="str">
        <f t="shared" si="454"/>
        <v>May</v>
      </c>
      <c r="V3615" s="11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>
        <f t="shared" si="449"/>
        <v>2510</v>
      </c>
      <c r="Q3616" t="str">
        <f t="shared" si="450"/>
        <v>theater</v>
      </c>
      <c r="R3616" s="6" t="str">
        <f t="shared" si="451"/>
        <v>plays</v>
      </c>
      <c r="S3616" s="10">
        <f t="shared" si="452"/>
        <v>42144.041851851856</v>
      </c>
      <c r="T3616" s="10">
        <f t="shared" si="453"/>
        <v>42174.041851851856</v>
      </c>
      <c r="U3616" s="10" t="str">
        <f t="shared" si="454"/>
        <v>May</v>
      </c>
      <c r="V3616" s="11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>
        <f t="shared" si="449"/>
        <v>2585</v>
      </c>
      <c r="Q3617" t="str">
        <f t="shared" si="450"/>
        <v>theater</v>
      </c>
      <c r="R3617" s="6" t="str">
        <f t="shared" si="451"/>
        <v>plays</v>
      </c>
      <c r="S3617" s="10">
        <f t="shared" si="452"/>
        <v>42318.593703703707</v>
      </c>
      <c r="T3617" s="10">
        <f t="shared" si="453"/>
        <v>42348.593703703707</v>
      </c>
      <c r="U3617" s="10" t="str">
        <f t="shared" si="454"/>
        <v>Nov</v>
      </c>
      <c r="V3617" s="11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>
        <f t="shared" si="449"/>
        <v>2810</v>
      </c>
      <c r="Q3618" t="str">
        <f t="shared" si="450"/>
        <v>theater</v>
      </c>
      <c r="R3618" s="6" t="str">
        <f t="shared" si="451"/>
        <v>plays</v>
      </c>
      <c r="S3618" s="10">
        <f t="shared" si="452"/>
        <v>42052.949814814812</v>
      </c>
      <c r="T3618" s="10">
        <f t="shared" si="453"/>
        <v>42082.908148148148</v>
      </c>
      <c r="U3618" s="10" t="str">
        <f t="shared" si="454"/>
        <v>Feb</v>
      </c>
      <c r="V3618" s="11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>
        <f t="shared" si="449"/>
        <v>810</v>
      </c>
      <c r="Q3619" t="str">
        <f t="shared" si="450"/>
        <v>theater</v>
      </c>
      <c r="R3619" s="6" t="str">
        <f t="shared" si="451"/>
        <v>plays</v>
      </c>
      <c r="S3619" s="10">
        <f t="shared" si="452"/>
        <v>42779.610289351855</v>
      </c>
      <c r="T3619" s="10">
        <f t="shared" si="453"/>
        <v>42794</v>
      </c>
      <c r="U3619" s="10" t="str">
        <f t="shared" si="454"/>
        <v>Feb</v>
      </c>
      <c r="V3619" s="11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>
        <f t="shared" si="449"/>
        <v>2010</v>
      </c>
      <c r="Q3620" t="str">
        <f t="shared" si="450"/>
        <v>theater</v>
      </c>
      <c r="R3620" s="6" t="str">
        <f t="shared" si="451"/>
        <v>plays</v>
      </c>
      <c r="S3620" s="10">
        <f t="shared" si="452"/>
        <v>42128.627893518518</v>
      </c>
      <c r="T3620" s="10">
        <f t="shared" si="453"/>
        <v>42158.627893518518</v>
      </c>
      <c r="U3620" s="10" t="str">
        <f t="shared" si="454"/>
        <v>May</v>
      </c>
      <c r="V3620" s="11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>
        <f t="shared" si="449"/>
        <v>1065</v>
      </c>
      <c r="Q3621" t="str">
        <f t="shared" si="450"/>
        <v>theater</v>
      </c>
      <c r="R3621" s="6" t="str">
        <f t="shared" si="451"/>
        <v>plays</v>
      </c>
      <c r="S3621" s="10">
        <f t="shared" si="452"/>
        <v>42661.132245370376</v>
      </c>
      <c r="T3621" s="10">
        <f t="shared" si="453"/>
        <v>42693.916666666672</v>
      </c>
      <c r="U3621" s="10" t="str">
        <f t="shared" si="454"/>
        <v>Oct</v>
      </c>
      <c r="V3621" s="11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>
        <f t="shared" si="449"/>
        <v>10772.5</v>
      </c>
      <c r="Q3622" t="str">
        <f t="shared" si="450"/>
        <v>theater</v>
      </c>
      <c r="R3622" s="6" t="str">
        <f t="shared" si="451"/>
        <v>plays</v>
      </c>
      <c r="S3622" s="10">
        <f t="shared" si="452"/>
        <v>42037.938206018516</v>
      </c>
      <c r="T3622" s="10">
        <f t="shared" si="453"/>
        <v>42068.166666666672</v>
      </c>
      <c r="U3622" s="10" t="str">
        <f t="shared" si="454"/>
        <v>Feb</v>
      </c>
      <c r="V3622" s="11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>
        <f t="shared" si="449"/>
        <v>3146</v>
      </c>
      <c r="Q3623" t="str">
        <f t="shared" si="450"/>
        <v>theater</v>
      </c>
      <c r="R3623" s="6" t="str">
        <f t="shared" si="451"/>
        <v>plays</v>
      </c>
      <c r="S3623" s="10">
        <f t="shared" si="452"/>
        <v>42619.935694444444</v>
      </c>
      <c r="T3623" s="10">
        <f t="shared" si="453"/>
        <v>42643.875</v>
      </c>
      <c r="U3623" s="10" t="str">
        <f t="shared" si="454"/>
        <v>Sep</v>
      </c>
      <c r="V3623" s="11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>
        <f t="shared" si="449"/>
        <v>1000.495</v>
      </c>
      <c r="Q3624" t="str">
        <f t="shared" si="450"/>
        <v>theater</v>
      </c>
      <c r="R3624" s="6" t="str">
        <f t="shared" si="451"/>
        <v>plays</v>
      </c>
      <c r="S3624" s="10">
        <f t="shared" si="452"/>
        <v>41877.221886574072</v>
      </c>
      <c r="T3624" s="10">
        <f t="shared" si="453"/>
        <v>41910.140972222223</v>
      </c>
      <c r="U3624" s="10" t="str">
        <f t="shared" si="454"/>
        <v>Aug</v>
      </c>
      <c r="V3624" s="11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>
        <f t="shared" si="449"/>
        <v>2750</v>
      </c>
      <c r="Q3625" t="str">
        <f t="shared" si="450"/>
        <v>theater</v>
      </c>
      <c r="R3625" s="6" t="str">
        <f t="shared" si="451"/>
        <v>plays</v>
      </c>
      <c r="S3625" s="10">
        <f t="shared" si="452"/>
        <v>41828.736921296295</v>
      </c>
      <c r="T3625" s="10">
        <f t="shared" si="453"/>
        <v>41846.291666666664</v>
      </c>
      <c r="U3625" s="10" t="str">
        <f t="shared" si="454"/>
        <v>Jul</v>
      </c>
      <c r="V3625" s="11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>
        <f t="shared" si="449"/>
        <v>3074</v>
      </c>
      <c r="Q3626" t="str">
        <f t="shared" si="450"/>
        <v>theater</v>
      </c>
      <c r="R3626" s="6" t="str">
        <f t="shared" si="451"/>
        <v>plays</v>
      </c>
      <c r="S3626" s="10">
        <f t="shared" si="452"/>
        <v>42545.774189814809</v>
      </c>
      <c r="T3626" s="10">
        <f t="shared" si="453"/>
        <v>42605.774189814809</v>
      </c>
      <c r="U3626" s="10" t="str">
        <f t="shared" si="454"/>
        <v>Jun</v>
      </c>
      <c r="V3626" s="11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>
        <f t="shared" si="449"/>
        <v>3040</v>
      </c>
      <c r="Q3627" t="str">
        <f t="shared" si="450"/>
        <v>theater</v>
      </c>
      <c r="R3627" s="6" t="str">
        <f t="shared" si="451"/>
        <v>plays</v>
      </c>
      <c r="S3627" s="10">
        <f t="shared" si="452"/>
        <v>42157.652511574073</v>
      </c>
      <c r="T3627" s="10">
        <f t="shared" si="453"/>
        <v>42187.652511574073</v>
      </c>
      <c r="U3627" s="10" t="str">
        <f t="shared" si="454"/>
        <v>Jun</v>
      </c>
      <c r="V3627" s="11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>
        <f t="shared" si="449"/>
        <v>4036.5</v>
      </c>
      <c r="Q3628" t="str">
        <f t="shared" si="450"/>
        <v>theater</v>
      </c>
      <c r="R3628" s="6" t="str">
        <f t="shared" si="451"/>
        <v>plays</v>
      </c>
      <c r="S3628" s="10">
        <f t="shared" si="452"/>
        <v>41846.667326388888</v>
      </c>
      <c r="T3628" s="10">
        <f t="shared" si="453"/>
        <v>41867.667326388888</v>
      </c>
      <c r="U3628" s="10" t="str">
        <f t="shared" si="454"/>
        <v>Jul</v>
      </c>
      <c r="V3628" s="11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>
        <f t="shared" si="449"/>
        <v>2000</v>
      </c>
      <c r="Q3629" t="str">
        <f t="shared" si="450"/>
        <v>theater</v>
      </c>
      <c r="R3629" s="6" t="str">
        <f t="shared" si="451"/>
        <v>plays</v>
      </c>
      <c r="S3629" s="10">
        <f t="shared" si="452"/>
        <v>42460.741747685184</v>
      </c>
      <c r="T3629" s="10">
        <f t="shared" si="453"/>
        <v>42511.165972222225</v>
      </c>
      <c r="U3629" s="10" t="str">
        <f t="shared" si="454"/>
        <v>Mar</v>
      </c>
      <c r="V3629" s="11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>
        <f t="shared" si="449"/>
        <v>50000</v>
      </c>
      <c r="Q3630" t="str">
        <f t="shared" si="450"/>
        <v>theater</v>
      </c>
      <c r="R3630" s="6" t="str">
        <f t="shared" si="451"/>
        <v>musical</v>
      </c>
      <c r="S3630" s="10">
        <f t="shared" si="452"/>
        <v>42291.833287037036</v>
      </c>
      <c r="T3630" s="10">
        <f t="shared" si="453"/>
        <v>42351.874953703707</v>
      </c>
      <c r="U3630" s="10" t="str">
        <f t="shared" si="454"/>
        <v>Oct</v>
      </c>
      <c r="V3630" s="11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>
        <f t="shared" si="449"/>
        <v>500001</v>
      </c>
      <c r="Q3631" t="str">
        <f t="shared" si="450"/>
        <v>theater</v>
      </c>
      <c r="R3631" s="6" t="str">
        <f t="shared" si="451"/>
        <v>musical</v>
      </c>
      <c r="S3631" s="10">
        <f t="shared" si="452"/>
        <v>42437.094490740739</v>
      </c>
      <c r="T3631" s="10">
        <f t="shared" si="453"/>
        <v>42495.708333333328</v>
      </c>
      <c r="U3631" s="10" t="str">
        <f t="shared" si="454"/>
        <v>Mar</v>
      </c>
      <c r="V3631" s="11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>
        <f t="shared" si="449"/>
        <v>1500.5</v>
      </c>
      <c r="Q3632" t="str">
        <f t="shared" si="450"/>
        <v>theater</v>
      </c>
      <c r="R3632" s="6" t="str">
        <f t="shared" si="451"/>
        <v>musical</v>
      </c>
      <c r="S3632" s="10">
        <f t="shared" si="452"/>
        <v>41942.84710648148</v>
      </c>
      <c r="T3632" s="10">
        <f t="shared" si="453"/>
        <v>41972.888773148152</v>
      </c>
      <c r="U3632" s="10" t="str">
        <f t="shared" si="454"/>
        <v>Oct</v>
      </c>
      <c r="V3632" s="11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>
        <f t="shared" si="449"/>
        <v>12912.5</v>
      </c>
      <c r="Q3633" t="str">
        <f t="shared" si="450"/>
        <v>theater</v>
      </c>
      <c r="R3633" s="6" t="str">
        <f t="shared" si="451"/>
        <v>musical</v>
      </c>
      <c r="S3633" s="10">
        <f t="shared" si="452"/>
        <v>41880.753437499996</v>
      </c>
      <c r="T3633" s="10">
        <f t="shared" si="453"/>
        <v>41905.165972222225</v>
      </c>
      <c r="U3633" s="10" t="str">
        <f t="shared" si="454"/>
        <v>Aug</v>
      </c>
      <c r="V3633" s="11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>
        <f t="shared" si="449"/>
        <v>300</v>
      </c>
      <c r="Q3634" t="str">
        <f t="shared" si="450"/>
        <v>theater</v>
      </c>
      <c r="R3634" s="6" t="str">
        <f t="shared" si="451"/>
        <v>musical</v>
      </c>
      <c r="S3634" s="10">
        <f t="shared" si="452"/>
        <v>41946.936909722222</v>
      </c>
      <c r="T3634" s="10">
        <f t="shared" si="453"/>
        <v>41966.936909722222</v>
      </c>
      <c r="U3634" s="10" t="str">
        <f t="shared" si="454"/>
        <v>Nov</v>
      </c>
      <c r="V3634" s="11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>
        <f t="shared" si="449"/>
        <v>3381</v>
      </c>
      <c r="Q3635" t="str">
        <f t="shared" si="450"/>
        <v>theater</v>
      </c>
      <c r="R3635" s="6" t="str">
        <f t="shared" si="451"/>
        <v>musical</v>
      </c>
      <c r="S3635" s="10">
        <f t="shared" si="452"/>
        <v>42649.623460648145</v>
      </c>
      <c r="T3635" s="10">
        <f t="shared" si="453"/>
        <v>42693.041666666672</v>
      </c>
      <c r="U3635" s="10" t="str">
        <f t="shared" si="454"/>
        <v>Oct</v>
      </c>
      <c r="V3635" s="11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>
        <f t="shared" si="449"/>
        <v>39092.5</v>
      </c>
      <c r="Q3636" t="str">
        <f t="shared" si="450"/>
        <v>theater</v>
      </c>
      <c r="R3636" s="6" t="str">
        <f t="shared" si="451"/>
        <v>musical</v>
      </c>
      <c r="S3636" s="10">
        <f t="shared" si="452"/>
        <v>42701.166365740741</v>
      </c>
      <c r="T3636" s="10">
        <f t="shared" si="453"/>
        <v>42749.165972222225</v>
      </c>
      <c r="U3636" s="10" t="str">
        <f t="shared" si="454"/>
        <v>Nov</v>
      </c>
      <c r="V3636" s="11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>
        <f t="shared" si="449"/>
        <v>2388</v>
      </c>
      <c r="Q3637" t="str">
        <f t="shared" si="450"/>
        <v>theater</v>
      </c>
      <c r="R3637" s="6" t="str">
        <f t="shared" si="451"/>
        <v>musical</v>
      </c>
      <c r="S3637" s="10">
        <f t="shared" si="452"/>
        <v>42450.88282407407</v>
      </c>
      <c r="T3637" s="10">
        <f t="shared" si="453"/>
        <v>42480.88282407407</v>
      </c>
      <c r="U3637" s="10" t="str">
        <f t="shared" si="454"/>
        <v>Mar</v>
      </c>
      <c r="V3637" s="11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>
        <f t="shared" si="449"/>
        <v>75000</v>
      </c>
      <c r="Q3638" t="str">
        <f t="shared" si="450"/>
        <v>theater</v>
      </c>
      <c r="R3638" s="6" t="str">
        <f t="shared" si="451"/>
        <v>musical</v>
      </c>
      <c r="S3638" s="10">
        <f t="shared" si="452"/>
        <v>42226.694780092599</v>
      </c>
      <c r="T3638" s="10">
        <f t="shared" si="453"/>
        <v>42261.694780092599</v>
      </c>
      <c r="U3638" s="10" t="str">
        <f t="shared" si="454"/>
        <v>Aug</v>
      </c>
      <c r="V3638" s="11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>
        <f t="shared" si="449"/>
        <v>1963</v>
      </c>
      <c r="Q3639" t="str">
        <f t="shared" si="450"/>
        <v>theater</v>
      </c>
      <c r="R3639" s="6" t="str">
        <f t="shared" si="451"/>
        <v>musical</v>
      </c>
      <c r="S3639" s="10">
        <f t="shared" si="452"/>
        <v>41975.700636574074</v>
      </c>
      <c r="T3639" s="10">
        <f t="shared" si="453"/>
        <v>42005.700636574074</v>
      </c>
      <c r="U3639" s="10" t="str">
        <f t="shared" si="454"/>
        <v>Dec</v>
      </c>
      <c r="V3639" s="11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>
        <f t="shared" si="449"/>
        <v>1758</v>
      </c>
      <c r="Q3640" t="str">
        <f t="shared" si="450"/>
        <v>theater</v>
      </c>
      <c r="R3640" s="6" t="str">
        <f t="shared" si="451"/>
        <v>musical</v>
      </c>
      <c r="S3640" s="10">
        <f t="shared" si="452"/>
        <v>42053.672824074078</v>
      </c>
      <c r="T3640" s="10">
        <f t="shared" si="453"/>
        <v>42113.631157407406</v>
      </c>
      <c r="U3640" s="10" t="str">
        <f t="shared" si="454"/>
        <v>Feb</v>
      </c>
      <c r="V3640" s="11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>
        <f t="shared" si="449"/>
        <v>12500.5</v>
      </c>
      <c r="Q3641" t="str">
        <f t="shared" si="450"/>
        <v>theater</v>
      </c>
      <c r="R3641" s="6" t="str">
        <f t="shared" si="451"/>
        <v>musical</v>
      </c>
      <c r="S3641" s="10">
        <f t="shared" si="452"/>
        <v>42590.677152777775</v>
      </c>
      <c r="T3641" s="10">
        <f t="shared" si="453"/>
        <v>42650.632638888885</v>
      </c>
      <c r="U3641" s="10" t="str">
        <f t="shared" si="454"/>
        <v>Aug</v>
      </c>
      <c r="V3641" s="11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>
        <f t="shared" si="449"/>
        <v>527.5</v>
      </c>
      <c r="Q3642" t="str">
        <f t="shared" si="450"/>
        <v>theater</v>
      </c>
      <c r="R3642" s="6" t="str">
        <f t="shared" si="451"/>
        <v>musical</v>
      </c>
      <c r="S3642" s="10">
        <f t="shared" si="452"/>
        <v>42104.781597222223</v>
      </c>
      <c r="T3642" s="10">
        <f t="shared" si="453"/>
        <v>42134.781597222223</v>
      </c>
      <c r="U3642" s="10" t="str">
        <f t="shared" si="454"/>
        <v>Apr</v>
      </c>
      <c r="V3642" s="11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>
        <f t="shared" si="449"/>
        <v>1500</v>
      </c>
      <c r="Q3643" t="str">
        <f t="shared" si="450"/>
        <v>theater</v>
      </c>
      <c r="R3643" s="6" t="str">
        <f t="shared" si="451"/>
        <v>musical</v>
      </c>
      <c r="S3643" s="10">
        <f t="shared" si="452"/>
        <v>41899.627071759263</v>
      </c>
      <c r="T3643" s="10">
        <f t="shared" si="453"/>
        <v>41917.208333333336</v>
      </c>
      <c r="U3643" s="10" t="str">
        <f t="shared" si="454"/>
        <v>Sep</v>
      </c>
      <c r="V3643" s="11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>
        <f t="shared" si="449"/>
        <v>357.5</v>
      </c>
      <c r="Q3644" t="str">
        <f t="shared" si="450"/>
        <v>theater</v>
      </c>
      <c r="R3644" s="6" t="str">
        <f t="shared" si="451"/>
        <v>musical</v>
      </c>
      <c r="S3644" s="10">
        <f t="shared" si="452"/>
        <v>42297.816284722227</v>
      </c>
      <c r="T3644" s="10">
        <f t="shared" si="453"/>
        <v>42338.708333333328</v>
      </c>
      <c r="U3644" s="10" t="str">
        <f t="shared" si="454"/>
        <v>Oct</v>
      </c>
      <c r="V3644" s="11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>
        <f t="shared" si="449"/>
        <v>12500</v>
      </c>
      <c r="Q3645" t="str">
        <f t="shared" si="450"/>
        <v>theater</v>
      </c>
      <c r="R3645" s="6" t="str">
        <f t="shared" si="451"/>
        <v>musical</v>
      </c>
      <c r="S3645" s="10">
        <f t="shared" si="452"/>
        <v>42285.143969907411</v>
      </c>
      <c r="T3645" s="10">
        <f t="shared" si="453"/>
        <v>42325.185636574075</v>
      </c>
      <c r="U3645" s="10" t="str">
        <f t="shared" si="454"/>
        <v>Oct</v>
      </c>
      <c r="V3645" s="11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>
        <f t="shared" si="449"/>
        <v>2910.5</v>
      </c>
      <c r="Q3646" t="str">
        <f t="shared" si="450"/>
        <v>theater</v>
      </c>
      <c r="R3646" s="6" t="str">
        <f t="shared" si="451"/>
        <v>musical</v>
      </c>
      <c r="S3646" s="10">
        <f t="shared" si="452"/>
        <v>42409.241747685184</v>
      </c>
      <c r="T3646" s="10">
        <f t="shared" si="453"/>
        <v>42437.207638888889</v>
      </c>
      <c r="U3646" s="10" t="str">
        <f t="shared" si="454"/>
        <v>Feb</v>
      </c>
      <c r="V3646" s="11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>
        <f t="shared" si="449"/>
        <v>500.5</v>
      </c>
      <c r="Q3647" t="str">
        <f t="shared" si="450"/>
        <v>theater</v>
      </c>
      <c r="R3647" s="6" t="str">
        <f t="shared" si="451"/>
        <v>musical</v>
      </c>
      <c r="S3647" s="10">
        <f t="shared" si="452"/>
        <v>42665.970347222217</v>
      </c>
      <c r="T3647" s="10">
        <f t="shared" si="453"/>
        <v>42696.012013888889</v>
      </c>
      <c r="U3647" s="10" t="str">
        <f t="shared" si="454"/>
        <v>Oct</v>
      </c>
      <c r="V3647" s="11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>
        <f t="shared" si="449"/>
        <v>5240.5</v>
      </c>
      <c r="Q3648" t="str">
        <f t="shared" si="450"/>
        <v>theater</v>
      </c>
      <c r="R3648" s="6" t="str">
        <f t="shared" si="451"/>
        <v>musical</v>
      </c>
      <c r="S3648" s="10">
        <f t="shared" si="452"/>
        <v>42140.421319444446</v>
      </c>
      <c r="T3648" s="10">
        <f t="shared" si="453"/>
        <v>42171.979166666672</v>
      </c>
      <c r="U3648" s="10" t="str">
        <f t="shared" si="454"/>
        <v>May</v>
      </c>
      <c r="V3648" s="11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>
        <f t="shared" si="449"/>
        <v>265</v>
      </c>
      <c r="Q3649" t="str">
        <f t="shared" si="450"/>
        <v>theater</v>
      </c>
      <c r="R3649" s="6" t="str">
        <f t="shared" si="451"/>
        <v>musical</v>
      </c>
      <c r="S3649" s="10">
        <f t="shared" si="452"/>
        <v>42598.749155092592</v>
      </c>
      <c r="T3649" s="10">
        <f t="shared" si="453"/>
        <v>42643.749155092592</v>
      </c>
      <c r="U3649" s="10" t="str">
        <f t="shared" si="454"/>
        <v>Aug</v>
      </c>
      <c r="V3649" s="11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>
        <f t="shared" si="449"/>
        <v>40076.5</v>
      </c>
      <c r="Q3650" t="str">
        <f t="shared" si="450"/>
        <v>theater</v>
      </c>
      <c r="R3650" s="6" t="str">
        <f t="shared" si="451"/>
        <v>plays</v>
      </c>
      <c r="S3650" s="10">
        <f t="shared" si="452"/>
        <v>41887.292187500003</v>
      </c>
      <c r="T3650" s="10">
        <f t="shared" si="453"/>
        <v>41917.292187500003</v>
      </c>
      <c r="U3650" s="10" t="str">
        <f t="shared" si="454"/>
        <v>Sep</v>
      </c>
      <c r="V3650" s="11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>
        <f t="shared" ref="P3651:P3714" si="457">AVERAGE(D3651,E3651)</f>
        <v>765</v>
      </c>
      <c r="Q3651" t="str">
        <f t="shared" ref="Q3651:Q3714" si="458">LEFT(N3651, SEARCH("/",N3651,1)-1)</f>
        <v>theater</v>
      </c>
      <c r="R3651" s="6" t="str">
        <f t="shared" ref="R3651:R3714" si="459">RIGHT(N3651,LEN(N3651) - SEARCH("/", N3651, + 1))</f>
        <v>plays</v>
      </c>
      <c r="S3651" s="10">
        <f t="shared" ref="S3651:S3714" si="460">(((J3651/60)/60)/24)+DATE(1970,1,1)</f>
        <v>41780.712893518517</v>
      </c>
      <c r="T3651" s="10">
        <f t="shared" ref="T3651:T3714" si="461">(((I3651/60)/60)/24)+DATE(1970,1,1)</f>
        <v>41806.712893518517</v>
      </c>
      <c r="U3651" s="10" t="str">
        <f t="shared" ref="U3651:U3714" si="462">TEXT(S3651, "mmm")</f>
        <v>May</v>
      </c>
      <c r="V3651" s="11">
        <f t="shared" ref="V3651:V3714" si="463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>
        <f t="shared" si="457"/>
        <v>500</v>
      </c>
      <c r="Q3652" t="str">
        <f t="shared" si="458"/>
        <v>theater</v>
      </c>
      <c r="R3652" s="6" t="str">
        <f t="shared" si="459"/>
        <v>plays</v>
      </c>
      <c r="S3652" s="10">
        <f t="shared" si="460"/>
        <v>42381.478981481487</v>
      </c>
      <c r="T3652" s="10">
        <f t="shared" si="461"/>
        <v>42402.478981481487</v>
      </c>
      <c r="U3652" s="10" t="str">
        <f t="shared" si="462"/>
        <v>Jan</v>
      </c>
      <c r="V3652" s="11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>
        <f t="shared" si="457"/>
        <v>510</v>
      </c>
      <c r="Q3653" t="str">
        <f t="shared" si="458"/>
        <v>theater</v>
      </c>
      <c r="R3653" s="6" t="str">
        <f t="shared" si="459"/>
        <v>plays</v>
      </c>
      <c r="S3653" s="10">
        <f t="shared" si="460"/>
        <v>41828.646319444444</v>
      </c>
      <c r="T3653" s="10">
        <f t="shared" si="461"/>
        <v>41861.665972222225</v>
      </c>
      <c r="U3653" s="10" t="str">
        <f t="shared" si="462"/>
        <v>Jul</v>
      </c>
      <c r="V3653" s="11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>
        <f t="shared" si="457"/>
        <v>526</v>
      </c>
      <c r="Q3654" t="str">
        <f t="shared" si="458"/>
        <v>theater</v>
      </c>
      <c r="R3654" s="6" t="str">
        <f t="shared" si="459"/>
        <v>plays</v>
      </c>
      <c r="S3654" s="10">
        <f t="shared" si="460"/>
        <v>42596.644699074073</v>
      </c>
      <c r="T3654" s="10">
        <f t="shared" si="461"/>
        <v>42607.165972222225</v>
      </c>
      <c r="U3654" s="10" t="str">
        <f t="shared" si="462"/>
        <v>Aug</v>
      </c>
      <c r="V3654" s="11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>
        <f t="shared" si="457"/>
        <v>2005</v>
      </c>
      <c r="Q3655" t="str">
        <f t="shared" si="458"/>
        <v>theater</v>
      </c>
      <c r="R3655" s="6" t="str">
        <f t="shared" si="459"/>
        <v>plays</v>
      </c>
      <c r="S3655" s="10">
        <f t="shared" si="460"/>
        <v>42191.363506944443</v>
      </c>
      <c r="T3655" s="10">
        <f t="shared" si="461"/>
        <v>42221.363506944443</v>
      </c>
      <c r="U3655" s="10" t="str">
        <f t="shared" si="462"/>
        <v>Jul</v>
      </c>
      <c r="V3655" s="11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>
        <f t="shared" si="457"/>
        <v>2058</v>
      </c>
      <c r="Q3656" t="str">
        <f t="shared" si="458"/>
        <v>theater</v>
      </c>
      <c r="R3656" s="6" t="str">
        <f t="shared" si="459"/>
        <v>plays</v>
      </c>
      <c r="S3656" s="10">
        <f t="shared" si="460"/>
        <v>42440.416504629626</v>
      </c>
      <c r="T3656" s="10">
        <f t="shared" si="461"/>
        <v>42463.708333333328</v>
      </c>
      <c r="U3656" s="10" t="str">
        <f t="shared" si="462"/>
        <v>Mar</v>
      </c>
      <c r="V3656" s="11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>
        <f t="shared" si="457"/>
        <v>5406.5</v>
      </c>
      <c r="Q3657" t="str">
        <f t="shared" si="458"/>
        <v>theater</v>
      </c>
      <c r="R3657" s="6" t="str">
        <f t="shared" si="459"/>
        <v>plays</v>
      </c>
      <c r="S3657" s="10">
        <f t="shared" si="460"/>
        <v>42173.803217592591</v>
      </c>
      <c r="T3657" s="10">
        <f t="shared" si="461"/>
        <v>42203.290972222225</v>
      </c>
      <c r="U3657" s="10" t="str">
        <f t="shared" si="462"/>
        <v>Jun</v>
      </c>
      <c r="V3657" s="11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>
        <f t="shared" si="457"/>
        <v>5145.5</v>
      </c>
      <c r="Q3658" t="str">
        <f t="shared" si="458"/>
        <v>theater</v>
      </c>
      <c r="R3658" s="6" t="str">
        <f t="shared" si="459"/>
        <v>plays</v>
      </c>
      <c r="S3658" s="10">
        <f t="shared" si="460"/>
        <v>42737.910138888896</v>
      </c>
      <c r="T3658" s="10">
        <f t="shared" si="461"/>
        <v>42767.957638888889</v>
      </c>
      <c r="U3658" s="10" t="str">
        <f t="shared" si="462"/>
        <v>Jan</v>
      </c>
      <c r="V3658" s="11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>
        <f t="shared" si="457"/>
        <v>2107.5</v>
      </c>
      <c r="Q3659" t="str">
        <f t="shared" si="458"/>
        <v>theater</v>
      </c>
      <c r="R3659" s="6" t="str">
        <f t="shared" si="459"/>
        <v>plays</v>
      </c>
      <c r="S3659" s="10">
        <f t="shared" si="460"/>
        <v>42499.629849537043</v>
      </c>
      <c r="T3659" s="10">
        <f t="shared" si="461"/>
        <v>42522.904166666667</v>
      </c>
      <c r="U3659" s="10" t="str">
        <f t="shared" si="462"/>
        <v>May</v>
      </c>
      <c r="V3659" s="11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>
        <f t="shared" si="457"/>
        <v>1505</v>
      </c>
      <c r="Q3660" t="str">
        <f t="shared" si="458"/>
        <v>theater</v>
      </c>
      <c r="R3660" s="6" t="str">
        <f t="shared" si="459"/>
        <v>plays</v>
      </c>
      <c r="S3660" s="10">
        <f t="shared" si="460"/>
        <v>41775.858564814815</v>
      </c>
      <c r="T3660" s="10">
        <f t="shared" si="461"/>
        <v>41822.165972222225</v>
      </c>
      <c r="U3660" s="10" t="str">
        <f t="shared" si="462"/>
        <v>May</v>
      </c>
      <c r="V3660" s="11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>
        <f t="shared" si="457"/>
        <v>3030.5</v>
      </c>
      <c r="Q3661" t="str">
        <f t="shared" si="458"/>
        <v>theater</v>
      </c>
      <c r="R3661" s="6" t="str">
        <f t="shared" si="459"/>
        <v>plays</v>
      </c>
      <c r="S3661" s="10">
        <f t="shared" si="460"/>
        <v>42055.277199074073</v>
      </c>
      <c r="T3661" s="10">
        <f t="shared" si="461"/>
        <v>42082.610416666663</v>
      </c>
      <c r="U3661" s="10" t="str">
        <f t="shared" si="462"/>
        <v>Feb</v>
      </c>
      <c r="V3661" s="11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>
        <f t="shared" si="457"/>
        <v>250</v>
      </c>
      <c r="Q3662" t="str">
        <f t="shared" si="458"/>
        <v>theater</v>
      </c>
      <c r="R3662" s="6" t="str">
        <f t="shared" si="459"/>
        <v>plays</v>
      </c>
      <c r="S3662" s="10">
        <f t="shared" si="460"/>
        <v>41971.881076388891</v>
      </c>
      <c r="T3662" s="10">
        <f t="shared" si="461"/>
        <v>41996.881076388891</v>
      </c>
      <c r="U3662" s="10" t="str">
        <f t="shared" si="462"/>
        <v>Nov</v>
      </c>
      <c r="V3662" s="11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>
        <f t="shared" si="457"/>
        <v>3165</v>
      </c>
      <c r="Q3663" t="str">
        <f t="shared" si="458"/>
        <v>theater</v>
      </c>
      <c r="R3663" s="6" t="str">
        <f t="shared" si="459"/>
        <v>plays</v>
      </c>
      <c r="S3663" s="10">
        <f t="shared" si="460"/>
        <v>42447.896666666667</v>
      </c>
      <c r="T3663" s="10">
        <f t="shared" si="461"/>
        <v>42470.166666666672</v>
      </c>
      <c r="U3663" s="10" t="str">
        <f t="shared" si="462"/>
        <v>Mar</v>
      </c>
      <c r="V3663" s="11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>
        <f t="shared" si="457"/>
        <v>8057</v>
      </c>
      <c r="Q3664" t="str">
        <f t="shared" si="458"/>
        <v>theater</v>
      </c>
      <c r="R3664" s="6" t="str">
        <f t="shared" si="459"/>
        <v>plays</v>
      </c>
      <c r="S3664" s="10">
        <f t="shared" si="460"/>
        <v>42064.220069444447</v>
      </c>
      <c r="T3664" s="10">
        <f t="shared" si="461"/>
        <v>42094.178402777776</v>
      </c>
      <c r="U3664" s="10" t="str">
        <f t="shared" si="462"/>
        <v>Mar</v>
      </c>
      <c r="V3664" s="11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>
        <f t="shared" si="457"/>
        <v>229.5</v>
      </c>
      <c r="Q3665" t="str">
        <f t="shared" si="458"/>
        <v>theater</v>
      </c>
      <c r="R3665" s="6" t="str">
        <f t="shared" si="459"/>
        <v>plays</v>
      </c>
      <c r="S3665" s="10">
        <f t="shared" si="460"/>
        <v>42665.451736111107</v>
      </c>
      <c r="T3665" s="10">
        <f t="shared" si="461"/>
        <v>42725.493402777778</v>
      </c>
      <c r="U3665" s="10" t="str">
        <f t="shared" si="462"/>
        <v>Oct</v>
      </c>
      <c r="V3665" s="11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>
        <f t="shared" si="457"/>
        <v>837.5</v>
      </c>
      <c r="Q3666" t="str">
        <f t="shared" si="458"/>
        <v>theater</v>
      </c>
      <c r="R3666" s="6" t="str">
        <f t="shared" si="459"/>
        <v>plays</v>
      </c>
      <c r="S3666" s="10">
        <f t="shared" si="460"/>
        <v>42523.248715277776</v>
      </c>
      <c r="T3666" s="10">
        <f t="shared" si="461"/>
        <v>42537.248715277776</v>
      </c>
      <c r="U3666" s="10" t="str">
        <f t="shared" si="462"/>
        <v>Jun</v>
      </c>
      <c r="V3666" s="11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>
        <f t="shared" si="457"/>
        <v>667</v>
      </c>
      <c r="Q3667" t="str">
        <f t="shared" si="458"/>
        <v>theater</v>
      </c>
      <c r="R3667" s="6" t="str">
        <f t="shared" si="459"/>
        <v>plays</v>
      </c>
      <c r="S3667" s="10">
        <f t="shared" si="460"/>
        <v>42294.808124999996</v>
      </c>
      <c r="T3667" s="10">
        <f t="shared" si="461"/>
        <v>42305.829166666663</v>
      </c>
      <c r="U3667" s="10" t="str">
        <f t="shared" si="462"/>
        <v>Oct</v>
      </c>
      <c r="V3667" s="11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>
        <f t="shared" si="457"/>
        <v>1200</v>
      </c>
      <c r="Q3668" t="str">
        <f t="shared" si="458"/>
        <v>theater</v>
      </c>
      <c r="R3668" s="6" t="str">
        <f t="shared" si="459"/>
        <v>plays</v>
      </c>
      <c r="S3668" s="10">
        <f t="shared" si="460"/>
        <v>41822.90488425926</v>
      </c>
      <c r="T3668" s="10">
        <f t="shared" si="461"/>
        <v>41844.291666666664</v>
      </c>
      <c r="U3668" s="10" t="str">
        <f t="shared" si="462"/>
        <v>Jul</v>
      </c>
      <c r="V3668" s="11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>
        <f t="shared" si="457"/>
        <v>3047.5550000000003</v>
      </c>
      <c r="Q3669" t="str">
        <f t="shared" si="458"/>
        <v>theater</v>
      </c>
      <c r="R3669" s="6" t="str">
        <f t="shared" si="459"/>
        <v>plays</v>
      </c>
      <c r="S3669" s="10">
        <f t="shared" si="460"/>
        <v>42173.970127314817</v>
      </c>
      <c r="T3669" s="10">
        <f t="shared" si="461"/>
        <v>42203.970127314817</v>
      </c>
      <c r="U3669" s="10" t="str">
        <f t="shared" si="462"/>
        <v>Jun</v>
      </c>
      <c r="V3669" s="11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>
        <f t="shared" si="457"/>
        <v>1017.5</v>
      </c>
      <c r="Q3670" t="str">
        <f t="shared" si="458"/>
        <v>theater</v>
      </c>
      <c r="R3670" s="6" t="str">
        <f t="shared" si="459"/>
        <v>plays</v>
      </c>
      <c r="S3670" s="10">
        <f t="shared" si="460"/>
        <v>42185.556157407409</v>
      </c>
      <c r="T3670" s="10">
        <f t="shared" si="461"/>
        <v>42208.772916666669</v>
      </c>
      <c r="U3670" s="10" t="str">
        <f t="shared" si="462"/>
        <v>Jun</v>
      </c>
      <c r="V3670" s="11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>
        <f t="shared" si="457"/>
        <v>1191</v>
      </c>
      <c r="Q3671" t="str">
        <f t="shared" si="458"/>
        <v>theater</v>
      </c>
      <c r="R3671" s="6" t="str">
        <f t="shared" si="459"/>
        <v>plays</v>
      </c>
      <c r="S3671" s="10">
        <f t="shared" si="460"/>
        <v>42136.675196759257</v>
      </c>
      <c r="T3671" s="10">
        <f t="shared" si="461"/>
        <v>42166.675196759257</v>
      </c>
      <c r="U3671" s="10" t="str">
        <f t="shared" si="462"/>
        <v>May</v>
      </c>
      <c r="V3671" s="11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>
        <f t="shared" si="457"/>
        <v>230.5</v>
      </c>
      <c r="Q3672" t="str">
        <f t="shared" si="458"/>
        <v>theater</v>
      </c>
      <c r="R3672" s="6" t="str">
        <f t="shared" si="459"/>
        <v>plays</v>
      </c>
      <c r="S3672" s="10">
        <f t="shared" si="460"/>
        <v>42142.514016203699</v>
      </c>
      <c r="T3672" s="10">
        <f t="shared" si="461"/>
        <v>42155.958333333328</v>
      </c>
      <c r="U3672" s="10" t="str">
        <f t="shared" si="462"/>
        <v>May</v>
      </c>
      <c r="V3672" s="11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>
        <f t="shared" si="457"/>
        <v>3515</v>
      </c>
      <c r="Q3673" t="str">
        <f t="shared" si="458"/>
        <v>theater</v>
      </c>
      <c r="R3673" s="6" t="str">
        <f t="shared" si="459"/>
        <v>plays</v>
      </c>
      <c r="S3673" s="10">
        <f t="shared" si="460"/>
        <v>41820.62809027778</v>
      </c>
      <c r="T3673" s="10">
        <f t="shared" si="461"/>
        <v>41841.165972222225</v>
      </c>
      <c r="U3673" s="10" t="str">
        <f t="shared" si="462"/>
        <v>Jun</v>
      </c>
      <c r="V3673" s="11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>
        <f t="shared" si="457"/>
        <v>3023</v>
      </c>
      <c r="Q3674" t="str">
        <f t="shared" si="458"/>
        <v>theater</v>
      </c>
      <c r="R3674" s="6" t="str">
        <f t="shared" si="459"/>
        <v>plays</v>
      </c>
      <c r="S3674" s="10">
        <f t="shared" si="460"/>
        <v>41878.946574074071</v>
      </c>
      <c r="T3674" s="10">
        <f t="shared" si="461"/>
        <v>41908.946574074071</v>
      </c>
      <c r="U3674" s="10" t="str">
        <f t="shared" si="462"/>
        <v>Aug</v>
      </c>
      <c r="V3674" s="11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>
        <f t="shared" si="457"/>
        <v>4272.5</v>
      </c>
      <c r="Q3675" t="str">
        <f t="shared" si="458"/>
        <v>theater</v>
      </c>
      <c r="R3675" s="6" t="str">
        <f t="shared" si="459"/>
        <v>plays</v>
      </c>
      <c r="S3675" s="10">
        <f t="shared" si="460"/>
        <v>41914.295104166667</v>
      </c>
      <c r="T3675" s="10">
        <f t="shared" si="461"/>
        <v>41948.536111111112</v>
      </c>
      <c r="U3675" s="10" t="str">
        <f t="shared" si="462"/>
        <v>Oct</v>
      </c>
      <c r="V3675" s="11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>
        <f t="shared" si="457"/>
        <v>4500</v>
      </c>
      <c r="Q3676" t="str">
        <f t="shared" si="458"/>
        <v>theater</v>
      </c>
      <c r="R3676" s="6" t="str">
        <f t="shared" si="459"/>
        <v>plays</v>
      </c>
      <c r="S3676" s="10">
        <f t="shared" si="460"/>
        <v>42556.873020833329</v>
      </c>
      <c r="T3676" s="10">
        <f t="shared" si="461"/>
        <v>42616.873020833329</v>
      </c>
      <c r="U3676" s="10" t="str">
        <f t="shared" si="462"/>
        <v>Jul</v>
      </c>
      <c r="V3676" s="11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>
        <f t="shared" si="457"/>
        <v>60</v>
      </c>
      <c r="Q3677" t="str">
        <f t="shared" si="458"/>
        <v>theater</v>
      </c>
      <c r="R3677" s="6" t="str">
        <f t="shared" si="459"/>
        <v>plays</v>
      </c>
      <c r="S3677" s="10">
        <f t="shared" si="460"/>
        <v>42493.597013888888</v>
      </c>
      <c r="T3677" s="10">
        <f t="shared" si="461"/>
        <v>42505.958333333328</v>
      </c>
      <c r="U3677" s="10" t="str">
        <f t="shared" si="462"/>
        <v>May</v>
      </c>
      <c r="V3677" s="11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>
        <f t="shared" si="457"/>
        <v>915</v>
      </c>
      <c r="Q3678" t="str">
        <f t="shared" si="458"/>
        <v>theater</v>
      </c>
      <c r="R3678" s="6" t="str">
        <f t="shared" si="459"/>
        <v>plays</v>
      </c>
      <c r="S3678" s="10">
        <f t="shared" si="460"/>
        <v>41876.815787037034</v>
      </c>
      <c r="T3678" s="10">
        <f t="shared" si="461"/>
        <v>41894.815787037034</v>
      </c>
      <c r="U3678" s="10" t="str">
        <f t="shared" si="462"/>
        <v>Aug</v>
      </c>
      <c r="V3678" s="11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>
        <f t="shared" si="457"/>
        <v>12174.25</v>
      </c>
      <c r="Q3679" t="str">
        <f t="shared" si="458"/>
        <v>theater</v>
      </c>
      <c r="R3679" s="6" t="str">
        <f t="shared" si="459"/>
        <v>plays</v>
      </c>
      <c r="S3679" s="10">
        <f t="shared" si="460"/>
        <v>41802.574282407404</v>
      </c>
      <c r="T3679" s="10">
        <f t="shared" si="461"/>
        <v>41823.165972222225</v>
      </c>
      <c r="U3679" s="10" t="str">
        <f t="shared" si="462"/>
        <v>Jun</v>
      </c>
      <c r="V3679" s="11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>
        <f t="shared" si="457"/>
        <v>2025</v>
      </c>
      <c r="Q3680" t="str">
        <f t="shared" si="458"/>
        <v>theater</v>
      </c>
      <c r="R3680" s="6" t="str">
        <f t="shared" si="459"/>
        <v>plays</v>
      </c>
      <c r="S3680" s="10">
        <f t="shared" si="460"/>
        <v>42120.531226851846</v>
      </c>
      <c r="T3680" s="10">
        <f t="shared" si="461"/>
        <v>42155.531226851846</v>
      </c>
      <c r="U3680" s="10" t="str">
        <f t="shared" si="462"/>
        <v>Apr</v>
      </c>
      <c r="V3680" s="11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>
        <f t="shared" si="457"/>
        <v>2101</v>
      </c>
      <c r="Q3681" t="str">
        <f t="shared" si="458"/>
        <v>theater</v>
      </c>
      <c r="R3681" s="6" t="str">
        <f t="shared" si="459"/>
        <v>plays</v>
      </c>
      <c r="S3681" s="10">
        <f t="shared" si="460"/>
        <v>41786.761354166665</v>
      </c>
      <c r="T3681" s="10">
        <f t="shared" si="461"/>
        <v>41821.207638888889</v>
      </c>
      <c r="U3681" s="10" t="str">
        <f t="shared" si="462"/>
        <v>May</v>
      </c>
      <c r="V3681" s="11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>
        <f t="shared" si="457"/>
        <v>3191.5</v>
      </c>
      <c r="Q3682" t="str">
        <f t="shared" si="458"/>
        <v>theater</v>
      </c>
      <c r="R3682" s="6" t="str">
        <f t="shared" si="459"/>
        <v>plays</v>
      </c>
      <c r="S3682" s="10">
        <f t="shared" si="460"/>
        <v>42627.454097222217</v>
      </c>
      <c r="T3682" s="10">
        <f t="shared" si="461"/>
        <v>42648.454097222217</v>
      </c>
      <c r="U3682" s="10" t="str">
        <f t="shared" si="462"/>
        <v>Sep</v>
      </c>
      <c r="V3682" s="11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>
        <f t="shared" si="457"/>
        <v>1059.5</v>
      </c>
      <c r="Q3683" t="str">
        <f t="shared" si="458"/>
        <v>theater</v>
      </c>
      <c r="R3683" s="6" t="str">
        <f t="shared" si="459"/>
        <v>plays</v>
      </c>
      <c r="S3683" s="10">
        <f t="shared" si="460"/>
        <v>42374.651504629626</v>
      </c>
      <c r="T3683" s="10">
        <f t="shared" si="461"/>
        <v>42384.651504629626</v>
      </c>
      <c r="U3683" s="10" t="str">
        <f t="shared" si="462"/>
        <v>Jan</v>
      </c>
      <c r="V3683" s="11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>
        <f t="shared" si="457"/>
        <v>3588</v>
      </c>
      <c r="Q3684" t="str">
        <f t="shared" si="458"/>
        <v>theater</v>
      </c>
      <c r="R3684" s="6" t="str">
        <f t="shared" si="459"/>
        <v>plays</v>
      </c>
      <c r="S3684" s="10">
        <f t="shared" si="460"/>
        <v>41772.685393518521</v>
      </c>
      <c r="T3684" s="10">
        <f t="shared" si="461"/>
        <v>41806.290972222225</v>
      </c>
      <c r="U3684" s="10" t="str">
        <f t="shared" si="462"/>
        <v>May</v>
      </c>
      <c r="V3684" s="11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>
        <f t="shared" si="457"/>
        <v>3690</v>
      </c>
      <c r="Q3685" t="str">
        <f t="shared" si="458"/>
        <v>theater</v>
      </c>
      <c r="R3685" s="6" t="str">
        <f t="shared" si="459"/>
        <v>plays</v>
      </c>
      <c r="S3685" s="10">
        <f t="shared" si="460"/>
        <v>42633.116851851853</v>
      </c>
      <c r="T3685" s="10">
        <f t="shared" si="461"/>
        <v>42663.116851851853</v>
      </c>
      <c r="U3685" s="10" t="str">
        <f t="shared" si="462"/>
        <v>Sep</v>
      </c>
      <c r="V3685" s="11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>
        <f t="shared" si="457"/>
        <v>896.5</v>
      </c>
      <c r="Q3686" t="str">
        <f t="shared" si="458"/>
        <v>theater</v>
      </c>
      <c r="R3686" s="6" t="str">
        <f t="shared" si="459"/>
        <v>plays</v>
      </c>
      <c r="S3686" s="10">
        <f t="shared" si="460"/>
        <v>42219.180393518516</v>
      </c>
      <c r="T3686" s="10">
        <f t="shared" si="461"/>
        <v>42249.180393518516</v>
      </c>
      <c r="U3686" s="10" t="str">
        <f t="shared" si="462"/>
        <v>Aug</v>
      </c>
      <c r="V3686" s="11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>
        <f t="shared" si="457"/>
        <v>5142.5</v>
      </c>
      <c r="Q3687" t="str">
        <f t="shared" si="458"/>
        <v>theater</v>
      </c>
      <c r="R3687" s="6" t="str">
        <f t="shared" si="459"/>
        <v>plays</v>
      </c>
      <c r="S3687" s="10">
        <f t="shared" si="460"/>
        <v>41753.593275462961</v>
      </c>
      <c r="T3687" s="10">
        <f t="shared" si="461"/>
        <v>41778.875</v>
      </c>
      <c r="U3687" s="10" t="str">
        <f t="shared" si="462"/>
        <v>Apr</v>
      </c>
      <c r="V3687" s="11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>
        <f t="shared" si="457"/>
        <v>352.5</v>
      </c>
      <c r="Q3688" t="str">
        <f t="shared" si="458"/>
        <v>theater</v>
      </c>
      <c r="R3688" s="6" t="str">
        <f t="shared" si="459"/>
        <v>plays</v>
      </c>
      <c r="S3688" s="10">
        <f t="shared" si="460"/>
        <v>42230.662731481483</v>
      </c>
      <c r="T3688" s="10">
        <f t="shared" si="461"/>
        <v>42245.165972222225</v>
      </c>
      <c r="U3688" s="10" t="str">
        <f t="shared" si="462"/>
        <v>Aug</v>
      </c>
      <c r="V3688" s="11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>
        <f t="shared" si="457"/>
        <v>5006.125</v>
      </c>
      <c r="Q3689" t="str">
        <f t="shared" si="458"/>
        <v>theater</v>
      </c>
      <c r="R3689" s="6" t="str">
        <f t="shared" si="459"/>
        <v>plays</v>
      </c>
      <c r="S3689" s="10">
        <f t="shared" si="460"/>
        <v>41787.218229166669</v>
      </c>
      <c r="T3689" s="10">
        <f t="shared" si="461"/>
        <v>41817.218229166669</v>
      </c>
      <c r="U3689" s="10" t="str">
        <f t="shared" si="462"/>
        <v>May</v>
      </c>
      <c r="V3689" s="11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>
        <f t="shared" si="457"/>
        <v>3137.5</v>
      </c>
      <c r="Q3690" t="str">
        <f t="shared" si="458"/>
        <v>theater</v>
      </c>
      <c r="R3690" s="6" t="str">
        <f t="shared" si="459"/>
        <v>plays</v>
      </c>
      <c r="S3690" s="10">
        <f t="shared" si="460"/>
        <v>41829.787083333329</v>
      </c>
      <c r="T3690" s="10">
        <f t="shared" si="461"/>
        <v>41859.787083333329</v>
      </c>
      <c r="U3690" s="10" t="str">
        <f t="shared" si="462"/>
        <v>Jul</v>
      </c>
      <c r="V3690" s="11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>
        <f t="shared" si="457"/>
        <v>3275</v>
      </c>
      <c r="Q3691" t="str">
        <f t="shared" si="458"/>
        <v>theater</v>
      </c>
      <c r="R3691" s="6" t="str">
        <f t="shared" si="459"/>
        <v>plays</v>
      </c>
      <c r="S3691" s="10">
        <f t="shared" si="460"/>
        <v>42147.826840277776</v>
      </c>
      <c r="T3691" s="10">
        <f t="shared" si="461"/>
        <v>42176.934027777781</v>
      </c>
      <c r="U3691" s="10" t="str">
        <f t="shared" si="462"/>
        <v>May</v>
      </c>
      <c r="V3691" s="11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>
        <f t="shared" si="457"/>
        <v>1650</v>
      </c>
      <c r="Q3692" t="str">
        <f t="shared" si="458"/>
        <v>theater</v>
      </c>
      <c r="R3692" s="6" t="str">
        <f t="shared" si="459"/>
        <v>plays</v>
      </c>
      <c r="S3692" s="10">
        <f t="shared" si="460"/>
        <v>41940.598182870373</v>
      </c>
      <c r="T3692" s="10">
        <f t="shared" si="461"/>
        <v>41970.639849537038</v>
      </c>
      <c r="U3692" s="10" t="str">
        <f t="shared" si="462"/>
        <v>Oct</v>
      </c>
      <c r="V3692" s="11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>
        <f t="shared" si="457"/>
        <v>45592</v>
      </c>
      <c r="Q3693" t="str">
        <f t="shared" si="458"/>
        <v>theater</v>
      </c>
      <c r="R3693" s="6" t="str">
        <f t="shared" si="459"/>
        <v>plays</v>
      </c>
      <c r="S3693" s="10">
        <f t="shared" si="460"/>
        <v>42020.700567129628</v>
      </c>
      <c r="T3693" s="10">
        <f t="shared" si="461"/>
        <v>42065.207638888889</v>
      </c>
      <c r="U3693" s="10" t="str">
        <f t="shared" si="462"/>
        <v>Jan</v>
      </c>
      <c r="V3693" s="11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>
        <f t="shared" si="457"/>
        <v>1130</v>
      </c>
      <c r="Q3694" t="str">
        <f t="shared" si="458"/>
        <v>theater</v>
      </c>
      <c r="R3694" s="6" t="str">
        <f t="shared" si="459"/>
        <v>plays</v>
      </c>
      <c r="S3694" s="10">
        <f t="shared" si="460"/>
        <v>41891.96503472222</v>
      </c>
      <c r="T3694" s="10">
        <f t="shared" si="461"/>
        <v>41901</v>
      </c>
      <c r="U3694" s="10" t="str">
        <f t="shared" si="462"/>
        <v>Sep</v>
      </c>
      <c r="V3694" s="11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>
        <f t="shared" si="457"/>
        <v>381.5</v>
      </c>
      <c r="Q3695" t="str">
        <f t="shared" si="458"/>
        <v>theater</v>
      </c>
      <c r="R3695" s="6" t="str">
        <f t="shared" si="459"/>
        <v>plays</v>
      </c>
      <c r="S3695" s="10">
        <f t="shared" si="460"/>
        <v>42309.191307870366</v>
      </c>
      <c r="T3695" s="10">
        <f t="shared" si="461"/>
        <v>42338.9375</v>
      </c>
      <c r="U3695" s="10" t="str">
        <f t="shared" si="462"/>
        <v>Nov</v>
      </c>
      <c r="V3695" s="11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>
        <f t="shared" si="457"/>
        <v>3630</v>
      </c>
      <c r="Q3696" t="str">
        <f t="shared" si="458"/>
        <v>theater</v>
      </c>
      <c r="R3696" s="6" t="str">
        <f t="shared" si="459"/>
        <v>plays</v>
      </c>
      <c r="S3696" s="10">
        <f t="shared" si="460"/>
        <v>42490.133877314816</v>
      </c>
      <c r="T3696" s="10">
        <f t="shared" si="461"/>
        <v>42527.083333333328</v>
      </c>
      <c r="U3696" s="10" t="str">
        <f t="shared" si="462"/>
        <v>Apr</v>
      </c>
      <c r="V3696" s="11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>
        <f t="shared" si="457"/>
        <v>4002.5</v>
      </c>
      <c r="Q3697" t="str">
        <f t="shared" si="458"/>
        <v>theater</v>
      </c>
      <c r="R3697" s="6" t="str">
        <f t="shared" si="459"/>
        <v>plays</v>
      </c>
      <c r="S3697" s="10">
        <f t="shared" si="460"/>
        <v>41995.870486111111</v>
      </c>
      <c r="T3697" s="10">
        <f t="shared" si="461"/>
        <v>42015.870486111111</v>
      </c>
      <c r="U3697" s="10" t="str">
        <f t="shared" si="462"/>
        <v>Dec</v>
      </c>
      <c r="V3697" s="11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>
        <f t="shared" si="457"/>
        <v>2550</v>
      </c>
      <c r="Q3698" t="str">
        <f t="shared" si="458"/>
        <v>theater</v>
      </c>
      <c r="R3698" s="6" t="str">
        <f t="shared" si="459"/>
        <v>plays</v>
      </c>
      <c r="S3698" s="10">
        <f t="shared" si="460"/>
        <v>41988.617083333331</v>
      </c>
      <c r="T3698" s="10">
        <f t="shared" si="461"/>
        <v>42048.617083333331</v>
      </c>
      <c r="U3698" s="10" t="str">
        <f t="shared" si="462"/>
        <v>Dec</v>
      </c>
      <c r="V3698" s="11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>
        <f t="shared" si="457"/>
        <v>2080</v>
      </c>
      <c r="Q3699" t="str">
        <f t="shared" si="458"/>
        <v>theater</v>
      </c>
      <c r="R3699" s="6" t="str">
        <f t="shared" si="459"/>
        <v>plays</v>
      </c>
      <c r="S3699" s="10">
        <f t="shared" si="460"/>
        <v>42479.465833333335</v>
      </c>
      <c r="T3699" s="10">
        <f t="shared" si="461"/>
        <v>42500.465833333335</v>
      </c>
      <c r="U3699" s="10" t="str">
        <f t="shared" si="462"/>
        <v>Apr</v>
      </c>
      <c r="V3699" s="11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>
        <f t="shared" si="457"/>
        <v>5263</v>
      </c>
      <c r="Q3700" t="str">
        <f t="shared" si="458"/>
        <v>theater</v>
      </c>
      <c r="R3700" s="6" t="str">
        <f t="shared" si="459"/>
        <v>plays</v>
      </c>
      <c r="S3700" s="10">
        <f t="shared" si="460"/>
        <v>42401.806562500002</v>
      </c>
      <c r="T3700" s="10">
        <f t="shared" si="461"/>
        <v>42431.806562500002</v>
      </c>
      <c r="U3700" s="10" t="str">
        <f t="shared" si="462"/>
        <v>Feb</v>
      </c>
      <c r="V3700" s="11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>
        <f t="shared" si="457"/>
        <v>2510</v>
      </c>
      <c r="Q3701" t="str">
        <f t="shared" si="458"/>
        <v>theater</v>
      </c>
      <c r="R3701" s="6" t="str">
        <f t="shared" si="459"/>
        <v>plays</v>
      </c>
      <c r="S3701" s="10">
        <f t="shared" si="460"/>
        <v>41897.602037037039</v>
      </c>
      <c r="T3701" s="10">
        <f t="shared" si="461"/>
        <v>41927.602037037039</v>
      </c>
      <c r="U3701" s="10" t="str">
        <f t="shared" si="462"/>
        <v>Sep</v>
      </c>
      <c r="V3701" s="11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>
        <f t="shared" si="457"/>
        <v>553</v>
      </c>
      <c r="Q3702" t="str">
        <f t="shared" si="458"/>
        <v>theater</v>
      </c>
      <c r="R3702" s="6" t="str">
        <f t="shared" si="459"/>
        <v>plays</v>
      </c>
      <c r="S3702" s="10">
        <f t="shared" si="460"/>
        <v>41882.585648148146</v>
      </c>
      <c r="T3702" s="10">
        <f t="shared" si="461"/>
        <v>41912.666666666664</v>
      </c>
      <c r="U3702" s="10" t="str">
        <f t="shared" si="462"/>
        <v>Aug</v>
      </c>
      <c r="V3702" s="11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>
        <f t="shared" si="457"/>
        <v>1502.5</v>
      </c>
      <c r="Q3703" t="str">
        <f t="shared" si="458"/>
        <v>theater</v>
      </c>
      <c r="R3703" s="6" t="str">
        <f t="shared" si="459"/>
        <v>plays</v>
      </c>
      <c r="S3703" s="10">
        <f t="shared" si="460"/>
        <v>42129.541585648149</v>
      </c>
      <c r="T3703" s="10">
        <f t="shared" si="461"/>
        <v>42159.541585648149</v>
      </c>
      <c r="U3703" s="10" t="str">
        <f t="shared" si="462"/>
        <v>May</v>
      </c>
      <c r="V3703" s="11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>
        <f t="shared" si="457"/>
        <v>3137.5</v>
      </c>
      <c r="Q3704" t="str">
        <f t="shared" si="458"/>
        <v>theater</v>
      </c>
      <c r="R3704" s="6" t="str">
        <f t="shared" si="459"/>
        <v>plays</v>
      </c>
      <c r="S3704" s="10">
        <f t="shared" si="460"/>
        <v>42524.53800925926</v>
      </c>
      <c r="T3704" s="10">
        <f t="shared" si="461"/>
        <v>42561.957638888889</v>
      </c>
      <c r="U3704" s="10" t="str">
        <f t="shared" si="462"/>
        <v>Jun</v>
      </c>
      <c r="V3704" s="11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>
        <f t="shared" si="457"/>
        <v>1173</v>
      </c>
      <c r="Q3705" t="str">
        <f t="shared" si="458"/>
        <v>theater</v>
      </c>
      <c r="R3705" s="6" t="str">
        <f t="shared" si="459"/>
        <v>plays</v>
      </c>
      <c r="S3705" s="10">
        <f t="shared" si="460"/>
        <v>42556.504490740743</v>
      </c>
      <c r="T3705" s="10">
        <f t="shared" si="461"/>
        <v>42595.290972222225</v>
      </c>
      <c r="U3705" s="10" t="str">
        <f t="shared" si="462"/>
        <v>Jul</v>
      </c>
      <c r="V3705" s="11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>
        <f t="shared" si="457"/>
        <v>354.505</v>
      </c>
      <c r="Q3706" t="str">
        <f t="shared" si="458"/>
        <v>theater</v>
      </c>
      <c r="R3706" s="6" t="str">
        <f t="shared" si="459"/>
        <v>plays</v>
      </c>
      <c r="S3706" s="10">
        <f t="shared" si="460"/>
        <v>42461.689745370371</v>
      </c>
      <c r="T3706" s="10">
        <f t="shared" si="461"/>
        <v>42521.689745370371</v>
      </c>
      <c r="U3706" s="10" t="str">
        <f t="shared" si="462"/>
        <v>Apr</v>
      </c>
      <c r="V3706" s="11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>
        <f t="shared" si="457"/>
        <v>2876</v>
      </c>
      <c r="Q3707" t="str">
        <f t="shared" si="458"/>
        <v>theater</v>
      </c>
      <c r="R3707" s="6" t="str">
        <f t="shared" si="459"/>
        <v>plays</v>
      </c>
      <c r="S3707" s="10">
        <f t="shared" si="460"/>
        <v>41792.542986111112</v>
      </c>
      <c r="T3707" s="10">
        <f t="shared" si="461"/>
        <v>41813.75</v>
      </c>
      <c r="U3707" s="10" t="str">
        <f t="shared" si="462"/>
        <v>Jun</v>
      </c>
      <c r="V3707" s="11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>
        <f t="shared" si="457"/>
        <v>1660</v>
      </c>
      <c r="Q3708" t="str">
        <f t="shared" si="458"/>
        <v>theater</v>
      </c>
      <c r="R3708" s="6" t="str">
        <f t="shared" si="459"/>
        <v>plays</v>
      </c>
      <c r="S3708" s="10">
        <f t="shared" si="460"/>
        <v>41879.913761574076</v>
      </c>
      <c r="T3708" s="10">
        <f t="shared" si="461"/>
        <v>41894.913761574076</v>
      </c>
      <c r="U3708" s="10" t="str">
        <f t="shared" si="462"/>
        <v>Aug</v>
      </c>
      <c r="V3708" s="11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>
        <f t="shared" si="457"/>
        <v>1430</v>
      </c>
      <c r="Q3709" t="str">
        <f t="shared" si="458"/>
        <v>theater</v>
      </c>
      <c r="R3709" s="6" t="str">
        <f t="shared" si="459"/>
        <v>plays</v>
      </c>
      <c r="S3709" s="10">
        <f t="shared" si="460"/>
        <v>42552.048356481479</v>
      </c>
      <c r="T3709" s="10">
        <f t="shared" si="461"/>
        <v>42573.226388888885</v>
      </c>
      <c r="U3709" s="10" t="str">
        <f t="shared" si="462"/>
        <v>Jul</v>
      </c>
      <c r="V3709" s="11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>
        <f t="shared" si="457"/>
        <v>1400</v>
      </c>
      <c r="Q3710" t="str">
        <f t="shared" si="458"/>
        <v>theater</v>
      </c>
      <c r="R3710" s="6" t="str">
        <f t="shared" si="459"/>
        <v>plays</v>
      </c>
      <c r="S3710" s="10">
        <f t="shared" si="460"/>
        <v>41810.142199074071</v>
      </c>
      <c r="T3710" s="10">
        <f t="shared" si="461"/>
        <v>41824.142199074071</v>
      </c>
      <c r="U3710" s="10" t="str">
        <f t="shared" si="462"/>
        <v>Jun</v>
      </c>
      <c r="V3710" s="11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>
        <f t="shared" si="457"/>
        <v>1041.25</v>
      </c>
      <c r="Q3711" t="str">
        <f t="shared" si="458"/>
        <v>theater</v>
      </c>
      <c r="R3711" s="6" t="str">
        <f t="shared" si="459"/>
        <v>plays</v>
      </c>
      <c r="S3711" s="10">
        <f t="shared" si="460"/>
        <v>41785.707708333335</v>
      </c>
      <c r="T3711" s="10">
        <f t="shared" si="461"/>
        <v>41815.707708333335</v>
      </c>
      <c r="U3711" s="10" t="str">
        <f t="shared" si="462"/>
        <v>May</v>
      </c>
      <c r="V3711" s="11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>
        <f t="shared" si="457"/>
        <v>1567.5</v>
      </c>
      <c r="Q3712" t="str">
        <f t="shared" si="458"/>
        <v>theater</v>
      </c>
      <c r="R3712" s="6" t="str">
        <f t="shared" si="459"/>
        <v>plays</v>
      </c>
      <c r="S3712" s="10">
        <f t="shared" si="460"/>
        <v>42072.576249999998</v>
      </c>
      <c r="T3712" s="10">
        <f t="shared" si="461"/>
        <v>42097.576249999998</v>
      </c>
      <c r="U3712" s="10" t="str">
        <f t="shared" si="462"/>
        <v>Mar</v>
      </c>
      <c r="V3712" s="11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>
        <f t="shared" si="457"/>
        <v>535</v>
      </c>
      <c r="Q3713" t="str">
        <f t="shared" si="458"/>
        <v>theater</v>
      </c>
      <c r="R3713" s="6" t="str">
        <f t="shared" si="459"/>
        <v>plays</v>
      </c>
      <c r="S3713" s="10">
        <f t="shared" si="460"/>
        <v>41779.724224537036</v>
      </c>
      <c r="T3713" s="10">
        <f t="shared" si="461"/>
        <v>41805.666666666664</v>
      </c>
      <c r="U3713" s="10" t="str">
        <f t="shared" si="462"/>
        <v>May</v>
      </c>
      <c r="V3713" s="11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>
        <f t="shared" si="457"/>
        <v>9515</v>
      </c>
      <c r="Q3714" t="str">
        <f t="shared" si="458"/>
        <v>theater</v>
      </c>
      <c r="R3714" s="6" t="str">
        <f t="shared" si="459"/>
        <v>plays</v>
      </c>
      <c r="S3714" s="10">
        <f t="shared" si="460"/>
        <v>42134.172071759262</v>
      </c>
      <c r="T3714" s="10">
        <f t="shared" si="461"/>
        <v>42155.290972222225</v>
      </c>
      <c r="U3714" s="10" t="str">
        <f t="shared" si="462"/>
        <v>May</v>
      </c>
      <c r="V3714" s="11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>
        <f t="shared" ref="P3715:P3778" si="465">AVERAGE(D3715,E3715)</f>
        <v>2015</v>
      </c>
      <c r="Q3715" t="str">
        <f t="shared" ref="Q3715:Q3778" si="466">LEFT(N3715, SEARCH("/",N3715,1)-1)</f>
        <v>theater</v>
      </c>
      <c r="R3715" s="6" t="str">
        <f t="shared" ref="R3715:R3778" si="467">RIGHT(N3715,LEN(N3715) - SEARCH("/", N3715, + 1))</f>
        <v>plays</v>
      </c>
      <c r="S3715" s="10">
        <f t="shared" ref="S3715:S3778" si="468">(((J3715/60)/60)/24)+DATE(1970,1,1)</f>
        <v>42505.738032407404</v>
      </c>
      <c r="T3715" s="10">
        <f t="shared" ref="T3715:T3778" si="469">(((I3715/60)/60)/24)+DATE(1970,1,1)</f>
        <v>42525.738032407404</v>
      </c>
      <c r="U3715" s="10" t="str">
        <f t="shared" ref="U3715:U3778" si="470">TEXT(S3715, "mmm")</f>
        <v>May</v>
      </c>
      <c r="V3715" s="11">
        <f t="shared" ref="V3715:V3778" si="471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>
        <f t="shared" si="465"/>
        <v>10117.5</v>
      </c>
      <c r="Q3716" t="str">
        <f t="shared" si="466"/>
        <v>theater</v>
      </c>
      <c r="R3716" s="6" t="str">
        <f t="shared" si="467"/>
        <v>plays</v>
      </c>
      <c r="S3716" s="10">
        <f t="shared" si="468"/>
        <v>42118.556331018524</v>
      </c>
      <c r="T3716" s="10">
        <f t="shared" si="469"/>
        <v>42150.165972222225</v>
      </c>
      <c r="U3716" s="10" t="str">
        <f t="shared" si="470"/>
        <v>Apr</v>
      </c>
      <c r="V3716" s="11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>
        <f t="shared" si="465"/>
        <v>3545</v>
      </c>
      <c r="Q3717" t="str">
        <f t="shared" si="466"/>
        <v>theater</v>
      </c>
      <c r="R3717" s="6" t="str">
        <f t="shared" si="467"/>
        <v>plays</v>
      </c>
      <c r="S3717" s="10">
        <f t="shared" si="468"/>
        <v>42036.995590277773</v>
      </c>
      <c r="T3717" s="10">
        <f t="shared" si="469"/>
        <v>42094.536111111112</v>
      </c>
      <c r="U3717" s="10" t="str">
        <f t="shared" si="470"/>
        <v>Feb</v>
      </c>
      <c r="V3717" s="11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>
        <f t="shared" si="465"/>
        <v>1023</v>
      </c>
      <c r="Q3718" t="str">
        <f t="shared" si="466"/>
        <v>theater</v>
      </c>
      <c r="R3718" s="6" t="str">
        <f t="shared" si="467"/>
        <v>plays</v>
      </c>
      <c r="S3718" s="10">
        <f t="shared" si="468"/>
        <v>42360.887835648144</v>
      </c>
      <c r="T3718" s="10">
        <f t="shared" si="469"/>
        <v>42390.887835648144</v>
      </c>
      <c r="U3718" s="10" t="str">
        <f t="shared" si="470"/>
        <v>Dec</v>
      </c>
      <c r="V3718" s="11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>
        <f t="shared" si="465"/>
        <v>4015</v>
      </c>
      <c r="Q3719" t="str">
        <f t="shared" si="466"/>
        <v>theater</v>
      </c>
      <c r="R3719" s="6" t="str">
        <f t="shared" si="467"/>
        <v>plays</v>
      </c>
      <c r="S3719" s="10">
        <f t="shared" si="468"/>
        <v>42102.866307870368</v>
      </c>
      <c r="T3719" s="10">
        <f t="shared" si="469"/>
        <v>42133.866307870368</v>
      </c>
      <c r="U3719" s="10" t="str">
        <f t="shared" si="470"/>
        <v>Apr</v>
      </c>
      <c r="V3719" s="11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>
        <f t="shared" si="465"/>
        <v>848.5</v>
      </c>
      <c r="Q3720" t="str">
        <f t="shared" si="466"/>
        <v>theater</v>
      </c>
      <c r="R3720" s="6" t="str">
        <f t="shared" si="467"/>
        <v>plays</v>
      </c>
      <c r="S3720" s="10">
        <f t="shared" si="468"/>
        <v>42032.716145833328</v>
      </c>
      <c r="T3720" s="10">
        <f t="shared" si="469"/>
        <v>42062.716145833328</v>
      </c>
      <c r="U3720" s="10" t="str">
        <f t="shared" si="470"/>
        <v>Jan</v>
      </c>
      <c r="V3720" s="11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>
        <f t="shared" si="465"/>
        <v>310</v>
      </c>
      <c r="Q3721" t="str">
        <f t="shared" si="466"/>
        <v>theater</v>
      </c>
      <c r="R3721" s="6" t="str">
        <f t="shared" si="467"/>
        <v>plays</v>
      </c>
      <c r="S3721" s="10">
        <f t="shared" si="468"/>
        <v>42147.729930555557</v>
      </c>
      <c r="T3721" s="10">
        <f t="shared" si="469"/>
        <v>42177.729930555557</v>
      </c>
      <c r="U3721" s="10" t="str">
        <f t="shared" si="470"/>
        <v>May</v>
      </c>
      <c r="V3721" s="11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>
        <f t="shared" si="465"/>
        <v>3374.5</v>
      </c>
      <c r="Q3722" t="str">
        <f t="shared" si="466"/>
        <v>theater</v>
      </c>
      <c r="R3722" s="6" t="str">
        <f t="shared" si="467"/>
        <v>plays</v>
      </c>
      <c r="S3722" s="10">
        <f t="shared" si="468"/>
        <v>42165.993125000001</v>
      </c>
      <c r="T3722" s="10">
        <f t="shared" si="469"/>
        <v>42187.993125000001</v>
      </c>
      <c r="U3722" s="10" t="str">
        <f t="shared" si="470"/>
        <v>Jun</v>
      </c>
      <c r="V3722" s="11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>
        <f t="shared" si="465"/>
        <v>5020</v>
      </c>
      <c r="Q3723" t="str">
        <f t="shared" si="466"/>
        <v>theater</v>
      </c>
      <c r="R3723" s="6" t="str">
        <f t="shared" si="467"/>
        <v>plays</v>
      </c>
      <c r="S3723" s="10">
        <f t="shared" si="468"/>
        <v>41927.936157407406</v>
      </c>
      <c r="T3723" s="10">
        <f t="shared" si="469"/>
        <v>41948.977824074071</v>
      </c>
      <c r="U3723" s="10" t="str">
        <f t="shared" si="470"/>
        <v>Oct</v>
      </c>
      <c r="V3723" s="11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>
        <f t="shared" si="465"/>
        <v>1584</v>
      </c>
      <c r="Q3724" t="str">
        <f t="shared" si="466"/>
        <v>theater</v>
      </c>
      <c r="R3724" s="6" t="str">
        <f t="shared" si="467"/>
        <v>plays</v>
      </c>
      <c r="S3724" s="10">
        <f t="shared" si="468"/>
        <v>42381.671840277777</v>
      </c>
      <c r="T3724" s="10">
        <f t="shared" si="469"/>
        <v>42411.957638888889</v>
      </c>
      <c r="U3724" s="10" t="str">
        <f t="shared" si="470"/>
        <v>Jan</v>
      </c>
      <c r="V3724" s="11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>
        <f t="shared" si="465"/>
        <v>4546</v>
      </c>
      <c r="Q3725" t="str">
        <f t="shared" si="466"/>
        <v>theater</v>
      </c>
      <c r="R3725" s="6" t="str">
        <f t="shared" si="467"/>
        <v>plays</v>
      </c>
      <c r="S3725" s="10">
        <f t="shared" si="468"/>
        <v>41943.753032407411</v>
      </c>
      <c r="T3725" s="10">
        <f t="shared" si="469"/>
        <v>41973.794699074075</v>
      </c>
      <c r="U3725" s="10" t="str">
        <f t="shared" si="470"/>
        <v>Oct</v>
      </c>
      <c r="V3725" s="11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>
        <f t="shared" si="465"/>
        <v>4354.7749999999996</v>
      </c>
      <c r="Q3726" t="str">
        <f t="shared" si="466"/>
        <v>theater</v>
      </c>
      <c r="R3726" s="6" t="str">
        <f t="shared" si="467"/>
        <v>plays</v>
      </c>
      <c r="S3726" s="10">
        <f t="shared" si="468"/>
        <v>42465.491435185191</v>
      </c>
      <c r="T3726" s="10">
        <f t="shared" si="469"/>
        <v>42494.958333333328</v>
      </c>
      <c r="U3726" s="10" t="str">
        <f t="shared" si="470"/>
        <v>Apr</v>
      </c>
      <c r="V3726" s="11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>
        <f t="shared" si="465"/>
        <v>340.5</v>
      </c>
      <c r="Q3727" t="str">
        <f t="shared" si="466"/>
        <v>theater</v>
      </c>
      <c r="R3727" s="6" t="str">
        <f t="shared" si="467"/>
        <v>plays</v>
      </c>
      <c r="S3727" s="10">
        <f t="shared" si="468"/>
        <v>42401.945219907408</v>
      </c>
      <c r="T3727" s="10">
        <f t="shared" si="469"/>
        <v>42418.895833333328</v>
      </c>
      <c r="U3727" s="10" t="str">
        <f t="shared" si="470"/>
        <v>Feb</v>
      </c>
      <c r="V3727" s="11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>
        <f t="shared" si="465"/>
        <v>1864.5</v>
      </c>
      <c r="Q3728" t="str">
        <f t="shared" si="466"/>
        <v>theater</v>
      </c>
      <c r="R3728" s="6" t="str">
        <f t="shared" si="467"/>
        <v>plays</v>
      </c>
      <c r="S3728" s="10">
        <f t="shared" si="468"/>
        <v>42462.140868055561</v>
      </c>
      <c r="T3728" s="10">
        <f t="shared" si="469"/>
        <v>42489.875</v>
      </c>
      <c r="U3728" s="10" t="str">
        <f t="shared" si="470"/>
        <v>Apr</v>
      </c>
      <c r="V3728" s="11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>
        <f t="shared" si="465"/>
        <v>2007.5</v>
      </c>
      <c r="Q3729" t="str">
        <f t="shared" si="466"/>
        <v>theater</v>
      </c>
      <c r="R3729" s="6" t="str">
        <f t="shared" si="467"/>
        <v>plays</v>
      </c>
      <c r="S3729" s="10">
        <f t="shared" si="468"/>
        <v>42632.348310185189</v>
      </c>
      <c r="T3729" s="10">
        <f t="shared" si="469"/>
        <v>42663.204861111109</v>
      </c>
      <c r="U3729" s="10" t="str">
        <f t="shared" si="470"/>
        <v>Sep</v>
      </c>
      <c r="V3729" s="11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>
        <f t="shared" si="465"/>
        <v>10931</v>
      </c>
      <c r="Q3730" t="str">
        <f t="shared" si="466"/>
        <v>theater</v>
      </c>
      <c r="R3730" s="6" t="str">
        <f t="shared" si="467"/>
        <v>plays</v>
      </c>
      <c r="S3730" s="10">
        <f t="shared" si="468"/>
        <v>42205.171018518522</v>
      </c>
      <c r="T3730" s="10">
        <f t="shared" si="469"/>
        <v>42235.171018518522</v>
      </c>
      <c r="U3730" s="10" t="str">
        <f t="shared" si="470"/>
        <v>Jul</v>
      </c>
      <c r="V3730" s="11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>
        <f t="shared" si="465"/>
        <v>2681</v>
      </c>
      <c r="Q3731" t="str">
        <f t="shared" si="466"/>
        <v>theater</v>
      </c>
      <c r="R3731" s="6" t="str">
        <f t="shared" si="467"/>
        <v>plays</v>
      </c>
      <c r="S3731" s="10">
        <f t="shared" si="468"/>
        <v>42041.205000000002</v>
      </c>
      <c r="T3731" s="10">
        <f t="shared" si="469"/>
        <v>42086.16333333333</v>
      </c>
      <c r="U3731" s="10" t="str">
        <f t="shared" si="470"/>
        <v>Feb</v>
      </c>
      <c r="V3731" s="11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>
        <f t="shared" si="465"/>
        <v>550</v>
      </c>
      <c r="Q3732" t="str">
        <f t="shared" si="466"/>
        <v>theater</v>
      </c>
      <c r="R3732" s="6" t="str">
        <f t="shared" si="467"/>
        <v>plays</v>
      </c>
      <c r="S3732" s="10">
        <f t="shared" si="468"/>
        <v>42203.677766203706</v>
      </c>
      <c r="T3732" s="10">
        <f t="shared" si="469"/>
        <v>42233.677766203706</v>
      </c>
      <c r="U3732" s="10" t="str">
        <f t="shared" si="470"/>
        <v>Jul</v>
      </c>
      <c r="V3732" s="11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>
        <f t="shared" si="465"/>
        <v>3060</v>
      </c>
      <c r="Q3733" t="str">
        <f t="shared" si="466"/>
        <v>theater</v>
      </c>
      <c r="R3733" s="6" t="str">
        <f t="shared" si="467"/>
        <v>plays</v>
      </c>
      <c r="S3733" s="10">
        <f t="shared" si="468"/>
        <v>41983.752847222218</v>
      </c>
      <c r="T3733" s="10">
        <f t="shared" si="469"/>
        <v>42014.140972222223</v>
      </c>
      <c r="U3733" s="10" t="str">
        <f t="shared" si="470"/>
        <v>Dec</v>
      </c>
      <c r="V3733" s="11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>
        <f t="shared" si="465"/>
        <v>490.5</v>
      </c>
      <c r="Q3734" t="str">
        <f t="shared" si="466"/>
        <v>theater</v>
      </c>
      <c r="R3734" s="6" t="str">
        <f t="shared" si="467"/>
        <v>plays</v>
      </c>
      <c r="S3734" s="10">
        <f t="shared" si="468"/>
        <v>41968.677465277782</v>
      </c>
      <c r="T3734" s="10">
        <f t="shared" si="469"/>
        <v>42028.5</v>
      </c>
      <c r="U3734" s="10" t="str">
        <f t="shared" si="470"/>
        <v>Nov</v>
      </c>
      <c r="V3734" s="11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>
        <f t="shared" si="465"/>
        <v>750</v>
      </c>
      <c r="Q3735" t="str">
        <f t="shared" si="466"/>
        <v>theater</v>
      </c>
      <c r="R3735" s="6" t="str">
        <f t="shared" si="467"/>
        <v>plays</v>
      </c>
      <c r="S3735" s="10">
        <f t="shared" si="468"/>
        <v>42103.024398148147</v>
      </c>
      <c r="T3735" s="10">
        <f t="shared" si="469"/>
        <v>42112.9375</v>
      </c>
      <c r="U3735" s="10" t="str">
        <f t="shared" si="470"/>
        <v>Apr</v>
      </c>
      <c r="V3735" s="11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>
        <f t="shared" si="465"/>
        <v>963.5</v>
      </c>
      <c r="Q3736" t="str">
        <f t="shared" si="466"/>
        <v>theater</v>
      </c>
      <c r="R3736" s="6" t="str">
        <f t="shared" si="467"/>
        <v>plays</v>
      </c>
      <c r="S3736" s="10">
        <f t="shared" si="468"/>
        <v>42089.901574074072</v>
      </c>
      <c r="T3736" s="10">
        <f t="shared" si="469"/>
        <v>42149.901574074072</v>
      </c>
      <c r="U3736" s="10" t="str">
        <f t="shared" si="470"/>
        <v>Mar</v>
      </c>
      <c r="V3736" s="11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>
        <f t="shared" si="465"/>
        <v>85</v>
      </c>
      <c r="Q3737" t="str">
        <f t="shared" si="466"/>
        <v>theater</v>
      </c>
      <c r="R3737" s="6" t="str">
        <f t="shared" si="467"/>
        <v>plays</v>
      </c>
      <c r="S3737" s="10">
        <f t="shared" si="468"/>
        <v>42122.693159722221</v>
      </c>
      <c r="T3737" s="10">
        <f t="shared" si="469"/>
        <v>42152.693159722221</v>
      </c>
      <c r="U3737" s="10" t="str">
        <f t="shared" si="470"/>
        <v>Apr</v>
      </c>
      <c r="V3737" s="11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>
        <f t="shared" si="465"/>
        <v>755</v>
      </c>
      <c r="Q3738" t="str">
        <f t="shared" si="466"/>
        <v>theater</v>
      </c>
      <c r="R3738" s="6" t="str">
        <f t="shared" si="467"/>
        <v>plays</v>
      </c>
      <c r="S3738" s="10">
        <f t="shared" si="468"/>
        <v>42048.711724537032</v>
      </c>
      <c r="T3738" s="10">
        <f t="shared" si="469"/>
        <v>42086.75</v>
      </c>
      <c r="U3738" s="10" t="str">
        <f t="shared" si="470"/>
        <v>Feb</v>
      </c>
      <c r="V3738" s="11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>
        <f t="shared" si="465"/>
        <v>425</v>
      </c>
      <c r="Q3739" t="str">
        <f t="shared" si="466"/>
        <v>theater</v>
      </c>
      <c r="R3739" s="6" t="str">
        <f t="shared" si="467"/>
        <v>plays</v>
      </c>
      <c r="S3739" s="10">
        <f t="shared" si="468"/>
        <v>42297.691006944442</v>
      </c>
      <c r="T3739" s="10">
        <f t="shared" si="469"/>
        <v>42320.290972222225</v>
      </c>
      <c r="U3739" s="10" t="str">
        <f t="shared" si="470"/>
        <v>Oct</v>
      </c>
      <c r="V3739" s="11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>
        <f t="shared" si="465"/>
        <v>885</v>
      </c>
      <c r="Q3740" t="str">
        <f t="shared" si="466"/>
        <v>theater</v>
      </c>
      <c r="R3740" s="6" t="str">
        <f t="shared" si="467"/>
        <v>plays</v>
      </c>
      <c r="S3740" s="10">
        <f t="shared" si="468"/>
        <v>41813.938715277778</v>
      </c>
      <c r="T3740" s="10">
        <f t="shared" si="469"/>
        <v>41835.916666666664</v>
      </c>
      <c r="U3740" s="10" t="str">
        <f t="shared" si="470"/>
        <v>Jun</v>
      </c>
      <c r="V3740" s="11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>
        <f t="shared" si="465"/>
        <v>2402.5</v>
      </c>
      <c r="Q3741" t="str">
        <f t="shared" si="466"/>
        <v>theater</v>
      </c>
      <c r="R3741" s="6" t="str">
        <f t="shared" si="467"/>
        <v>plays</v>
      </c>
      <c r="S3741" s="10">
        <f t="shared" si="468"/>
        <v>42548.449861111112</v>
      </c>
      <c r="T3741" s="10">
        <f t="shared" si="469"/>
        <v>42568.449861111112</v>
      </c>
      <c r="U3741" s="10" t="str">
        <f t="shared" si="470"/>
        <v>Jun</v>
      </c>
      <c r="V3741" s="11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>
        <f t="shared" si="465"/>
        <v>1179</v>
      </c>
      <c r="Q3742" t="str">
        <f t="shared" si="466"/>
        <v>theater</v>
      </c>
      <c r="R3742" s="6" t="str">
        <f t="shared" si="467"/>
        <v>plays</v>
      </c>
      <c r="S3742" s="10">
        <f t="shared" si="468"/>
        <v>41833.089756944442</v>
      </c>
      <c r="T3742" s="10">
        <f t="shared" si="469"/>
        <v>41863.079143518517</v>
      </c>
      <c r="U3742" s="10" t="str">
        <f t="shared" si="470"/>
        <v>Jul</v>
      </c>
      <c r="V3742" s="11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>
        <f t="shared" si="465"/>
        <v>10000</v>
      </c>
      <c r="Q3743" t="str">
        <f t="shared" si="466"/>
        <v>theater</v>
      </c>
      <c r="R3743" s="6" t="str">
        <f t="shared" si="467"/>
        <v>plays</v>
      </c>
      <c r="S3743" s="10">
        <f t="shared" si="468"/>
        <v>42325.920717592591</v>
      </c>
      <c r="T3743" s="10">
        <f t="shared" si="469"/>
        <v>42355.920717592591</v>
      </c>
      <c r="U3743" s="10" t="str">
        <f t="shared" si="470"/>
        <v>Nov</v>
      </c>
      <c r="V3743" s="11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>
        <f t="shared" si="465"/>
        <v>2550</v>
      </c>
      <c r="Q3744" t="str">
        <f t="shared" si="466"/>
        <v>theater</v>
      </c>
      <c r="R3744" s="6" t="str">
        <f t="shared" si="467"/>
        <v>plays</v>
      </c>
      <c r="S3744" s="10">
        <f t="shared" si="468"/>
        <v>41858.214629629627</v>
      </c>
      <c r="T3744" s="10">
        <f t="shared" si="469"/>
        <v>41888.214629629627</v>
      </c>
      <c r="U3744" s="10" t="str">
        <f t="shared" si="470"/>
        <v>Aug</v>
      </c>
      <c r="V3744" s="11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>
        <f t="shared" si="465"/>
        <v>1100</v>
      </c>
      <c r="Q3745" t="str">
        <f t="shared" si="466"/>
        <v>theater</v>
      </c>
      <c r="R3745" s="6" t="str">
        <f t="shared" si="467"/>
        <v>plays</v>
      </c>
      <c r="S3745" s="10">
        <f t="shared" si="468"/>
        <v>41793.710231481484</v>
      </c>
      <c r="T3745" s="10">
        <f t="shared" si="469"/>
        <v>41823.710231481484</v>
      </c>
      <c r="U3745" s="10" t="str">
        <f t="shared" si="470"/>
        <v>Jun</v>
      </c>
      <c r="V3745" s="11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>
        <f t="shared" si="465"/>
        <v>600</v>
      </c>
      <c r="Q3746" t="str">
        <f t="shared" si="466"/>
        <v>theater</v>
      </c>
      <c r="R3746" s="6" t="str">
        <f t="shared" si="467"/>
        <v>plays</v>
      </c>
      <c r="S3746" s="10">
        <f t="shared" si="468"/>
        <v>41793.814259259263</v>
      </c>
      <c r="T3746" s="10">
        <f t="shared" si="469"/>
        <v>41825.165972222225</v>
      </c>
      <c r="U3746" s="10" t="str">
        <f t="shared" si="470"/>
        <v>Jun</v>
      </c>
      <c r="V3746" s="11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>
        <f t="shared" si="465"/>
        <v>55</v>
      </c>
      <c r="Q3747" t="str">
        <f t="shared" si="466"/>
        <v>theater</v>
      </c>
      <c r="R3747" s="6" t="str">
        <f t="shared" si="467"/>
        <v>plays</v>
      </c>
      <c r="S3747" s="10">
        <f t="shared" si="468"/>
        <v>41831.697939814818</v>
      </c>
      <c r="T3747" s="10">
        <f t="shared" si="469"/>
        <v>41861.697939814818</v>
      </c>
      <c r="U3747" s="10" t="str">
        <f t="shared" si="470"/>
        <v>Jul</v>
      </c>
      <c r="V3747" s="11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>
        <f t="shared" si="465"/>
        <v>4351</v>
      </c>
      <c r="Q3748" t="str">
        <f t="shared" si="466"/>
        <v>theater</v>
      </c>
      <c r="R3748" s="6" t="str">
        <f t="shared" si="467"/>
        <v>plays</v>
      </c>
      <c r="S3748" s="10">
        <f t="shared" si="468"/>
        <v>42621.389340277776</v>
      </c>
      <c r="T3748" s="10">
        <f t="shared" si="469"/>
        <v>42651.389340277776</v>
      </c>
      <c r="U3748" s="10" t="str">
        <f t="shared" si="470"/>
        <v>Sep</v>
      </c>
      <c r="V3748" s="11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>
        <f t="shared" si="465"/>
        <v>1262.5</v>
      </c>
      <c r="Q3749" t="str">
        <f t="shared" si="466"/>
        <v>theater</v>
      </c>
      <c r="R3749" s="6" t="str">
        <f t="shared" si="467"/>
        <v>plays</v>
      </c>
      <c r="S3749" s="10">
        <f t="shared" si="468"/>
        <v>42164.299722222218</v>
      </c>
      <c r="T3749" s="10">
        <f t="shared" si="469"/>
        <v>42190.957638888889</v>
      </c>
      <c r="U3749" s="10" t="str">
        <f t="shared" si="470"/>
        <v>Jun</v>
      </c>
      <c r="V3749" s="11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>
        <f t="shared" si="465"/>
        <v>5088</v>
      </c>
      <c r="Q3750" t="str">
        <f t="shared" si="466"/>
        <v>theater</v>
      </c>
      <c r="R3750" s="6" t="str">
        <f t="shared" si="467"/>
        <v>musical</v>
      </c>
      <c r="S3750" s="10">
        <f t="shared" si="468"/>
        <v>42395.706435185188</v>
      </c>
      <c r="T3750" s="10">
        <f t="shared" si="469"/>
        <v>42416.249305555553</v>
      </c>
      <c r="U3750" s="10" t="str">
        <f t="shared" si="470"/>
        <v>Jan</v>
      </c>
      <c r="V3750" s="11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>
        <f t="shared" si="465"/>
        <v>512.5</v>
      </c>
      <c r="Q3751" t="str">
        <f t="shared" si="466"/>
        <v>theater</v>
      </c>
      <c r="R3751" s="6" t="str">
        <f t="shared" si="467"/>
        <v>musical</v>
      </c>
      <c r="S3751" s="10">
        <f t="shared" si="468"/>
        <v>42458.127175925925</v>
      </c>
      <c r="T3751" s="10">
        <f t="shared" si="469"/>
        <v>42489.165972222225</v>
      </c>
      <c r="U3751" s="10" t="str">
        <f t="shared" si="470"/>
        <v>Mar</v>
      </c>
      <c r="V3751" s="11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>
        <f t="shared" si="465"/>
        <v>6013.5</v>
      </c>
      <c r="Q3752" t="str">
        <f t="shared" si="466"/>
        <v>theater</v>
      </c>
      <c r="R3752" s="6" t="str">
        <f t="shared" si="467"/>
        <v>musical</v>
      </c>
      <c r="S3752" s="10">
        <f t="shared" si="468"/>
        <v>42016.981574074074</v>
      </c>
      <c r="T3752" s="10">
        <f t="shared" si="469"/>
        <v>42045.332638888889</v>
      </c>
      <c r="U3752" s="10" t="str">
        <f t="shared" si="470"/>
        <v>Jan</v>
      </c>
      <c r="V3752" s="11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>
        <f t="shared" si="465"/>
        <v>1163</v>
      </c>
      <c r="Q3753" t="str">
        <f t="shared" si="466"/>
        <v>theater</v>
      </c>
      <c r="R3753" s="6" t="str">
        <f t="shared" si="467"/>
        <v>musical</v>
      </c>
      <c r="S3753" s="10">
        <f t="shared" si="468"/>
        <v>42403.035567129627</v>
      </c>
      <c r="T3753" s="10">
        <f t="shared" si="469"/>
        <v>42462.993900462956</v>
      </c>
      <c r="U3753" s="10" t="str">
        <f t="shared" si="470"/>
        <v>Feb</v>
      </c>
      <c r="V3753" s="11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>
        <f t="shared" si="465"/>
        <v>532.5</v>
      </c>
      <c r="Q3754" t="str">
        <f t="shared" si="466"/>
        <v>theater</v>
      </c>
      <c r="R3754" s="6" t="str">
        <f t="shared" si="467"/>
        <v>musical</v>
      </c>
      <c r="S3754" s="10">
        <f t="shared" si="468"/>
        <v>42619.802488425921</v>
      </c>
      <c r="T3754" s="10">
        <f t="shared" si="469"/>
        <v>42659.875</v>
      </c>
      <c r="U3754" s="10" t="str">
        <f t="shared" si="470"/>
        <v>Sep</v>
      </c>
      <c r="V3754" s="11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>
        <f t="shared" si="465"/>
        <v>5083.5</v>
      </c>
      <c r="Q3755" t="str">
        <f t="shared" si="466"/>
        <v>theater</v>
      </c>
      <c r="R3755" s="6" t="str">
        <f t="shared" si="467"/>
        <v>musical</v>
      </c>
      <c r="S3755" s="10">
        <f t="shared" si="468"/>
        <v>42128.824074074073</v>
      </c>
      <c r="T3755" s="10">
        <f t="shared" si="469"/>
        <v>42158</v>
      </c>
      <c r="U3755" s="10" t="str">
        <f t="shared" si="470"/>
        <v>May</v>
      </c>
      <c r="V3755" s="11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>
        <f t="shared" si="465"/>
        <v>2750</v>
      </c>
      <c r="Q3756" t="str">
        <f t="shared" si="466"/>
        <v>theater</v>
      </c>
      <c r="R3756" s="6" t="str">
        <f t="shared" si="467"/>
        <v>musical</v>
      </c>
      <c r="S3756" s="10">
        <f t="shared" si="468"/>
        <v>41808.881215277775</v>
      </c>
      <c r="T3756" s="10">
        <f t="shared" si="469"/>
        <v>41846.207638888889</v>
      </c>
      <c r="U3756" s="10" t="str">
        <f t="shared" si="470"/>
        <v>Jun</v>
      </c>
      <c r="V3756" s="11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>
        <f t="shared" si="465"/>
        <v>631.5</v>
      </c>
      <c r="Q3757" t="str">
        <f t="shared" si="466"/>
        <v>theater</v>
      </c>
      <c r="R3757" s="6" t="str">
        <f t="shared" si="467"/>
        <v>musical</v>
      </c>
      <c r="S3757" s="10">
        <f t="shared" si="468"/>
        <v>42445.866979166662</v>
      </c>
      <c r="T3757" s="10">
        <f t="shared" si="469"/>
        <v>42475.866979166662</v>
      </c>
      <c r="U3757" s="10" t="str">
        <f t="shared" si="470"/>
        <v>Mar</v>
      </c>
      <c r="V3757" s="11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>
        <f t="shared" si="465"/>
        <v>4525</v>
      </c>
      <c r="Q3758" t="str">
        <f t="shared" si="466"/>
        <v>theater</v>
      </c>
      <c r="R3758" s="6" t="str">
        <f t="shared" si="467"/>
        <v>musical</v>
      </c>
      <c r="S3758" s="10">
        <f t="shared" si="468"/>
        <v>41771.814791666664</v>
      </c>
      <c r="T3758" s="10">
        <f t="shared" si="469"/>
        <v>41801.814791666664</v>
      </c>
      <c r="U3758" s="10" t="str">
        <f t="shared" si="470"/>
        <v>May</v>
      </c>
      <c r="V3758" s="11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>
        <f t="shared" si="465"/>
        <v>3649</v>
      </c>
      <c r="Q3759" t="str">
        <f t="shared" si="466"/>
        <v>theater</v>
      </c>
      <c r="R3759" s="6" t="str">
        <f t="shared" si="467"/>
        <v>musical</v>
      </c>
      <c r="S3759" s="10">
        <f t="shared" si="468"/>
        <v>41954.850868055553</v>
      </c>
      <c r="T3759" s="10">
        <f t="shared" si="469"/>
        <v>41974.850868055553</v>
      </c>
      <c r="U3759" s="10" t="str">
        <f t="shared" si="470"/>
        <v>Nov</v>
      </c>
      <c r="V3759" s="11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>
        <f t="shared" si="465"/>
        <v>1517.5</v>
      </c>
      <c r="Q3760" t="str">
        <f t="shared" si="466"/>
        <v>theater</v>
      </c>
      <c r="R3760" s="6" t="str">
        <f t="shared" si="467"/>
        <v>musical</v>
      </c>
      <c r="S3760" s="10">
        <f t="shared" si="468"/>
        <v>41747.471504629626</v>
      </c>
      <c r="T3760" s="10">
        <f t="shared" si="469"/>
        <v>41778.208333333336</v>
      </c>
      <c r="U3760" s="10" t="str">
        <f t="shared" si="470"/>
        <v>Apr</v>
      </c>
      <c r="V3760" s="11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>
        <f t="shared" si="465"/>
        <v>4204.8850000000002</v>
      </c>
      <c r="Q3761" t="str">
        <f t="shared" si="466"/>
        <v>theater</v>
      </c>
      <c r="R3761" s="6" t="str">
        <f t="shared" si="467"/>
        <v>musical</v>
      </c>
      <c r="S3761" s="10">
        <f t="shared" si="468"/>
        <v>42182.108252314814</v>
      </c>
      <c r="T3761" s="10">
        <f t="shared" si="469"/>
        <v>42242.108252314814</v>
      </c>
      <c r="U3761" s="10" t="str">
        <f t="shared" si="470"/>
        <v>Jun</v>
      </c>
      <c r="V3761" s="11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>
        <f t="shared" si="465"/>
        <v>5025.3850000000002</v>
      </c>
      <c r="Q3762" t="str">
        <f t="shared" si="466"/>
        <v>theater</v>
      </c>
      <c r="R3762" s="6" t="str">
        <f t="shared" si="467"/>
        <v>musical</v>
      </c>
      <c r="S3762" s="10">
        <f t="shared" si="468"/>
        <v>41739.525300925925</v>
      </c>
      <c r="T3762" s="10">
        <f t="shared" si="469"/>
        <v>41764.525300925925</v>
      </c>
      <c r="U3762" s="10" t="str">
        <f t="shared" si="470"/>
        <v>Apr</v>
      </c>
      <c r="V3762" s="11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>
        <f t="shared" si="465"/>
        <v>500</v>
      </c>
      <c r="Q3763" t="str">
        <f t="shared" si="466"/>
        <v>theater</v>
      </c>
      <c r="R3763" s="6" t="str">
        <f t="shared" si="467"/>
        <v>musical</v>
      </c>
      <c r="S3763" s="10">
        <f t="shared" si="468"/>
        <v>42173.466863425929</v>
      </c>
      <c r="T3763" s="10">
        <f t="shared" si="469"/>
        <v>42226.958333333328</v>
      </c>
      <c r="U3763" s="10" t="str">
        <f t="shared" si="470"/>
        <v>Jun</v>
      </c>
      <c r="V3763" s="11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>
        <f t="shared" si="465"/>
        <v>1289</v>
      </c>
      <c r="Q3764" t="str">
        <f t="shared" si="466"/>
        <v>theater</v>
      </c>
      <c r="R3764" s="6" t="str">
        <f t="shared" si="467"/>
        <v>musical</v>
      </c>
      <c r="S3764" s="10">
        <f t="shared" si="468"/>
        <v>42193.813530092593</v>
      </c>
      <c r="T3764" s="10">
        <f t="shared" si="469"/>
        <v>42218.813530092593</v>
      </c>
      <c r="U3764" s="10" t="str">
        <f t="shared" si="470"/>
        <v>Jul</v>
      </c>
      <c r="V3764" s="11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>
        <f t="shared" si="465"/>
        <v>5000</v>
      </c>
      <c r="Q3765" t="str">
        <f t="shared" si="466"/>
        <v>theater</v>
      </c>
      <c r="R3765" s="6" t="str">
        <f t="shared" si="467"/>
        <v>musical</v>
      </c>
      <c r="S3765" s="10">
        <f t="shared" si="468"/>
        <v>42065.750300925924</v>
      </c>
      <c r="T3765" s="10">
        <f t="shared" si="469"/>
        <v>42095.708634259259</v>
      </c>
      <c r="U3765" s="10" t="str">
        <f t="shared" si="470"/>
        <v>Mar</v>
      </c>
      <c r="V3765" s="11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>
        <f t="shared" si="465"/>
        <v>1500</v>
      </c>
      <c r="Q3766" t="str">
        <f t="shared" si="466"/>
        <v>theater</v>
      </c>
      <c r="R3766" s="6" t="str">
        <f t="shared" si="467"/>
        <v>musical</v>
      </c>
      <c r="S3766" s="10">
        <f t="shared" si="468"/>
        <v>42499.842962962968</v>
      </c>
      <c r="T3766" s="10">
        <f t="shared" si="469"/>
        <v>42519.024999999994</v>
      </c>
      <c r="U3766" s="10" t="str">
        <f t="shared" si="470"/>
        <v>May</v>
      </c>
      <c r="V3766" s="11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>
        <f t="shared" si="465"/>
        <v>7471</v>
      </c>
      <c r="Q3767" t="str">
        <f t="shared" si="466"/>
        <v>theater</v>
      </c>
      <c r="R3767" s="6" t="str">
        <f t="shared" si="467"/>
        <v>musical</v>
      </c>
      <c r="S3767" s="10">
        <f t="shared" si="468"/>
        <v>41820.776412037041</v>
      </c>
      <c r="T3767" s="10">
        <f t="shared" si="469"/>
        <v>41850.776412037041</v>
      </c>
      <c r="U3767" s="10" t="str">
        <f t="shared" si="470"/>
        <v>Jun</v>
      </c>
      <c r="V3767" s="11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>
        <f t="shared" si="465"/>
        <v>10132.505000000001</v>
      </c>
      <c r="Q3768" t="str">
        <f t="shared" si="466"/>
        <v>theater</v>
      </c>
      <c r="R3768" s="6" t="str">
        <f t="shared" si="467"/>
        <v>musical</v>
      </c>
      <c r="S3768" s="10">
        <f t="shared" si="468"/>
        <v>41788.167187500003</v>
      </c>
      <c r="T3768" s="10">
        <f t="shared" si="469"/>
        <v>41823.167187500003</v>
      </c>
      <c r="U3768" s="10" t="str">
        <f t="shared" si="470"/>
        <v>May</v>
      </c>
      <c r="V3768" s="11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>
        <f t="shared" si="465"/>
        <v>2167.5</v>
      </c>
      <c r="Q3769" t="str">
        <f t="shared" si="466"/>
        <v>theater</v>
      </c>
      <c r="R3769" s="6" t="str">
        <f t="shared" si="467"/>
        <v>musical</v>
      </c>
      <c r="S3769" s="10">
        <f t="shared" si="468"/>
        <v>42050.019641203704</v>
      </c>
      <c r="T3769" s="10">
        <f t="shared" si="469"/>
        <v>42064.207638888889</v>
      </c>
      <c r="U3769" s="10" t="str">
        <f t="shared" si="470"/>
        <v>Feb</v>
      </c>
      <c r="V3769" s="11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>
        <f t="shared" si="465"/>
        <v>4153.0550000000003</v>
      </c>
      <c r="Q3770" t="str">
        <f t="shared" si="466"/>
        <v>theater</v>
      </c>
      <c r="R3770" s="6" t="str">
        <f t="shared" si="467"/>
        <v>musical</v>
      </c>
      <c r="S3770" s="10">
        <f t="shared" si="468"/>
        <v>41772.727893518517</v>
      </c>
      <c r="T3770" s="10">
        <f t="shared" si="469"/>
        <v>41802.727893518517</v>
      </c>
      <c r="U3770" s="10" t="str">
        <f t="shared" si="470"/>
        <v>May</v>
      </c>
      <c r="V3770" s="11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>
        <f t="shared" si="465"/>
        <v>1100</v>
      </c>
      <c r="Q3771" t="str">
        <f t="shared" si="466"/>
        <v>theater</v>
      </c>
      <c r="R3771" s="6" t="str">
        <f t="shared" si="467"/>
        <v>musical</v>
      </c>
      <c r="S3771" s="10">
        <f t="shared" si="468"/>
        <v>42445.598136574074</v>
      </c>
      <c r="T3771" s="10">
        <f t="shared" si="469"/>
        <v>42475.598136574074</v>
      </c>
      <c r="U3771" s="10" t="str">
        <f t="shared" si="470"/>
        <v>Mar</v>
      </c>
      <c r="V3771" s="11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>
        <f t="shared" si="465"/>
        <v>2000</v>
      </c>
      <c r="Q3772" t="str">
        <f t="shared" si="466"/>
        <v>theater</v>
      </c>
      <c r="R3772" s="6" t="str">
        <f t="shared" si="467"/>
        <v>musical</v>
      </c>
      <c r="S3772" s="10">
        <f t="shared" si="468"/>
        <v>42138.930671296301</v>
      </c>
      <c r="T3772" s="10">
        <f t="shared" si="469"/>
        <v>42168.930671296301</v>
      </c>
      <c r="U3772" s="10" t="str">
        <f t="shared" si="470"/>
        <v>May</v>
      </c>
      <c r="V3772" s="11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>
        <f t="shared" si="465"/>
        <v>1230</v>
      </c>
      <c r="Q3773" t="str">
        <f t="shared" si="466"/>
        <v>theater</v>
      </c>
      <c r="R3773" s="6" t="str">
        <f t="shared" si="467"/>
        <v>musical</v>
      </c>
      <c r="S3773" s="10">
        <f t="shared" si="468"/>
        <v>42493.857083333336</v>
      </c>
      <c r="T3773" s="10">
        <f t="shared" si="469"/>
        <v>42508</v>
      </c>
      <c r="U3773" s="10" t="str">
        <f t="shared" si="470"/>
        <v>May</v>
      </c>
      <c r="V3773" s="11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>
        <f t="shared" si="465"/>
        <v>5255</v>
      </c>
      <c r="Q3774" t="str">
        <f t="shared" si="466"/>
        <v>theater</v>
      </c>
      <c r="R3774" s="6" t="str">
        <f t="shared" si="467"/>
        <v>musical</v>
      </c>
      <c r="S3774" s="10">
        <f t="shared" si="468"/>
        <v>42682.616967592592</v>
      </c>
      <c r="T3774" s="10">
        <f t="shared" si="469"/>
        <v>42703.25</v>
      </c>
      <c r="U3774" s="10" t="str">
        <f t="shared" si="470"/>
        <v>Nov</v>
      </c>
      <c r="V3774" s="11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>
        <f t="shared" si="465"/>
        <v>5205</v>
      </c>
      <c r="Q3775" t="str">
        <f t="shared" si="466"/>
        <v>theater</v>
      </c>
      <c r="R3775" s="6" t="str">
        <f t="shared" si="467"/>
        <v>musical</v>
      </c>
      <c r="S3775" s="10">
        <f t="shared" si="468"/>
        <v>42656.005173611105</v>
      </c>
      <c r="T3775" s="10">
        <f t="shared" si="469"/>
        <v>42689.088888888888</v>
      </c>
      <c r="U3775" s="10" t="str">
        <f t="shared" si="470"/>
        <v>Oct</v>
      </c>
      <c r="V3775" s="11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>
        <f t="shared" si="465"/>
        <v>2500</v>
      </c>
      <c r="Q3776" t="str">
        <f t="shared" si="466"/>
        <v>theater</v>
      </c>
      <c r="R3776" s="6" t="str">
        <f t="shared" si="467"/>
        <v>musical</v>
      </c>
      <c r="S3776" s="10">
        <f t="shared" si="468"/>
        <v>42087.792303240742</v>
      </c>
      <c r="T3776" s="10">
        <f t="shared" si="469"/>
        <v>42103.792303240742</v>
      </c>
      <c r="U3776" s="10" t="str">
        <f t="shared" si="470"/>
        <v>Mar</v>
      </c>
      <c r="V3776" s="11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>
        <f t="shared" si="465"/>
        <v>2002.5</v>
      </c>
      <c r="Q3777" t="str">
        <f t="shared" si="466"/>
        <v>theater</v>
      </c>
      <c r="R3777" s="6" t="str">
        <f t="shared" si="467"/>
        <v>musical</v>
      </c>
      <c r="S3777" s="10">
        <f t="shared" si="468"/>
        <v>42075.942627314813</v>
      </c>
      <c r="T3777" s="10">
        <f t="shared" si="469"/>
        <v>42103.166666666672</v>
      </c>
      <c r="U3777" s="10" t="str">
        <f t="shared" si="470"/>
        <v>Mar</v>
      </c>
      <c r="V3777" s="11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>
        <f t="shared" si="465"/>
        <v>8268.5</v>
      </c>
      <c r="Q3778" t="str">
        <f t="shared" si="466"/>
        <v>theater</v>
      </c>
      <c r="R3778" s="6" t="str">
        <f t="shared" si="467"/>
        <v>musical</v>
      </c>
      <c r="S3778" s="10">
        <f t="shared" si="468"/>
        <v>41814.367800925924</v>
      </c>
      <c r="T3778" s="10">
        <f t="shared" si="469"/>
        <v>41852.041666666664</v>
      </c>
      <c r="U3778" s="10" t="str">
        <f t="shared" si="470"/>
        <v>Jun</v>
      </c>
      <c r="V3778" s="11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>
        <f t="shared" ref="P3779:P3842" si="473">AVERAGE(D3779,E3779)</f>
        <v>2432</v>
      </c>
      <c r="Q3779" t="str">
        <f t="shared" ref="Q3779:Q3842" si="474">LEFT(N3779, SEARCH("/",N3779,1)-1)</f>
        <v>theater</v>
      </c>
      <c r="R3779" s="6" t="str">
        <f t="shared" ref="R3779:R3842" si="475">RIGHT(N3779,LEN(N3779) - SEARCH("/", N3779, + 1))</f>
        <v>musical</v>
      </c>
      <c r="S3779" s="10">
        <f t="shared" ref="S3779:S3842" si="476">(((J3779/60)/60)/24)+DATE(1970,1,1)</f>
        <v>41887.111354166671</v>
      </c>
      <c r="T3779" s="10">
        <f t="shared" ref="T3779:T3842" si="477">(((I3779/60)/60)/24)+DATE(1970,1,1)</f>
        <v>41909.166666666664</v>
      </c>
      <c r="U3779" s="10" t="str">
        <f t="shared" ref="U3779:U3842" si="478">TEXT(S3779, "mmm")</f>
        <v>Sep</v>
      </c>
      <c r="V3779" s="11">
        <f t="shared" ref="V3779:V3842" si="479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>
        <f t="shared" si="473"/>
        <v>2460.5</v>
      </c>
      <c r="Q3780" t="str">
        <f t="shared" si="474"/>
        <v>theater</v>
      </c>
      <c r="R3780" s="6" t="str">
        <f t="shared" si="475"/>
        <v>musical</v>
      </c>
      <c r="S3780" s="10">
        <f t="shared" si="476"/>
        <v>41989.819212962961</v>
      </c>
      <c r="T3780" s="10">
        <f t="shared" si="477"/>
        <v>42049.819212962961</v>
      </c>
      <c r="U3780" s="10" t="str">
        <f t="shared" si="478"/>
        <v>Dec</v>
      </c>
      <c r="V3780" s="11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>
        <f t="shared" si="473"/>
        <v>15298.5</v>
      </c>
      <c r="Q3781" t="str">
        <f t="shared" si="474"/>
        <v>theater</v>
      </c>
      <c r="R3781" s="6" t="str">
        <f t="shared" si="475"/>
        <v>musical</v>
      </c>
      <c r="S3781" s="10">
        <f t="shared" si="476"/>
        <v>42425.735416666663</v>
      </c>
      <c r="T3781" s="10">
        <f t="shared" si="477"/>
        <v>42455.693750000006</v>
      </c>
      <c r="U3781" s="10" t="str">
        <f t="shared" si="478"/>
        <v>Feb</v>
      </c>
      <c r="V3781" s="11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>
        <f t="shared" si="473"/>
        <v>2750</v>
      </c>
      <c r="Q3782" t="str">
        <f t="shared" si="474"/>
        <v>theater</v>
      </c>
      <c r="R3782" s="6" t="str">
        <f t="shared" si="475"/>
        <v>musical</v>
      </c>
      <c r="S3782" s="10">
        <f t="shared" si="476"/>
        <v>42166.219733796301</v>
      </c>
      <c r="T3782" s="10">
        <f t="shared" si="477"/>
        <v>42198.837499999994</v>
      </c>
      <c r="U3782" s="10" t="str">
        <f t="shared" si="478"/>
        <v>Jun</v>
      </c>
      <c r="V3782" s="11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>
        <f t="shared" si="473"/>
        <v>4717.5</v>
      </c>
      <c r="Q3783" t="str">
        <f t="shared" si="474"/>
        <v>theater</v>
      </c>
      <c r="R3783" s="6" t="str">
        <f t="shared" si="475"/>
        <v>musical</v>
      </c>
      <c r="S3783" s="10">
        <f t="shared" si="476"/>
        <v>41865.882928240739</v>
      </c>
      <c r="T3783" s="10">
        <f t="shared" si="477"/>
        <v>41890.882928240739</v>
      </c>
      <c r="U3783" s="10" t="str">
        <f t="shared" si="478"/>
        <v>Aug</v>
      </c>
      <c r="V3783" s="11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>
        <f t="shared" si="473"/>
        <v>2017.5</v>
      </c>
      <c r="Q3784" t="str">
        <f t="shared" si="474"/>
        <v>theater</v>
      </c>
      <c r="R3784" s="6" t="str">
        <f t="shared" si="475"/>
        <v>musical</v>
      </c>
      <c r="S3784" s="10">
        <f t="shared" si="476"/>
        <v>42546.862233796302</v>
      </c>
      <c r="T3784" s="10">
        <f t="shared" si="477"/>
        <v>42575.958333333328</v>
      </c>
      <c r="U3784" s="10" t="str">
        <f t="shared" si="478"/>
        <v>Jun</v>
      </c>
      <c r="V3784" s="11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>
        <f t="shared" si="473"/>
        <v>1373.5</v>
      </c>
      <c r="Q3785" t="str">
        <f t="shared" si="474"/>
        <v>theater</v>
      </c>
      <c r="R3785" s="6" t="str">
        <f t="shared" si="475"/>
        <v>musical</v>
      </c>
      <c r="S3785" s="10">
        <f t="shared" si="476"/>
        <v>42420.140277777777</v>
      </c>
      <c r="T3785" s="10">
        <f t="shared" si="477"/>
        <v>42444.666666666672</v>
      </c>
      <c r="U3785" s="10" t="str">
        <f t="shared" si="478"/>
        <v>Feb</v>
      </c>
      <c r="V3785" s="11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>
        <f t="shared" si="473"/>
        <v>1075</v>
      </c>
      <c r="Q3786" t="str">
        <f t="shared" si="474"/>
        <v>theater</v>
      </c>
      <c r="R3786" s="6" t="str">
        <f t="shared" si="475"/>
        <v>musical</v>
      </c>
      <c r="S3786" s="10">
        <f t="shared" si="476"/>
        <v>42531.980694444443</v>
      </c>
      <c r="T3786" s="10">
        <f t="shared" si="477"/>
        <v>42561.980694444443</v>
      </c>
      <c r="U3786" s="10" t="str">
        <f t="shared" si="478"/>
        <v>Jun</v>
      </c>
      <c r="V3786" s="11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>
        <f t="shared" si="473"/>
        <v>2507.5</v>
      </c>
      <c r="Q3787" t="str">
        <f t="shared" si="474"/>
        <v>theater</v>
      </c>
      <c r="R3787" s="6" t="str">
        <f t="shared" si="475"/>
        <v>musical</v>
      </c>
      <c r="S3787" s="10">
        <f t="shared" si="476"/>
        <v>42548.63853009259</v>
      </c>
      <c r="T3787" s="10">
        <f t="shared" si="477"/>
        <v>42584.418749999997</v>
      </c>
      <c r="U3787" s="10" t="str">
        <f t="shared" si="478"/>
        <v>Jun</v>
      </c>
      <c r="V3787" s="11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>
        <f t="shared" si="473"/>
        <v>6329</v>
      </c>
      <c r="Q3788" t="str">
        <f t="shared" si="474"/>
        <v>theater</v>
      </c>
      <c r="R3788" s="6" t="str">
        <f t="shared" si="475"/>
        <v>musical</v>
      </c>
      <c r="S3788" s="10">
        <f t="shared" si="476"/>
        <v>42487.037905092591</v>
      </c>
      <c r="T3788" s="10">
        <f t="shared" si="477"/>
        <v>42517.037905092591</v>
      </c>
      <c r="U3788" s="10" t="str">
        <f t="shared" si="478"/>
        <v>Apr</v>
      </c>
      <c r="V3788" s="11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>
        <f t="shared" si="473"/>
        <v>350.5</v>
      </c>
      <c r="Q3789" t="str">
        <f t="shared" si="474"/>
        <v>theater</v>
      </c>
      <c r="R3789" s="6" t="str">
        <f t="shared" si="475"/>
        <v>musical</v>
      </c>
      <c r="S3789" s="10">
        <f t="shared" si="476"/>
        <v>42167.534791666665</v>
      </c>
      <c r="T3789" s="10">
        <f t="shared" si="477"/>
        <v>42196.165972222225</v>
      </c>
      <c r="U3789" s="10" t="str">
        <f t="shared" si="478"/>
        <v>Jun</v>
      </c>
      <c r="V3789" s="11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>
        <f t="shared" si="473"/>
        <v>37750</v>
      </c>
      <c r="Q3790" t="str">
        <f t="shared" si="474"/>
        <v>theater</v>
      </c>
      <c r="R3790" s="6" t="str">
        <f t="shared" si="475"/>
        <v>musical</v>
      </c>
      <c r="S3790" s="10">
        <f t="shared" si="476"/>
        <v>42333.695821759262</v>
      </c>
      <c r="T3790" s="10">
        <f t="shared" si="477"/>
        <v>42361.679166666669</v>
      </c>
      <c r="U3790" s="10" t="str">
        <f t="shared" si="478"/>
        <v>Nov</v>
      </c>
      <c r="V3790" s="11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>
        <f t="shared" si="473"/>
        <v>1833</v>
      </c>
      <c r="Q3791" t="str">
        <f t="shared" si="474"/>
        <v>theater</v>
      </c>
      <c r="R3791" s="6" t="str">
        <f t="shared" si="475"/>
        <v>musical</v>
      </c>
      <c r="S3791" s="10">
        <f t="shared" si="476"/>
        <v>42138.798819444448</v>
      </c>
      <c r="T3791" s="10">
        <f t="shared" si="477"/>
        <v>42170.798819444448</v>
      </c>
      <c r="U3791" s="10" t="str">
        <f t="shared" si="478"/>
        <v>May</v>
      </c>
      <c r="V3791" s="11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>
        <f t="shared" si="473"/>
        <v>7500</v>
      </c>
      <c r="Q3792" t="str">
        <f t="shared" si="474"/>
        <v>theater</v>
      </c>
      <c r="R3792" s="6" t="str">
        <f t="shared" si="475"/>
        <v>musical</v>
      </c>
      <c r="S3792" s="10">
        <f t="shared" si="476"/>
        <v>42666.666932870372</v>
      </c>
      <c r="T3792" s="10">
        <f t="shared" si="477"/>
        <v>42696.708599537036</v>
      </c>
      <c r="U3792" s="10" t="str">
        <f t="shared" si="478"/>
        <v>Oct</v>
      </c>
      <c r="V3792" s="11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>
        <f t="shared" si="473"/>
        <v>750</v>
      </c>
      <c r="Q3793" t="str">
        <f t="shared" si="474"/>
        <v>theater</v>
      </c>
      <c r="R3793" s="6" t="str">
        <f t="shared" si="475"/>
        <v>musical</v>
      </c>
      <c r="S3793" s="10">
        <f t="shared" si="476"/>
        <v>41766.692037037035</v>
      </c>
      <c r="T3793" s="10">
        <f t="shared" si="477"/>
        <v>41826.692037037035</v>
      </c>
      <c r="U3793" s="10" t="str">
        <f t="shared" si="478"/>
        <v>May</v>
      </c>
      <c r="V3793" s="11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>
        <f t="shared" si="473"/>
        <v>6267.5</v>
      </c>
      <c r="Q3794" t="str">
        <f t="shared" si="474"/>
        <v>theater</v>
      </c>
      <c r="R3794" s="6" t="str">
        <f t="shared" si="475"/>
        <v>musical</v>
      </c>
      <c r="S3794" s="10">
        <f t="shared" si="476"/>
        <v>42170.447013888886</v>
      </c>
      <c r="T3794" s="10">
        <f t="shared" si="477"/>
        <v>42200.447013888886</v>
      </c>
      <c r="U3794" s="10" t="str">
        <f t="shared" si="478"/>
        <v>Jun</v>
      </c>
      <c r="V3794" s="11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>
        <f t="shared" si="473"/>
        <v>5588</v>
      </c>
      <c r="Q3795" t="str">
        <f t="shared" si="474"/>
        <v>theater</v>
      </c>
      <c r="R3795" s="6" t="str">
        <f t="shared" si="475"/>
        <v>musical</v>
      </c>
      <c r="S3795" s="10">
        <f t="shared" si="476"/>
        <v>41968.938993055555</v>
      </c>
      <c r="T3795" s="10">
        <f t="shared" si="477"/>
        <v>41989.938993055555</v>
      </c>
      <c r="U3795" s="10" t="str">
        <f t="shared" si="478"/>
        <v>Nov</v>
      </c>
      <c r="V3795" s="11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>
        <f t="shared" si="473"/>
        <v>2525</v>
      </c>
      <c r="Q3796" t="str">
        <f t="shared" si="474"/>
        <v>theater</v>
      </c>
      <c r="R3796" s="6" t="str">
        <f t="shared" si="475"/>
        <v>musical</v>
      </c>
      <c r="S3796" s="10">
        <f t="shared" si="476"/>
        <v>42132.58048611111</v>
      </c>
      <c r="T3796" s="10">
        <f t="shared" si="477"/>
        <v>42162.58048611111</v>
      </c>
      <c r="U3796" s="10" t="str">
        <f t="shared" si="478"/>
        <v>May</v>
      </c>
      <c r="V3796" s="11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>
        <f t="shared" si="473"/>
        <v>305</v>
      </c>
      <c r="Q3797" t="str">
        <f t="shared" si="474"/>
        <v>theater</v>
      </c>
      <c r="R3797" s="6" t="str">
        <f t="shared" si="475"/>
        <v>musical</v>
      </c>
      <c r="S3797" s="10">
        <f t="shared" si="476"/>
        <v>42201.436226851853</v>
      </c>
      <c r="T3797" s="10">
        <f t="shared" si="477"/>
        <v>42244.9375</v>
      </c>
      <c r="U3797" s="10" t="str">
        <f t="shared" si="478"/>
        <v>Jul</v>
      </c>
      <c r="V3797" s="11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>
        <f t="shared" si="473"/>
        <v>11250.5</v>
      </c>
      <c r="Q3798" t="str">
        <f t="shared" si="474"/>
        <v>theater</v>
      </c>
      <c r="R3798" s="6" t="str">
        <f t="shared" si="475"/>
        <v>musical</v>
      </c>
      <c r="S3798" s="10">
        <f t="shared" si="476"/>
        <v>42689.029583333337</v>
      </c>
      <c r="T3798" s="10">
        <f t="shared" si="477"/>
        <v>42749.029583333337</v>
      </c>
      <c r="U3798" s="10" t="str">
        <f t="shared" si="478"/>
        <v>Nov</v>
      </c>
      <c r="V3798" s="11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>
        <f t="shared" si="473"/>
        <v>5690</v>
      </c>
      <c r="Q3799" t="str">
        <f t="shared" si="474"/>
        <v>theater</v>
      </c>
      <c r="R3799" s="6" t="str">
        <f t="shared" si="475"/>
        <v>musical</v>
      </c>
      <c r="S3799" s="10">
        <f t="shared" si="476"/>
        <v>42084.881539351853</v>
      </c>
      <c r="T3799" s="10">
        <f t="shared" si="477"/>
        <v>42114.881539351853</v>
      </c>
      <c r="U3799" s="10" t="str">
        <f t="shared" si="478"/>
        <v>Mar</v>
      </c>
      <c r="V3799" s="11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>
        <f t="shared" si="473"/>
        <v>35512.5</v>
      </c>
      <c r="Q3800" t="str">
        <f t="shared" si="474"/>
        <v>theater</v>
      </c>
      <c r="R3800" s="6" t="str">
        <f t="shared" si="475"/>
        <v>musical</v>
      </c>
      <c r="S3800" s="10">
        <f t="shared" si="476"/>
        <v>41831.722777777781</v>
      </c>
      <c r="T3800" s="10">
        <f t="shared" si="477"/>
        <v>41861.722777777781</v>
      </c>
      <c r="U3800" s="10" t="str">
        <f t="shared" si="478"/>
        <v>Jul</v>
      </c>
      <c r="V3800" s="11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>
        <f t="shared" si="473"/>
        <v>5201</v>
      </c>
      <c r="Q3801" t="str">
        <f t="shared" si="474"/>
        <v>theater</v>
      </c>
      <c r="R3801" s="6" t="str">
        <f t="shared" si="475"/>
        <v>musical</v>
      </c>
      <c r="S3801" s="10">
        <f t="shared" si="476"/>
        <v>42410.93105324074</v>
      </c>
      <c r="T3801" s="10">
        <f t="shared" si="477"/>
        <v>42440.93105324074</v>
      </c>
      <c r="U3801" s="10" t="str">
        <f t="shared" si="478"/>
        <v>Feb</v>
      </c>
      <c r="V3801" s="11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>
        <f t="shared" si="473"/>
        <v>11440.5</v>
      </c>
      <c r="Q3802" t="str">
        <f t="shared" si="474"/>
        <v>theater</v>
      </c>
      <c r="R3802" s="6" t="str">
        <f t="shared" si="475"/>
        <v>musical</v>
      </c>
      <c r="S3802" s="10">
        <f t="shared" si="476"/>
        <v>41982.737071759257</v>
      </c>
      <c r="T3802" s="10">
        <f t="shared" si="477"/>
        <v>42015.207638888889</v>
      </c>
      <c r="U3802" s="10" t="str">
        <f t="shared" si="478"/>
        <v>Dec</v>
      </c>
      <c r="V3802" s="11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>
        <f t="shared" si="473"/>
        <v>2713</v>
      </c>
      <c r="Q3803" t="str">
        <f t="shared" si="474"/>
        <v>theater</v>
      </c>
      <c r="R3803" s="6" t="str">
        <f t="shared" si="475"/>
        <v>musical</v>
      </c>
      <c r="S3803" s="10">
        <f t="shared" si="476"/>
        <v>41975.676111111112</v>
      </c>
      <c r="T3803" s="10">
        <f t="shared" si="477"/>
        <v>42006.676111111112</v>
      </c>
      <c r="U3803" s="10" t="str">
        <f t="shared" si="478"/>
        <v>Dec</v>
      </c>
      <c r="V3803" s="11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>
        <f t="shared" si="473"/>
        <v>1500</v>
      </c>
      <c r="Q3804" t="str">
        <f t="shared" si="474"/>
        <v>theater</v>
      </c>
      <c r="R3804" s="6" t="str">
        <f t="shared" si="475"/>
        <v>musical</v>
      </c>
      <c r="S3804" s="10">
        <f t="shared" si="476"/>
        <v>42269.126226851848</v>
      </c>
      <c r="T3804" s="10">
        <f t="shared" si="477"/>
        <v>42299.126226851848</v>
      </c>
      <c r="U3804" s="10" t="str">
        <f t="shared" si="478"/>
        <v>Sep</v>
      </c>
      <c r="V3804" s="11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>
        <f t="shared" si="473"/>
        <v>7179</v>
      </c>
      <c r="Q3805" t="str">
        <f t="shared" si="474"/>
        <v>theater</v>
      </c>
      <c r="R3805" s="6" t="str">
        <f t="shared" si="475"/>
        <v>musical</v>
      </c>
      <c r="S3805" s="10">
        <f t="shared" si="476"/>
        <v>42403.971851851849</v>
      </c>
      <c r="T3805" s="10">
        <f t="shared" si="477"/>
        <v>42433.971851851849</v>
      </c>
      <c r="U3805" s="10" t="str">
        <f t="shared" si="478"/>
        <v>Feb</v>
      </c>
      <c r="V3805" s="11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>
        <f t="shared" si="473"/>
        <v>4000</v>
      </c>
      <c r="Q3806" t="str">
        <f t="shared" si="474"/>
        <v>theater</v>
      </c>
      <c r="R3806" s="6" t="str">
        <f t="shared" si="475"/>
        <v>musical</v>
      </c>
      <c r="S3806" s="10">
        <f t="shared" si="476"/>
        <v>42527.00953703704</v>
      </c>
      <c r="T3806" s="10">
        <f t="shared" si="477"/>
        <v>42582.291666666672</v>
      </c>
      <c r="U3806" s="10" t="str">
        <f t="shared" si="478"/>
        <v>Jun</v>
      </c>
      <c r="V3806" s="11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>
        <f t="shared" si="473"/>
        <v>75001.5</v>
      </c>
      <c r="Q3807" t="str">
        <f t="shared" si="474"/>
        <v>theater</v>
      </c>
      <c r="R3807" s="6" t="str">
        <f t="shared" si="475"/>
        <v>musical</v>
      </c>
      <c r="S3807" s="10">
        <f t="shared" si="476"/>
        <v>41849.887037037035</v>
      </c>
      <c r="T3807" s="10">
        <f t="shared" si="477"/>
        <v>41909.887037037035</v>
      </c>
      <c r="U3807" s="10" t="str">
        <f t="shared" si="478"/>
        <v>Jul</v>
      </c>
      <c r="V3807" s="11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>
        <f t="shared" si="473"/>
        <v>3752.5</v>
      </c>
      <c r="Q3808" t="str">
        <f t="shared" si="474"/>
        <v>theater</v>
      </c>
      <c r="R3808" s="6" t="str">
        <f t="shared" si="475"/>
        <v>musical</v>
      </c>
      <c r="S3808" s="10">
        <f t="shared" si="476"/>
        <v>41799.259039351848</v>
      </c>
      <c r="T3808" s="10">
        <f t="shared" si="477"/>
        <v>41819.259039351848</v>
      </c>
      <c r="U3808" s="10" t="str">
        <f t="shared" si="478"/>
        <v>Jun</v>
      </c>
      <c r="V3808" s="11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>
        <f t="shared" si="473"/>
        <v>977.5</v>
      </c>
      <c r="Q3809" t="str">
        <f t="shared" si="474"/>
        <v>theater</v>
      </c>
      <c r="R3809" s="6" t="str">
        <f t="shared" si="475"/>
        <v>musical</v>
      </c>
      <c r="S3809" s="10">
        <f t="shared" si="476"/>
        <v>42090.909016203703</v>
      </c>
      <c r="T3809" s="10">
        <f t="shared" si="477"/>
        <v>42097.909016203703</v>
      </c>
      <c r="U3809" s="10" t="str">
        <f t="shared" si="478"/>
        <v>Mar</v>
      </c>
      <c r="V3809" s="11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>
        <f t="shared" si="473"/>
        <v>1000</v>
      </c>
      <c r="Q3810" t="str">
        <f t="shared" si="474"/>
        <v>theater</v>
      </c>
      <c r="R3810" s="6" t="str">
        <f t="shared" si="475"/>
        <v>plays</v>
      </c>
      <c r="S3810" s="10">
        <f t="shared" si="476"/>
        <v>42059.453923611116</v>
      </c>
      <c r="T3810" s="10">
        <f t="shared" si="477"/>
        <v>42119.412256944444</v>
      </c>
      <c r="U3810" s="10" t="str">
        <f t="shared" si="478"/>
        <v>Feb</v>
      </c>
      <c r="V3810" s="11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>
        <f t="shared" si="473"/>
        <v>2012.5</v>
      </c>
      <c r="Q3811" t="str">
        <f t="shared" si="474"/>
        <v>theater</v>
      </c>
      <c r="R3811" s="6" t="str">
        <f t="shared" si="475"/>
        <v>plays</v>
      </c>
      <c r="S3811" s="10">
        <f t="shared" si="476"/>
        <v>41800.526701388888</v>
      </c>
      <c r="T3811" s="10">
        <f t="shared" si="477"/>
        <v>41850.958333333336</v>
      </c>
      <c r="U3811" s="10" t="str">
        <f t="shared" si="478"/>
        <v>Jun</v>
      </c>
      <c r="V3811" s="11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>
        <f t="shared" si="473"/>
        <v>1663</v>
      </c>
      <c r="Q3812" t="str">
        <f t="shared" si="474"/>
        <v>theater</v>
      </c>
      <c r="R3812" s="6" t="str">
        <f t="shared" si="475"/>
        <v>plays</v>
      </c>
      <c r="S3812" s="10">
        <f t="shared" si="476"/>
        <v>42054.849050925928</v>
      </c>
      <c r="T3812" s="10">
        <f t="shared" si="477"/>
        <v>42084.807384259257</v>
      </c>
      <c r="U3812" s="10" t="str">
        <f t="shared" si="478"/>
        <v>Feb</v>
      </c>
      <c r="V3812" s="11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>
        <f t="shared" si="473"/>
        <v>537.5</v>
      </c>
      <c r="Q3813" t="str">
        <f t="shared" si="474"/>
        <v>theater</v>
      </c>
      <c r="R3813" s="6" t="str">
        <f t="shared" si="475"/>
        <v>plays</v>
      </c>
      <c r="S3813" s="10">
        <f t="shared" si="476"/>
        <v>42487.62700231481</v>
      </c>
      <c r="T3813" s="10">
        <f t="shared" si="477"/>
        <v>42521.458333333328</v>
      </c>
      <c r="U3813" s="10" t="str">
        <f t="shared" si="478"/>
        <v>Apr</v>
      </c>
      <c r="V3813" s="11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>
        <f t="shared" si="473"/>
        <v>2095.5</v>
      </c>
      <c r="Q3814" t="str">
        <f t="shared" si="474"/>
        <v>theater</v>
      </c>
      <c r="R3814" s="6" t="str">
        <f t="shared" si="475"/>
        <v>plays</v>
      </c>
      <c r="S3814" s="10">
        <f t="shared" si="476"/>
        <v>42109.751250000001</v>
      </c>
      <c r="T3814" s="10">
        <f t="shared" si="477"/>
        <v>42156.165972222225</v>
      </c>
      <c r="U3814" s="10" t="str">
        <f t="shared" si="478"/>
        <v>Apr</v>
      </c>
      <c r="V3814" s="11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>
        <f t="shared" si="473"/>
        <v>2109.9949999999999</v>
      </c>
      <c r="Q3815" t="str">
        <f t="shared" si="474"/>
        <v>theater</v>
      </c>
      <c r="R3815" s="6" t="str">
        <f t="shared" si="475"/>
        <v>plays</v>
      </c>
      <c r="S3815" s="10">
        <f t="shared" si="476"/>
        <v>42497.275706018518</v>
      </c>
      <c r="T3815" s="10">
        <f t="shared" si="477"/>
        <v>42535.904861111107</v>
      </c>
      <c r="U3815" s="10" t="str">
        <f t="shared" si="478"/>
        <v>May</v>
      </c>
      <c r="V3815" s="11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>
        <f t="shared" si="473"/>
        <v>1801</v>
      </c>
      <c r="Q3816" t="str">
        <f t="shared" si="474"/>
        <v>theater</v>
      </c>
      <c r="R3816" s="6" t="str">
        <f t="shared" si="475"/>
        <v>plays</v>
      </c>
      <c r="S3816" s="10">
        <f t="shared" si="476"/>
        <v>42058.904074074075</v>
      </c>
      <c r="T3816" s="10">
        <f t="shared" si="477"/>
        <v>42095.165972222225</v>
      </c>
      <c r="U3816" s="10" t="str">
        <f t="shared" si="478"/>
        <v>Feb</v>
      </c>
      <c r="V3816" s="11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>
        <f t="shared" si="473"/>
        <v>1000.005</v>
      </c>
      <c r="Q3817" t="str">
        <f t="shared" si="474"/>
        <v>theater</v>
      </c>
      <c r="R3817" s="6" t="str">
        <f t="shared" si="475"/>
        <v>plays</v>
      </c>
      <c r="S3817" s="10">
        <f t="shared" si="476"/>
        <v>42207.259918981479</v>
      </c>
      <c r="T3817" s="10">
        <f t="shared" si="477"/>
        <v>42236.958333333328</v>
      </c>
      <c r="U3817" s="10" t="str">
        <f t="shared" si="478"/>
        <v>Jul</v>
      </c>
      <c r="V3817" s="11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>
        <f t="shared" si="473"/>
        <v>1644.2849999999999</v>
      </c>
      <c r="Q3818" t="str">
        <f t="shared" si="474"/>
        <v>theater</v>
      </c>
      <c r="R3818" s="6" t="str">
        <f t="shared" si="475"/>
        <v>plays</v>
      </c>
      <c r="S3818" s="10">
        <f t="shared" si="476"/>
        <v>41807.690081018518</v>
      </c>
      <c r="T3818" s="10">
        <f t="shared" si="477"/>
        <v>41837.690081018518</v>
      </c>
      <c r="U3818" s="10" t="str">
        <f t="shared" si="478"/>
        <v>Jun</v>
      </c>
      <c r="V3818" s="11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>
        <f t="shared" si="473"/>
        <v>2072.5</v>
      </c>
      <c r="Q3819" t="str">
        <f t="shared" si="474"/>
        <v>theater</v>
      </c>
      <c r="R3819" s="6" t="str">
        <f t="shared" si="475"/>
        <v>plays</v>
      </c>
      <c r="S3819" s="10">
        <f t="shared" si="476"/>
        <v>42284.69694444444</v>
      </c>
      <c r="T3819" s="10">
        <f t="shared" si="477"/>
        <v>42301.165972222225</v>
      </c>
      <c r="U3819" s="10" t="str">
        <f t="shared" si="478"/>
        <v>Oct</v>
      </c>
      <c r="V3819" s="11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>
        <f t="shared" si="473"/>
        <v>410</v>
      </c>
      <c r="Q3820" t="str">
        <f t="shared" si="474"/>
        <v>theater</v>
      </c>
      <c r="R3820" s="6" t="str">
        <f t="shared" si="475"/>
        <v>plays</v>
      </c>
      <c r="S3820" s="10">
        <f t="shared" si="476"/>
        <v>42045.84238425926</v>
      </c>
      <c r="T3820" s="10">
        <f t="shared" si="477"/>
        <v>42075.800717592589</v>
      </c>
      <c r="U3820" s="10" t="str">
        <f t="shared" si="478"/>
        <v>Feb</v>
      </c>
      <c r="V3820" s="11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>
        <f t="shared" si="473"/>
        <v>1032</v>
      </c>
      <c r="Q3821" t="str">
        <f t="shared" si="474"/>
        <v>theater</v>
      </c>
      <c r="R3821" s="6" t="str">
        <f t="shared" si="475"/>
        <v>plays</v>
      </c>
      <c r="S3821" s="10">
        <f t="shared" si="476"/>
        <v>42184.209537037037</v>
      </c>
      <c r="T3821" s="10">
        <f t="shared" si="477"/>
        <v>42202.876388888893</v>
      </c>
      <c r="U3821" s="10" t="str">
        <f t="shared" si="478"/>
        <v>Jun</v>
      </c>
      <c r="V3821" s="11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>
        <f t="shared" si="473"/>
        <v>365</v>
      </c>
      <c r="Q3822" t="str">
        <f t="shared" si="474"/>
        <v>theater</v>
      </c>
      <c r="R3822" s="6" t="str">
        <f t="shared" si="475"/>
        <v>plays</v>
      </c>
      <c r="S3822" s="10">
        <f t="shared" si="476"/>
        <v>42160.651817129634</v>
      </c>
      <c r="T3822" s="10">
        <f t="shared" si="477"/>
        <v>42190.651817129634</v>
      </c>
      <c r="U3822" s="10" t="str">
        <f t="shared" si="478"/>
        <v>Jun</v>
      </c>
      <c r="V3822" s="11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>
        <f t="shared" si="473"/>
        <v>3579.5</v>
      </c>
      <c r="Q3823" t="str">
        <f t="shared" si="474"/>
        <v>theater</v>
      </c>
      <c r="R3823" s="6" t="str">
        <f t="shared" si="475"/>
        <v>plays</v>
      </c>
      <c r="S3823" s="10">
        <f t="shared" si="476"/>
        <v>42341.180636574078</v>
      </c>
      <c r="T3823" s="10">
        <f t="shared" si="477"/>
        <v>42373.180636574078</v>
      </c>
      <c r="U3823" s="10" t="str">
        <f t="shared" si="478"/>
        <v>Dec</v>
      </c>
      <c r="V3823" s="11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>
        <f t="shared" si="473"/>
        <v>5250.5</v>
      </c>
      <c r="Q3824" t="str">
        <f t="shared" si="474"/>
        <v>theater</v>
      </c>
      <c r="R3824" s="6" t="str">
        <f t="shared" si="475"/>
        <v>plays</v>
      </c>
      <c r="S3824" s="10">
        <f t="shared" si="476"/>
        <v>42329.838159722218</v>
      </c>
      <c r="T3824" s="10">
        <f t="shared" si="477"/>
        <v>42388.957638888889</v>
      </c>
      <c r="U3824" s="10" t="str">
        <f t="shared" si="478"/>
        <v>Nov</v>
      </c>
      <c r="V3824" s="11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>
        <f t="shared" si="473"/>
        <v>2575</v>
      </c>
      <c r="Q3825" t="str">
        <f t="shared" si="474"/>
        <v>theater</v>
      </c>
      <c r="R3825" s="6" t="str">
        <f t="shared" si="475"/>
        <v>plays</v>
      </c>
      <c r="S3825" s="10">
        <f t="shared" si="476"/>
        <v>42170.910231481481</v>
      </c>
      <c r="T3825" s="10">
        <f t="shared" si="477"/>
        <v>42205.165972222225</v>
      </c>
      <c r="U3825" s="10" t="str">
        <f t="shared" si="478"/>
        <v>Jun</v>
      </c>
      <c r="V3825" s="11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>
        <f t="shared" si="473"/>
        <v>260</v>
      </c>
      <c r="Q3826" t="str">
        <f t="shared" si="474"/>
        <v>theater</v>
      </c>
      <c r="R3826" s="6" t="str">
        <f t="shared" si="475"/>
        <v>plays</v>
      </c>
      <c r="S3826" s="10">
        <f t="shared" si="476"/>
        <v>42571.626192129625</v>
      </c>
      <c r="T3826" s="10">
        <f t="shared" si="477"/>
        <v>42583.570138888885</v>
      </c>
      <c r="U3826" s="10" t="str">
        <f t="shared" si="478"/>
        <v>Jul</v>
      </c>
      <c r="V3826" s="11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>
        <f t="shared" si="473"/>
        <v>5135.5</v>
      </c>
      <c r="Q3827" t="str">
        <f t="shared" si="474"/>
        <v>theater</v>
      </c>
      <c r="R3827" s="6" t="str">
        <f t="shared" si="475"/>
        <v>plays</v>
      </c>
      <c r="S3827" s="10">
        <f t="shared" si="476"/>
        <v>42151.069606481484</v>
      </c>
      <c r="T3827" s="10">
        <f t="shared" si="477"/>
        <v>42172.069606481484</v>
      </c>
      <c r="U3827" s="10" t="str">
        <f t="shared" si="478"/>
        <v>May</v>
      </c>
      <c r="V3827" s="11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>
        <f t="shared" si="473"/>
        <v>657.5</v>
      </c>
      <c r="Q3828" t="str">
        <f t="shared" si="474"/>
        <v>theater</v>
      </c>
      <c r="R3828" s="6" t="str">
        <f t="shared" si="475"/>
        <v>plays</v>
      </c>
      <c r="S3828" s="10">
        <f t="shared" si="476"/>
        <v>42101.423541666663</v>
      </c>
      <c r="T3828" s="10">
        <f t="shared" si="477"/>
        <v>42131.423541666663</v>
      </c>
      <c r="U3828" s="10" t="str">
        <f t="shared" si="478"/>
        <v>Apr</v>
      </c>
      <c r="V3828" s="11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>
        <f t="shared" si="473"/>
        <v>3790</v>
      </c>
      <c r="Q3829" t="str">
        <f t="shared" si="474"/>
        <v>theater</v>
      </c>
      <c r="R3829" s="6" t="str">
        <f t="shared" si="475"/>
        <v>plays</v>
      </c>
      <c r="S3829" s="10">
        <f t="shared" si="476"/>
        <v>42034.928252314814</v>
      </c>
      <c r="T3829" s="10">
        <f t="shared" si="477"/>
        <v>42090</v>
      </c>
      <c r="U3829" s="10" t="str">
        <f t="shared" si="478"/>
        <v>Jan</v>
      </c>
      <c r="V3829" s="11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>
        <f t="shared" si="473"/>
        <v>5000</v>
      </c>
      <c r="Q3830" t="str">
        <f t="shared" si="474"/>
        <v>theater</v>
      </c>
      <c r="R3830" s="6" t="str">
        <f t="shared" si="475"/>
        <v>plays</v>
      </c>
      <c r="S3830" s="10">
        <f t="shared" si="476"/>
        <v>41944.527627314819</v>
      </c>
      <c r="T3830" s="10">
        <f t="shared" si="477"/>
        <v>42004.569293981483</v>
      </c>
      <c r="U3830" s="10" t="str">
        <f t="shared" si="478"/>
        <v>Nov</v>
      </c>
      <c r="V3830" s="11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>
        <f t="shared" si="473"/>
        <v>500.5</v>
      </c>
      <c r="Q3831" t="str">
        <f t="shared" si="474"/>
        <v>theater</v>
      </c>
      <c r="R3831" s="6" t="str">
        <f t="shared" si="475"/>
        <v>plays</v>
      </c>
      <c r="S3831" s="10">
        <f t="shared" si="476"/>
        <v>42593.865405092598</v>
      </c>
      <c r="T3831" s="10">
        <f t="shared" si="477"/>
        <v>42613.865405092598</v>
      </c>
      <c r="U3831" s="10" t="str">
        <f t="shared" si="478"/>
        <v>Aug</v>
      </c>
      <c r="V3831" s="11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>
        <f t="shared" si="473"/>
        <v>162.5</v>
      </c>
      <c r="Q3832" t="str">
        <f t="shared" si="474"/>
        <v>theater</v>
      </c>
      <c r="R3832" s="6" t="str">
        <f t="shared" si="475"/>
        <v>plays</v>
      </c>
      <c r="S3832" s="10">
        <f t="shared" si="476"/>
        <v>42503.740868055553</v>
      </c>
      <c r="T3832" s="10">
        <f t="shared" si="477"/>
        <v>42517.740868055553</v>
      </c>
      <c r="U3832" s="10" t="str">
        <f t="shared" si="478"/>
        <v>May</v>
      </c>
      <c r="V3832" s="11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>
        <f t="shared" si="473"/>
        <v>515.05500000000006</v>
      </c>
      <c r="Q3833" t="str">
        <f t="shared" si="474"/>
        <v>theater</v>
      </c>
      <c r="R3833" s="6" t="str">
        <f t="shared" si="475"/>
        <v>plays</v>
      </c>
      <c r="S3833" s="10">
        <f t="shared" si="476"/>
        <v>41927.848900462966</v>
      </c>
      <c r="T3833" s="10">
        <f t="shared" si="477"/>
        <v>41948.890567129631</v>
      </c>
      <c r="U3833" s="10" t="str">
        <f t="shared" si="478"/>
        <v>Oct</v>
      </c>
      <c r="V3833" s="11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>
        <f t="shared" si="473"/>
        <v>1228</v>
      </c>
      <c r="Q3834" t="str">
        <f t="shared" si="474"/>
        <v>theater</v>
      </c>
      <c r="R3834" s="6" t="str">
        <f t="shared" si="475"/>
        <v>plays</v>
      </c>
      <c r="S3834" s="10">
        <f t="shared" si="476"/>
        <v>42375.114988425921</v>
      </c>
      <c r="T3834" s="10">
        <f t="shared" si="477"/>
        <v>42420.114988425921</v>
      </c>
      <c r="U3834" s="10" t="str">
        <f t="shared" si="478"/>
        <v>Jan</v>
      </c>
      <c r="V3834" s="11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>
        <f t="shared" si="473"/>
        <v>1300</v>
      </c>
      <c r="Q3835" t="str">
        <f t="shared" si="474"/>
        <v>theater</v>
      </c>
      <c r="R3835" s="6" t="str">
        <f t="shared" si="475"/>
        <v>plays</v>
      </c>
      <c r="S3835" s="10">
        <f t="shared" si="476"/>
        <v>41963.872361111105</v>
      </c>
      <c r="T3835" s="10">
        <f t="shared" si="477"/>
        <v>41974.797916666663</v>
      </c>
      <c r="U3835" s="10" t="str">
        <f t="shared" si="478"/>
        <v>Nov</v>
      </c>
      <c r="V3835" s="11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>
        <f t="shared" si="473"/>
        <v>3135.5</v>
      </c>
      <c r="Q3836" t="str">
        <f t="shared" si="474"/>
        <v>theater</v>
      </c>
      <c r="R3836" s="6" t="str">
        <f t="shared" si="475"/>
        <v>plays</v>
      </c>
      <c r="S3836" s="10">
        <f t="shared" si="476"/>
        <v>42143.445219907408</v>
      </c>
      <c r="T3836" s="10">
        <f t="shared" si="477"/>
        <v>42173.445219907408</v>
      </c>
      <c r="U3836" s="10" t="str">
        <f t="shared" si="478"/>
        <v>May</v>
      </c>
      <c r="V3836" s="11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>
        <f t="shared" si="473"/>
        <v>260</v>
      </c>
      <c r="Q3837" t="str">
        <f t="shared" si="474"/>
        <v>theater</v>
      </c>
      <c r="R3837" s="6" t="str">
        <f t="shared" si="475"/>
        <v>plays</v>
      </c>
      <c r="S3837" s="10">
        <f t="shared" si="476"/>
        <v>42460.94222222222</v>
      </c>
      <c r="T3837" s="10">
        <f t="shared" si="477"/>
        <v>42481.94222222222</v>
      </c>
      <c r="U3837" s="10" t="str">
        <f t="shared" si="478"/>
        <v>Mar</v>
      </c>
      <c r="V3837" s="11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>
        <f t="shared" si="473"/>
        <v>850</v>
      </c>
      <c r="Q3838" t="str">
        <f t="shared" si="474"/>
        <v>theater</v>
      </c>
      <c r="R3838" s="6" t="str">
        <f t="shared" si="475"/>
        <v>plays</v>
      </c>
      <c r="S3838" s="10">
        <f t="shared" si="476"/>
        <v>42553.926527777774</v>
      </c>
      <c r="T3838" s="10">
        <f t="shared" si="477"/>
        <v>42585.172916666663</v>
      </c>
      <c r="U3838" s="10" t="str">
        <f t="shared" si="478"/>
        <v>Jul</v>
      </c>
      <c r="V3838" s="11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>
        <f t="shared" si="473"/>
        <v>2021</v>
      </c>
      <c r="Q3839" t="str">
        <f t="shared" si="474"/>
        <v>theater</v>
      </c>
      <c r="R3839" s="6" t="str">
        <f t="shared" si="475"/>
        <v>plays</v>
      </c>
      <c r="S3839" s="10">
        <f t="shared" si="476"/>
        <v>42152.765717592592</v>
      </c>
      <c r="T3839" s="10">
        <f t="shared" si="477"/>
        <v>42188.765717592592</v>
      </c>
      <c r="U3839" s="10" t="str">
        <f t="shared" si="478"/>
        <v>May</v>
      </c>
      <c r="V3839" s="11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>
        <f t="shared" si="473"/>
        <v>100412</v>
      </c>
      <c r="Q3840" t="str">
        <f t="shared" si="474"/>
        <v>theater</v>
      </c>
      <c r="R3840" s="6" t="str">
        <f t="shared" si="475"/>
        <v>plays</v>
      </c>
      <c r="S3840" s="10">
        <f t="shared" si="476"/>
        <v>42116.710752314815</v>
      </c>
      <c r="T3840" s="10">
        <f t="shared" si="477"/>
        <v>42146.710752314815</v>
      </c>
      <c r="U3840" s="10" t="str">
        <f t="shared" si="478"/>
        <v>Apr</v>
      </c>
      <c r="V3840" s="11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>
        <f t="shared" si="473"/>
        <v>2012.5</v>
      </c>
      <c r="Q3841" t="str">
        <f t="shared" si="474"/>
        <v>theater</v>
      </c>
      <c r="R3841" s="6" t="str">
        <f t="shared" si="475"/>
        <v>plays</v>
      </c>
      <c r="S3841" s="10">
        <f t="shared" si="476"/>
        <v>42155.142638888887</v>
      </c>
      <c r="T3841" s="10">
        <f t="shared" si="477"/>
        <v>42215.142638888887</v>
      </c>
      <c r="U3841" s="10" t="str">
        <f t="shared" si="478"/>
        <v>May</v>
      </c>
      <c r="V3841" s="11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>
        <f t="shared" si="473"/>
        <v>33</v>
      </c>
      <c r="Q3842" t="str">
        <f t="shared" si="474"/>
        <v>theater</v>
      </c>
      <c r="R3842" s="6" t="str">
        <f t="shared" si="475"/>
        <v>plays</v>
      </c>
      <c r="S3842" s="10">
        <f t="shared" si="476"/>
        <v>42432.701724537037</v>
      </c>
      <c r="T3842" s="10">
        <f t="shared" si="477"/>
        <v>42457.660057870366</v>
      </c>
      <c r="U3842" s="10" t="str">
        <f t="shared" si="478"/>
        <v>Mar</v>
      </c>
      <c r="V3842" s="11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>
        <f t="shared" ref="P3843:P3906" si="481">AVERAGE(D3843,E3843)</f>
        <v>5436</v>
      </c>
      <c r="Q3843" t="str">
        <f t="shared" ref="Q3843:Q3906" si="482">LEFT(N3843, SEARCH("/",N3843,1)-1)</f>
        <v>theater</v>
      </c>
      <c r="R3843" s="6" t="str">
        <f t="shared" ref="R3843:R3906" si="483">RIGHT(N3843,LEN(N3843) - SEARCH("/", N3843, + 1))</f>
        <v>plays</v>
      </c>
      <c r="S3843" s="10">
        <f t="shared" ref="S3843:S3906" si="484">(((J3843/60)/60)/24)+DATE(1970,1,1)</f>
        <v>41780.785729166666</v>
      </c>
      <c r="T3843" s="10">
        <f t="shared" ref="T3843:T3906" si="485">(((I3843/60)/60)/24)+DATE(1970,1,1)</f>
        <v>41840.785729166666</v>
      </c>
      <c r="U3843" s="10" t="str">
        <f t="shared" ref="U3843:U3906" si="486">TEXT(S3843, "mmm")</f>
        <v>May</v>
      </c>
      <c r="V3843" s="11">
        <f t="shared" ref="V3843:V3906" si="487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>
        <f t="shared" si="481"/>
        <v>3048.5</v>
      </c>
      <c r="Q3844" t="str">
        <f t="shared" si="482"/>
        <v>theater</v>
      </c>
      <c r="R3844" s="6" t="str">
        <f t="shared" si="483"/>
        <v>plays</v>
      </c>
      <c r="S3844" s="10">
        <f t="shared" si="484"/>
        <v>41740.493657407409</v>
      </c>
      <c r="T3844" s="10">
        <f t="shared" si="485"/>
        <v>41770.493657407409</v>
      </c>
      <c r="U3844" s="10" t="str">
        <f t="shared" si="486"/>
        <v>Apr</v>
      </c>
      <c r="V3844" s="11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>
        <f t="shared" si="481"/>
        <v>3032.5</v>
      </c>
      <c r="Q3845" t="str">
        <f t="shared" si="482"/>
        <v>theater</v>
      </c>
      <c r="R3845" s="6" t="str">
        <f t="shared" si="483"/>
        <v>plays</v>
      </c>
      <c r="S3845" s="10">
        <f t="shared" si="484"/>
        <v>41766.072500000002</v>
      </c>
      <c r="T3845" s="10">
        <f t="shared" si="485"/>
        <v>41791.072500000002</v>
      </c>
      <c r="U3845" s="10" t="str">
        <f t="shared" si="486"/>
        <v>May</v>
      </c>
      <c r="V3845" s="11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>
        <f t="shared" si="481"/>
        <v>6933</v>
      </c>
      <c r="Q3846" t="str">
        <f t="shared" si="482"/>
        <v>theater</v>
      </c>
      <c r="R3846" s="6" t="str">
        <f t="shared" si="483"/>
        <v>plays</v>
      </c>
      <c r="S3846" s="10">
        <f t="shared" si="484"/>
        <v>41766.617291666669</v>
      </c>
      <c r="T3846" s="10">
        <f t="shared" si="485"/>
        <v>41793.290972222225</v>
      </c>
      <c r="U3846" s="10" t="str">
        <f t="shared" si="486"/>
        <v>May</v>
      </c>
      <c r="V3846" s="11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>
        <f t="shared" si="481"/>
        <v>20421</v>
      </c>
      <c r="Q3847" t="str">
        <f t="shared" si="482"/>
        <v>theater</v>
      </c>
      <c r="R3847" s="6" t="str">
        <f t="shared" si="483"/>
        <v>plays</v>
      </c>
      <c r="S3847" s="10">
        <f t="shared" si="484"/>
        <v>42248.627013888887</v>
      </c>
      <c r="T3847" s="10">
        <f t="shared" si="485"/>
        <v>42278.627013888887</v>
      </c>
      <c r="U3847" s="10" t="str">
        <f t="shared" si="486"/>
        <v>Sep</v>
      </c>
      <c r="V3847" s="11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>
        <f t="shared" si="481"/>
        <v>3594.5</v>
      </c>
      <c r="Q3848" t="str">
        <f t="shared" si="482"/>
        <v>theater</v>
      </c>
      <c r="R3848" s="6" t="str">
        <f t="shared" si="483"/>
        <v>plays</v>
      </c>
      <c r="S3848" s="10">
        <f t="shared" si="484"/>
        <v>41885.221550925926</v>
      </c>
      <c r="T3848" s="10">
        <f t="shared" si="485"/>
        <v>41916.290972222225</v>
      </c>
      <c r="U3848" s="10" t="str">
        <f t="shared" si="486"/>
        <v>Sep</v>
      </c>
      <c r="V3848" s="11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>
        <f t="shared" si="481"/>
        <v>6098.5</v>
      </c>
      <c r="Q3849" t="str">
        <f t="shared" si="482"/>
        <v>theater</v>
      </c>
      <c r="R3849" s="6" t="str">
        <f t="shared" si="483"/>
        <v>plays</v>
      </c>
      <c r="S3849" s="10">
        <f t="shared" si="484"/>
        <v>42159.224432870367</v>
      </c>
      <c r="T3849" s="10">
        <f t="shared" si="485"/>
        <v>42204.224432870367</v>
      </c>
      <c r="U3849" s="10" t="str">
        <f t="shared" si="486"/>
        <v>Jun</v>
      </c>
      <c r="V3849" s="11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>
        <f t="shared" si="481"/>
        <v>7564.5</v>
      </c>
      <c r="Q3850" t="str">
        <f t="shared" si="482"/>
        <v>theater</v>
      </c>
      <c r="R3850" s="6" t="str">
        <f t="shared" si="483"/>
        <v>plays</v>
      </c>
      <c r="S3850" s="10">
        <f t="shared" si="484"/>
        <v>42265.817002314812</v>
      </c>
      <c r="T3850" s="10">
        <f t="shared" si="485"/>
        <v>42295.817002314812</v>
      </c>
      <c r="U3850" s="10" t="str">
        <f t="shared" si="486"/>
        <v>Sep</v>
      </c>
      <c r="V3850" s="11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>
        <f t="shared" si="481"/>
        <v>16056.5</v>
      </c>
      <c r="Q3851" t="str">
        <f t="shared" si="482"/>
        <v>theater</v>
      </c>
      <c r="R3851" s="6" t="str">
        <f t="shared" si="483"/>
        <v>plays</v>
      </c>
      <c r="S3851" s="10">
        <f t="shared" si="484"/>
        <v>42136.767175925925</v>
      </c>
      <c r="T3851" s="10">
        <f t="shared" si="485"/>
        <v>42166.767175925925</v>
      </c>
      <c r="U3851" s="10" t="str">
        <f t="shared" si="486"/>
        <v>May</v>
      </c>
      <c r="V3851" s="11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>
        <f t="shared" si="481"/>
        <v>519</v>
      </c>
      <c r="Q3852" t="str">
        <f t="shared" si="482"/>
        <v>theater</v>
      </c>
      <c r="R3852" s="6" t="str">
        <f t="shared" si="483"/>
        <v>plays</v>
      </c>
      <c r="S3852" s="10">
        <f t="shared" si="484"/>
        <v>41975.124340277776</v>
      </c>
      <c r="T3852" s="10">
        <f t="shared" si="485"/>
        <v>42005.124340277776</v>
      </c>
      <c r="U3852" s="10" t="str">
        <f t="shared" si="486"/>
        <v>Dec</v>
      </c>
      <c r="V3852" s="11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>
        <f t="shared" si="481"/>
        <v>1676</v>
      </c>
      <c r="Q3853" t="str">
        <f t="shared" si="482"/>
        <v>theater</v>
      </c>
      <c r="R3853" s="6" t="str">
        <f t="shared" si="483"/>
        <v>plays</v>
      </c>
      <c r="S3853" s="10">
        <f t="shared" si="484"/>
        <v>42172.439571759256</v>
      </c>
      <c r="T3853" s="10">
        <f t="shared" si="485"/>
        <v>42202.439571759256</v>
      </c>
      <c r="U3853" s="10" t="str">
        <f t="shared" si="486"/>
        <v>Jun</v>
      </c>
      <c r="V3853" s="11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>
        <f t="shared" si="481"/>
        <v>5010</v>
      </c>
      <c r="Q3854" t="str">
        <f t="shared" si="482"/>
        <v>theater</v>
      </c>
      <c r="R3854" s="6" t="str">
        <f t="shared" si="483"/>
        <v>plays</v>
      </c>
      <c r="S3854" s="10">
        <f t="shared" si="484"/>
        <v>42065.190694444449</v>
      </c>
      <c r="T3854" s="10">
        <f t="shared" si="485"/>
        <v>42090.149027777778</v>
      </c>
      <c r="U3854" s="10" t="str">
        <f t="shared" si="486"/>
        <v>Mar</v>
      </c>
      <c r="V3854" s="11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>
        <f t="shared" si="481"/>
        <v>50013</v>
      </c>
      <c r="Q3855" t="str">
        <f t="shared" si="482"/>
        <v>theater</v>
      </c>
      <c r="R3855" s="6" t="str">
        <f t="shared" si="483"/>
        <v>plays</v>
      </c>
      <c r="S3855" s="10">
        <f t="shared" si="484"/>
        <v>41848.84002314815</v>
      </c>
      <c r="T3855" s="10">
        <f t="shared" si="485"/>
        <v>41883.84002314815</v>
      </c>
      <c r="U3855" s="10" t="str">
        <f t="shared" si="486"/>
        <v>Jul</v>
      </c>
      <c r="V3855" s="11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>
        <f t="shared" si="481"/>
        <v>6394</v>
      </c>
      <c r="Q3856" t="str">
        <f t="shared" si="482"/>
        <v>theater</v>
      </c>
      <c r="R3856" s="6" t="str">
        <f t="shared" si="483"/>
        <v>plays</v>
      </c>
      <c r="S3856" s="10">
        <f t="shared" si="484"/>
        <v>42103.884930555556</v>
      </c>
      <c r="T3856" s="10">
        <f t="shared" si="485"/>
        <v>42133.884930555556</v>
      </c>
      <c r="U3856" s="10" t="str">
        <f t="shared" si="486"/>
        <v>Apr</v>
      </c>
      <c r="V3856" s="11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>
        <f t="shared" si="481"/>
        <v>512.5</v>
      </c>
      <c r="Q3857" t="str">
        <f t="shared" si="482"/>
        <v>theater</v>
      </c>
      <c r="R3857" s="6" t="str">
        <f t="shared" si="483"/>
        <v>plays</v>
      </c>
      <c r="S3857" s="10">
        <f t="shared" si="484"/>
        <v>42059.970729166671</v>
      </c>
      <c r="T3857" s="10">
        <f t="shared" si="485"/>
        <v>42089.929062499999</v>
      </c>
      <c r="U3857" s="10" t="str">
        <f t="shared" si="486"/>
        <v>Feb</v>
      </c>
      <c r="V3857" s="11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>
        <f t="shared" si="481"/>
        <v>2500.5</v>
      </c>
      <c r="Q3858" t="str">
        <f t="shared" si="482"/>
        <v>theater</v>
      </c>
      <c r="R3858" s="6" t="str">
        <f t="shared" si="483"/>
        <v>plays</v>
      </c>
      <c r="S3858" s="10">
        <f t="shared" si="484"/>
        <v>42041.743090277778</v>
      </c>
      <c r="T3858" s="10">
        <f t="shared" si="485"/>
        <v>42071.701423611114</v>
      </c>
      <c r="U3858" s="10" t="str">
        <f t="shared" si="486"/>
        <v>Feb</v>
      </c>
      <c r="V3858" s="11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>
        <f t="shared" si="481"/>
        <v>2630</v>
      </c>
      <c r="Q3859" t="str">
        <f t="shared" si="482"/>
        <v>theater</v>
      </c>
      <c r="R3859" s="6" t="str">
        <f t="shared" si="483"/>
        <v>plays</v>
      </c>
      <c r="S3859" s="10">
        <f t="shared" si="484"/>
        <v>41829.73715277778</v>
      </c>
      <c r="T3859" s="10">
        <f t="shared" si="485"/>
        <v>41852.716666666667</v>
      </c>
      <c r="U3859" s="10" t="str">
        <f t="shared" si="486"/>
        <v>Jul</v>
      </c>
      <c r="V3859" s="11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>
        <f t="shared" si="481"/>
        <v>255</v>
      </c>
      <c r="Q3860" t="str">
        <f t="shared" si="482"/>
        <v>theater</v>
      </c>
      <c r="R3860" s="6" t="str">
        <f t="shared" si="483"/>
        <v>plays</v>
      </c>
      <c r="S3860" s="10">
        <f t="shared" si="484"/>
        <v>42128.431064814817</v>
      </c>
      <c r="T3860" s="10">
        <f t="shared" si="485"/>
        <v>42146.875</v>
      </c>
      <c r="U3860" s="10" t="str">
        <f t="shared" si="486"/>
        <v>May</v>
      </c>
      <c r="V3860" s="11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>
        <f t="shared" si="481"/>
        <v>1250.5</v>
      </c>
      <c r="Q3861" t="str">
        <f t="shared" si="482"/>
        <v>theater</v>
      </c>
      <c r="R3861" s="6" t="str">
        <f t="shared" si="483"/>
        <v>plays</v>
      </c>
      <c r="S3861" s="10">
        <f t="shared" si="484"/>
        <v>41789.893599537041</v>
      </c>
      <c r="T3861" s="10">
        <f t="shared" si="485"/>
        <v>41815.875</v>
      </c>
      <c r="U3861" s="10" t="str">
        <f t="shared" si="486"/>
        <v>May</v>
      </c>
      <c r="V3861" s="11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>
        <f t="shared" si="481"/>
        <v>3530</v>
      </c>
      <c r="Q3862" t="str">
        <f t="shared" si="482"/>
        <v>theater</v>
      </c>
      <c r="R3862" s="6" t="str">
        <f t="shared" si="483"/>
        <v>plays</v>
      </c>
      <c r="S3862" s="10">
        <f t="shared" si="484"/>
        <v>41833.660995370366</v>
      </c>
      <c r="T3862" s="10">
        <f t="shared" si="485"/>
        <v>41863.660995370366</v>
      </c>
      <c r="U3862" s="10" t="str">
        <f t="shared" si="486"/>
        <v>Jul</v>
      </c>
      <c r="V3862" s="11">
        <f t="shared" si="487"/>
        <v>2014</v>
      </c>
    </row>
    <row r="3863" spans="1:22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>
        <f t="shared" si="481"/>
        <v>1050</v>
      </c>
      <c r="Q3863" t="str">
        <f t="shared" si="482"/>
        <v>theater</v>
      </c>
      <c r="R3863" s="6" t="str">
        <f t="shared" si="483"/>
        <v>plays</v>
      </c>
      <c r="S3863" s="10">
        <f t="shared" si="484"/>
        <v>41914.590011574073</v>
      </c>
      <c r="T3863" s="10">
        <f t="shared" si="485"/>
        <v>41955.907638888893</v>
      </c>
      <c r="U3863" s="10" t="str">
        <f t="shared" si="486"/>
        <v>Oct</v>
      </c>
      <c r="V3863" s="11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>
        <f t="shared" si="481"/>
        <v>3750.5</v>
      </c>
      <c r="Q3864" t="str">
        <f t="shared" si="482"/>
        <v>theater</v>
      </c>
      <c r="R3864" s="6" t="str">
        <f t="shared" si="483"/>
        <v>plays</v>
      </c>
      <c r="S3864" s="10">
        <f t="shared" si="484"/>
        <v>42611.261064814811</v>
      </c>
      <c r="T3864" s="10">
        <f t="shared" si="485"/>
        <v>42625.707638888889</v>
      </c>
      <c r="U3864" s="10" t="str">
        <f t="shared" si="486"/>
        <v>Aug</v>
      </c>
      <c r="V3864" s="11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>
        <f t="shared" si="481"/>
        <v>3000</v>
      </c>
      <c r="Q3865" t="str">
        <f t="shared" si="482"/>
        <v>theater</v>
      </c>
      <c r="R3865" s="6" t="str">
        <f t="shared" si="483"/>
        <v>plays</v>
      </c>
      <c r="S3865" s="10">
        <f t="shared" si="484"/>
        <v>42253.633159722223</v>
      </c>
      <c r="T3865" s="10">
        <f t="shared" si="485"/>
        <v>42313.674826388888</v>
      </c>
      <c r="U3865" s="10" t="str">
        <f t="shared" si="486"/>
        <v>Sep</v>
      </c>
      <c r="V3865" s="11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>
        <f t="shared" si="481"/>
        <v>2530</v>
      </c>
      <c r="Q3866" t="str">
        <f t="shared" si="482"/>
        <v>theater</v>
      </c>
      <c r="R3866" s="6" t="str">
        <f t="shared" si="483"/>
        <v>plays</v>
      </c>
      <c r="S3866" s="10">
        <f t="shared" si="484"/>
        <v>42295.891828703709</v>
      </c>
      <c r="T3866" s="10">
        <f t="shared" si="485"/>
        <v>42325.933495370366</v>
      </c>
      <c r="U3866" s="10" t="str">
        <f t="shared" si="486"/>
        <v>Oct</v>
      </c>
      <c r="V3866" s="11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>
        <f t="shared" si="481"/>
        <v>1531.5</v>
      </c>
      <c r="Q3867" t="str">
        <f t="shared" si="482"/>
        <v>theater</v>
      </c>
      <c r="R3867" s="6" t="str">
        <f t="shared" si="483"/>
        <v>plays</v>
      </c>
      <c r="S3867" s="10">
        <f t="shared" si="484"/>
        <v>41841.651597222226</v>
      </c>
      <c r="T3867" s="10">
        <f t="shared" si="485"/>
        <v>41881.229166666664</v>
      </c>
      <c r="U3867" s="10" t="str">
        <f t="shared" si="486"/>
        <v>Jul</v>
      </c>
      <c r="V3867" s="11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>
        <f t="shared" si="481"/>
        <v>1005.5</v>
      </c>
      <c r="Q3868" t="str">
        <f t="shared" si="482"/>
        <v>theater</v>
      </c>
      <c r="R3868" s="6" t="str">
        <f t="shared" si="483"/>
        <v>plays</v>
      </c>
      <c r="S3868" s="10">
        <f t="shared" si="484"/>
        <v>42402.947002314817</v>
      </c>
      <c r="T3868" s="10">
        <f t="shared" si="485"/>
        <v>42452.145138888889</v>
      </c>
      <c r="U3868" s="10" t="str">
        <f t="shared" si="486"/>
        <v>Feb</v>
      </c>
      <c r="V3868" s="11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>
        <f t="shared" si="481"/>
        <v>1125.5</v>
      </c>
      <c r="Q3869" t="str">
        <f t="shared" si="482"/>
        <v>theater</v>
      </c>
      <c r="R3869" s="6" t="str">
        <f t="shared" si="483"/>
        <v>plays</v>
      </c>
      <c r="S3869" s="10">
        <f t="shared" si="484"/>
        <v>42509.814108796301</v>
      </c>
      <c r="T3869" s="10">
        <f t="shared" si="485"/>
        <v>42539.814108796301</v>
      </c>
      <c r="U3869" s="10" t="str">
        <f t="shared" si="486"/>
        <v>May</v>
      </c>
      <c r="V3869" s="11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>
        <f t="shared" si="481"/>
        <v>2505</v>
      </c>
      <c r="Q3870" t="str">
        <f t="shared" si="482"/>
        <v>theater</v>
      </c>
      <c r="R3870" s="6" t="str">
        <f t="shared" si="483"/>
        <v>musical</v>
      </c>
      <c r="S3870" s="10">
        <f t="shared" si="484"/>
        <v>41865.659780092588</v>
      </c>
      <c r="T3870" s="10">
        <f t="shared" si="485"/>
        <v>41890.659780092588</v>
      </c>
      <c r="U3870" s="10" t="str">
        <f t="shared" si="486"/>
        <v>Aug</v>
      </c>
      <c r="V3870" s="11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>
        <f t="shared" si="481"/>
        <v>6781.5</v>
      </c>
      <c r="Q3871" t="str">
        <f t="shared" si="482"/>
        <v>theater</v>
      </c>
      <c r="R3871" s="6" t="str">
        <f t="shared" si="483"/>
        <v>musical</v>
      </c>
      <c r="S3871" s="10">
        <f t="shared" si="484"/>
        <v>42047.724444444444</v>
      </c>
      <c r="T3871" s="10">
        <f t="shared" si="485"/>
        <v>42077.132638888885</v>
      </c>
      <c r="U3871" s="10" t="str">
        <f t="shared" si="486"/>
        <v>Feb</v>
      </c>
      <c r="V3871" s="11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>
        <f t="shared" si="481"/>
        <v>5750</v>
      </c>
      <c r="Q3872" t="str">
        <f t="shared" si="482"/>
        <v>theater</v>
      </c>
      <c r="R3872" s="6" t="str">
        <f t="shared" si="483"/>
        <v>musical</v>
      </c>
      <c r="S3872" s="10">
        <f t="shared" si="484"/>
        <v>41793.17219907407</v>
      </c>
      <c r="T3872" s="10">
        <f t="shared" si="485"/>
        <v>41823.17219907407</v>
      </c>
      <c r="U3872" s="10" t="str">
        <f t="shared" si="486"/>
        <v>Jun</v>
      </c>
      <c r="V3872" s="11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>
        <f t="shared" si="481"/>
        <v>770</v>
      </c>
      <c r="Q3873" t="str">
        <f t="shared" si="482"/>
        <v>theater</v>
      </c>
      <c r="R3873" s="6" t="str">
        <f t="shared" si="483"/>
        <v>musical</v>
      </c>
      <c r="S3873" s="10">
        <f t="shared" si="484"/>
        <v>42763.780671296292</v>
      </c>
      <c r="T3873" s="10">
        <f t="shared" si="485"/>
        <v>42823.739004629635</v>
      </c>
      <c r="U3873" s="10" t="str">
        <f t="shared" si="486"/>
        <v>Jan</v>
      </c>
      <c r="V3873" s="11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>
        <f t="shared" si="481"/>
        <v>7500</v>
      </c>
      <c r="Q3874" t="str">
        <f t="shared" si="482"/>
        <v>theater</v>
      </c>
      <c r="R3874" s="6" t="str">
        <f t="shared" si="483"/>
        <v>musical</v>
      </c>
      <c r="S3874" s="10">
        <f t="shared" si="484"/>
        <v>42180.145787037036</v>
      </c>
      <c r="T3874" s="10">
        <f t="shared" si="485"/>
        <v>42230.145787037036</v>
      </c>
      <c r="U3874" s="10" t="str">
        <f t="shared" si="486"/>
        <v>Jun</v>
      </c>
      <c r="V3874" s="11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>
        <f t="shared" si="481"/>
        <v>2750</v>
      </c>
      <c r="Q3875" t="str">
        <f t="shared" si="482"/>
        <v>theater</v>
      </c>
      <c r="R3875" s="6" t="str">
        <f t="shared" si="483"/>
        <v>musical</v>
      </c>
      <c r="S3875" s="10">
        <f t="shared" si="484"/>
        <v>42255.696006944447</v>
      </c>
      <c r="T3875" s="10">
        <f t="shared" si="485"/>
        <v>42285.696006944447</v>
      </c>
      <c r="U3875" s="10" t="str">
        <f t="shared" si="486"/>
        <v>Sep</v>
      </c>
      <c r="V3875" s="11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>
        <f t="shared" si="481"/>
        <v>310</v>
      </c>
      <c r="Q3876" t="str">
        <f t="shared" si="482"/>
        <v>theater</v>
      </c>
      <c r="R3876" s="6" t="str">
        <f t="shared" si="483"/>
        <v>musical</v>
      </c>
      <c r="S3876" s="10">
        <f t="shared" si="484"/>
        <v>42007.016458333332</v>
      </c>
      <c r="T3876" s="10">
        <f t="shared" si="485"/>
        <v>42028.041666666672</v>
      </c>
      <c r="U3876" s="10" t="str">
        <f t="shared" si="486"/>
        <v>Jan</v>
      </c>
      <c r="V3876" s="11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>
        <f t="shared" si="481"/>
        <v>15000</v>
      </c>
      <c r="Q3877" t="str">
        <f t="shared" si="482"/>
        <v>theater</v>
      </c>
      <c r="R3877" s="6" t="str">
        <f t="shared" si="483"/>
        <v>musical</v>
      </c>
      <c r="S3877" s="10">
        <f t="shared" si="484"/>
        <v>42615.346817129626</v>
      </c>
      <c r="T3877" s="10">
        <f t="shared" si="485"/>
        <v>42616.416666666672</v>
      </c>
      <c r="U3877" s="10" t="str">
        <f t="shared" si="486"/>
        <v>Sep</v>
      </c>
      <c r="V3877" s="11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>
        <f t="shared" si="481"/>
        <v>2979.5</v>
      </c>
      <c r="Q3878" t="str">
        <f t="shared" si="482"/>
        <v>theater</v>
      </c>
      <c r="R3878" s="6" t="str">
        <f t="shared" si="483"/>
        <v>musical</v>
      </c>
      <c r="S3878" s="10">
        <f t="shared" si="484"/>
        <v>42372.624166666668</v>
      </c>
      <c r="T3878" s="10">
        <f t="shared" si="485"/>
        <v>42402.624166666668</v>
      </c>
      <c r="U3878" s="10" t="str">
        <f t="shared" si="486"/>
        <v>Jan</v>
      </c>
      <c r="V3878" s="11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>
        <f t="shared" si="481"/>
        <v>13120.5</v>
      </c>
      <c r="Q3879" t="str">
        <f t="shared" si="482"/>
        <v>theater</v>
      </c>
      <c r="R3879" s="6" t="str">
        <f t="shared" si="483"/>
        <v>musical</v>
      </c>
      <c r="S3879" s="10">
        <f t="shared" si="484"/>
        <v>42682.67768518519</v>
      </c>
      <c r="T3879" s="10">
        <f t="shared" si="485"/>
        <v>42712.67768518519</v>
      </c>
      <c r="U3879" s="10" t="str">
        <f t="shared" si="486"/>
        <v>Nov</v>
      </c>
      <c r="V3879" s="11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>
        <f t="shared" si="481"/>
        <v>9005</v>
      </c>
      <c r="Q3880" t="str">
        <f t="shared" si="482"/>
        <v>theater</v>
      </c>
      <c r="R3880" s="6" t="str">
        <f t="shared" si="483"/>
        <v>musical</v>
      </c>
      <c r="S3880" s="10">
        <f t="shared" si="484"/>
        <v>42154.818819444445</v>
      </c>
      <c r="T3880" s="10">
        <f t="shared" si="485"/>
        <v>42185.165972222225</v>
      </c>
      <c r="U3880" s="10" t="str">
        <f t="shared" si="486"/>
        <v>May</v>
      </c>
      <c r="V3880" s="11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>
        <f t="shared" si="481"/>
        <v>7500</v>
      </c>
      <c r="Q3881" t="str">
        <f t="shared" si="482"/>
        <v>theater</v>
      </c>
      <c r="R3881" s="6" t="str">
        <f t="shared" si="483"/>
        <v>musical</v>
      </c>
      <c r="S3881" s="10">
        <f t="shared" si="484"/>
        <v>41999.861064814817</v>
      </c>
      <c r="T3881" s="10">
        <f t="shared" si="485"/>
        <v>42029.861064814817</v>
      </c>
      <c r="U3881" s="10" t="str">
        <f t="shared" si="486"/>
        <v>Dec</v>
      </c>
      <c r="V3881" s="11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>
        <f t="shared" si="481"/>
        <v>4240</v>
      </c>
      <c r="Q3882" t="str">
        <f t="shared" si="482"/>
        <v>theater</v>
      </c>
      <c r="R3882" s="6" t="str">
        <f t="shared" si="483"/>
        <v>musical</v>
      </c>
      <c r="S3882" s="10">
        <f t="shared" si="484"/>
        <v>41815.815046296295</v>
      </c>
      <c r="T3882" s="10">
        <f t="shared" si="485"/>
        <v>41850.958333333336</v>
      </c>
      <c r="U3882" s="10" t="str">
        <f t="shared" si="486"/>
        <v>Jun</v>
      </c>
      <c r="V3882" s="11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>
        <f t="shared" si="481"/>
        <v>262.5</v>
      </c>
      <c r="Q3883" t="str">
        <f t="shared" si="482"/>
        <v>theater</v>
      </c>
      <c r="R3883" s="6" t="str">
        <f t="shared" si="483"/>
        <v>musical</v>
      </c>
      <c r="S3883" s="10">
        <f t="shared" si="484"/>
        <v>42756.018506944441</v>
      </c>
      <c r="T3883" s="10">
        <f t="shared" si="485"/>
        <v>42786.018506944441</v>
      </c>
      <c r="U3883" s="10" t="str">
        <f t="shared" si="486"/>
        <v>Jan</v>
      </c>
      <c r="V3883" s="11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>
        <f t="shared" si="481"/>
        <v>15000</v>
      </c>
      <c r="Q3884" t="str">
        <f t="shared" si="482"/>
        <v>theater</v>
      </c>
      <c r="R3884" s="6" t="str">
        <f t="shared" si="483"/>
        <v>musical</v>
      </c>
      <c r="S3884" s="10">
        <f t="shared" si="484"/>
        <v>42373.983449074076</v>
      </c>
      <c r="T3884" s="10">
        <f t="shared" si="485"/>
        <v>42400.960416666669</v>
      </c>
      <c r="U3884" s="10" t="str">
        <f t="shared" si="486"/>
        <v>Jan</v>
      </c>
      <c r="V3884" s="11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>
        <f t="shared" si="481"/>
        <v>7500</v>
      </c>
      <c r="Q3885" t="str">
        <f t="shared" si="482"/>
        <v>theater</v>
      </c>
      <c r="R3885" s="6" t="str">
        <f t="shared" si="483"/>
        <v>musical</v>
      </c>
      <c r="S3885" s="10">
        <f t="shared" si="484"/>
        <v>41854.602650462963</v>
      </c>
      <c r="T3885" s="10">
        <f t="shared" si="485"/>
        <v>41884.602650462963</v>
      </c>
      <c r="U3885" s="10" t="str">
        <f t="shared" si="486"/>
        <v>Aug</v>
      </c>
      <c r="V3885" s="11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>
        <f t="shared" si="481"/>
        <v>5000</v>
      </c>
      <c r="Q3886" t="str">
        <f t="shared" si="482"/>
        <v>theater</v>
      </c>
      <c r="R3886" s="6" t="str">
        <f t="shared" si="483"/>
        <v>musical</v>
      </c>
      <c r="S3886" s="10">
        <f t="shared" si="484"/>
        <v>42065.791574074072</v>
      </c>
      <c r="T3886" s="10">
        <f t="shared" si="485"/>
        <v>42090.749907407408</v>
      </c>
      <c r="U3886" s="10" t="str">
        <f t="shared" si="486"/>
        <v>Mar</v>
      </c>
      <c r="V3886" s="11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>
        <f t="shared" si="481"/>
        <v>187500</v>
      </c>
      <c r="Q3887" t="str">
        <f t="shared" si="482"/>
        <v>theater</v>
      </c>
      <c r="R3887" s="6" t="str">
        <f t="shared" si="483"/>
        <v>musical</v>
      </c>
      <c r="S3887" s="10">
        <f t="shared" si="484"/>
        <v>42469.951284722221</v>
      </c>
      <c r="T3887" s="10">
        <f t="shared" si="485"/>
        <v>42499.951284722221</v>
      </c>
      <c r="U3887" s="10" t="str">
        <f t="shared" si="486"/>
        <v>Apr</v>
      </c>
      <c r="V3887" s="11">
        <f t="shared" si="487"/>
        <v>2016</v>
      </c>
    </row>
    <row r="3888" spans="1:22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>
        <f t="shared" si="481"/>
        <v>5000</v>
      </c>
      <c r="Q3888" t="str">
        <f t="shared" si="482"/>
        <v>theater</v>
      </c>
      <c r="R3888" s="6" t="str">
        <f t="shared" si="483"/>
        <v>musical</v>
      </c>
      <c r="S3888" s="10">
        <f t="shared" si="484"/>
        <v>41954.228032407409</v>
      </c>
      <c r="T3888" s="10">
        <f t="shared" si="485"/>
        <v>41984.228032407409</v>
      </c>
      <c r="U3888" s="10" t="str">
        <f t="shared" si="486"/>
        <v>Nov</v>
      </c>
      <c r="V3888" s="11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>
        <f t="shared" si="481"/>
        <v>1017.5</v>
      </c>
      <c r="Q3889" t="str">
        <f t="shared" si="482"/>
        <v>theater</v>
      </c>
      <c r="R3889" s="6" t="str">
        <f t="shared" si="483"/>
        <v>musical</v>
      </c>
      <c r="S3889" s="10">
        <f t="shared" si="484"/>
        <v>42079.857974537037</v>
      </c>
      <c r="T3889" s="10">
        <f t="shared" si="485"/>
        <v>42125.916666666672</v>
      </c>
      <c r="U3889" s="10" t="str">
        <f t="shared" si="486"/>
        <v>Mar</v>
      </c>
      <c r="V3889" s="11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>
        <f t="shared" si="481"/>
        <v>1271</v>
      </c>
      <c r="Q3890" t="str">
        <f t="shared" si="482"/>
        <v>theater</v>
      </c>
      <c r="R3890" s="6" t="str">
        <f t="shared" si="483"/>
        <v>plays</v>
      </c>
      <c r="S3890" s="10">
        <f t="shared" si="484"/>
        <v>42762.545810185184</v>
      </c>
      <c r="T3890" s="10">
        <f t="shared" si="485"/>
        <v>42792.545810185184</v>
      </c>
      <c r="U3890" s="10" t="str">
        <f t="shared" si="486"/>
        <v>Jan</v>
      </c>
      <c r="V3890" s="11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>
        <f t="shared" si="481"/>
        <v>4059</v>
      </c>
      <c r="Q3891" t="str">
        <f t="shared" si="482"/>
        <v>theater</v>
      </c>
      <c r="R3891" s="6" t="str">
        <f t="shared" si="483"/>
        <v>plays</v>
      </c>
      <c r="S3891" s="10">
        <f t="shared" si="484"/>
        <v>41977.004976851851</v>
      </c>
      <c r="T3891" s="10">
        <f t="shared" si="485"/>
        <v>42008.976388888885</v>
      </c>
      <c r="U3891" s="10" t="str">
        <f t="shared" si="486"/>
        <v>Dec</v>
      </c>
      <c r="V3891" s="11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>
        <f t="shared" si="481"/>
        <v>8762</v>
      </c>
      <c r="Q3892" t="str">
        <f t="shared" si="482"/>
        <v>theater</v>
      </c>
      <c r="R3892" s="6" t="str">
        <f t="shared" si="483"/>
        <v>plays</v>
      </c>
      <c r="S3892" s="10">
        <f t="shared" si="484"/>
        <v>42171.758611111116</v>
      </c>
      <c r="T3892" s="10">
        <f t="shared" si="485"/>
        <v>42231.758611111116</v>
      </c>
      <c r="U3892" s="10" t="str">
        <f t="shared" si="486"/>
        <v>Jun</v>
      </c>
      <c r="V3892" s="11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>
        <f t="shared" si="481"/>
        <v>530</v>
      </c>
      <c r="Q3893" t="str">
        <f t="shared" si="482"/>
        <v>theater</v>
      </c>
      <c r="R3893" s="6" t="str">
        <f t="shared" si="483"/>
        <v>plays</v>
      </c>
      <c r="S3893" s="10">
        <f t="shared" si="484"/>
        <v>42056.1324537037</v>
      </c>
      <c r="T3893" s="10">
        <f t="shared" si="485"/>
        <v>42086.207638888889</v>
      </c>
      <c r="U3893" s="10" t="str">
        <f t="shared" si="486"/>
        <v>Feb</v>
      </c>
      <c r="V3893" s="11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>
        <f t="shared" si="481"/>
        <v>500</v>
      </c>
      <c r="Q3894" t="str">
        <f t="shared" si="482"/>
        <v>theater</v>
      </c>
      <c r="R3894" s="6" t="str">
        <f t="shared" si="483"/>
        <v>plays</v>
      </c>
      <c r="S3894" s="10">
        <f t="shared" si="484"/>
        <v>41867.652280092596</v>
      </c>
      <c r="T3894" s="10">
        <f t="shared" si="485"/>
        <v>41875.291666666664</v>
      </c>
      <c r="U3894" s="10" t="str">
        <f t="shared" si="486"/>
        <v>Aug</v>
      </c>
      <c r="V3894" s="11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>
        <f t="shared" si="481"/>
        <v>30387.5</v>
      </c>
      <c r="Q3895" t="str">
        <f t="shared" si="482"/>
        <v>theater</v>
      </c>
      <c r="R3895" s="6" t="str">
        <f t="shared" si="483"/>
        <v>plays</v>
      </c>
      <c r="S3895" s="10">
        <f t="shared" si="484"/>
        <v>41779.657870370371</v>
      </c>
      <c r="T3895" s="10">
        <f t="shared" si="485"/>
        <v>41821.25</v>
      </c>
      <c r="U3895" s="10" t="str">
        <f t="shared" si="486"/>
        <v>May</v>
      </c>
      <c r="V3895" s="11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>
        <f t="shared" si="481"/>
        <v>7760</v>
      </c>
      <c r="Q3896" t="str">
        <f t="shared" si="482"/>
        <v>theater</v>
      </c>
      <c r="R3896" s="6" t="str">
        <f t="shared" si="483"/>
        <v>plays</v>
      </c>
      <c r="S3896" s="10">
        <f t="shared" si="484"/>
        <v>42679.958472222221</v>
      </c>
      <c r="T3896" s="10">
        <f t="shared" si="485"/>
        <v>42710.207638888889</v>
      </c>
      <c r="U3896" s="10" t="str">
        <f t="shared" si="486"/>
        <v>Nov</v>
      </c>
      <c r="V3896" s="11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>
        <f t="shared" si="481"/>
        <v>525</v>
      </c>
      <c r="Q3897" t="str">
        <f t="shared" si="482"/>
        <v>theater</v>
      </c>
      <c r="R3897" s="6" t="str">
        <f t="shared" si="483"/>
        <v>plays</v>
      </c>
      <c r="S3897" s="10">
        <f t="shared" si="484"/>
        <v>42032.250208333338</v>
      </c>
      <c r="T3897" s="10">
        <f t="shared" si="485"/>
        <v>42063.250208333338</v>
      </c>
      <c r="U3897" s="10" t="str">
        <f t="shared" si="486"/>
        <v>Jan</v>
      </c>
      <c r="V3897" s="11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>
        <f t="shared" si="481"/>
        <v>885</v>
      </c>
      <c r="Q3898" t="str">
        <f t="shared" si="482"/>
        <v>theater</v>
      </c>
      <c r="R3898" s="6" t="str">
        <f t="shared" si="483"/>
        <v>plays</v>
      </c>
      <c r="S3898" s="10">
        <f t="shared" si="484"/>
        <v>41793.191875000004</v>
      </c>
      <c r="T3898" s="10">
        <f t="shared" si="485"/>
        <v>41807.191875000004</v>
      </c>
      <c r="U3898" s="10" t="str">
        <f t="shared" si="486"/>
        <v>Jun</v>
      </c>
      <c r="V3898" s="11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>
        <f t="shared" si="481"/>
        <v>1470</v>
      </c>
      <c r="Q3899" t="str">
        <f t="shared" si="482"/>
        <v>theater</v>
      </c>
      <c r="R3899" s="6" t="str">
        <f t="shared" si="483"/>
        <v>plays</v>
      </c>
      <c r="S3899" s="10">
        <f t="shared" si="484"/>
        <v>41982.87364583333</v>
      </c>
      <c r="T3899" s="10">
        <f t="shared" si="485"/>
        <v>42012.87364583333</v>
      </c>
      <c r="U3899" s="10" t="str">
        <f t="shared" si="486"/>
        <v>Dec</v>
      </c>
      <c r="V3899" s="11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>
        <f t="shared" si="481"/>
        <v>1657</v>
      </c>
      <c r="Q3900" t="str">
        <f t="shared" si="482"/>
        <v>theater</v>
      </c>
      <c r="R3900" s="6" t="str">
        <f t="shared" si="483"/>
        <v>plays</v>
      </c>
      <c r="S3900" s="10">
        <f t="shared" si="484"/>
        <v>42193.482291666667</v>
      </c>
      <c r="T3900" s="10">
        <f t="shared" si="485"/>
        <v>42233.666666666672</v>
      </c>
      <c r="U3900" s="10" t="str">
        <f t="shared" si="486"/>
        <v>Jul</v>
      </c>
      <c r="V3900" s="11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>
        <f t="shared" si="481"/>
        <v>5062.5</v>
      </c>
      <c r="Q3901" t="str">
        <f t="shared" si="482"/>
        <v>theater</v>
      </c>
      <c r="R3901" s="6" t="str">
        <f t="shared" si="483"/>
        <v>plays</v>
      </c>
      <c r="S3901" s="10">
        <f t="shared" si="484"/>
        <v>41843.775011574071</v>
      </c>
      <c r="T3901" s="10">
        <f t="shared" si="485"/>
        <v>41863.775011574071</v>
      </c>
      <c r="U3901" s="10" t="str">
        <f t="shared" si="486"/>
        <v>Jul</v>
      </c>
      <c r="V3901" s="11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>
        <f t="shared" si="481"/>
        <v>1317.5</v>
      </c>
      <c r="Q3902" t="str">
        <f t="shared" si="482"/>
        <v>theater</v>
      </c>
      <c r="R3902" s="6" t="str">
        <f t="shared" si="483"/>
        <v>plays</v>
      </c>
      <c r="S3902" s="10">
        <f t="shared" si="484"/>
        <v>42136.092488425929</v>
      </c>
      <c r="T3902" s="10">
        <f t="shared" si="485"/>
        <v>42166.092488425929</v>
      </c>
      <c r="U3902" s="10" t="str">
        <f t="shared" si="486"/>
        <v>May</v>
      </c>
      <c r="V3902" s="11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>
        <f t="shared" si="481"/>
        <v>1512.5</v>
      </c>
      <c r="Q3903" t="str">
        <f t="shared" si="482"/>
        <v>theater</v>
      </c>
      <c r="R3903" s="6" t="str">
        <f t="shared" si="483"/>
        <v>plays</v>
      </c>
      <c r="S3903" s="10">
        <f t="shared" si="484"/>
        <v>42317.826377314821</v>
      </c>
      <c r="T3903" s="10">
        <f t="shared" si="485"/>
        <v>42357.826377314821</v>
      </c>
      <c r="U3903" s="10" t="str">
        <f t="shared" si="486"/>
        <v>Nov</v>
      </c>
      <c r="V3903" s="11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>
        <f t="shared" si="481"/>
        <v>2232.5</v>
      </c>
      <c r="Q3904" t="str">
        <f t="shared" si="482"/>
        <v>theater</v>
      </c>
      <c r="R3904" s="6" t="str">
        <f t="shared" si="483"/>
        <v>plays</v>
      </c>
      <c r="S3904" s="10">
        <f t="shared" si="484"/>
        <v>42663.468078703707</v>
      </c>
      <c r="T3904" s="10">
        <f t="shared" si="485"/>
        <v>42688.509745370371</v>
      </c>
      <c r="U3904" s="10" t="str">
        <f t="shared" si="486"/>
        <v>Oct</v>
      </c>
      <c r="V3904" s="11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>
        <f t="shared" si="481"/>
        <v>750</v>
      </c>
      <c r="Q3905" t="str">
        <f t="shared" si="482"/>
        <v>theater</v>
      </c>
      <c r="R3905" s="6" t="str">
        <f t="shared" si="483"/>
        <v>plays</v>
      </c>
      <c r="S3905" s="10">
        <f t="shared" si="484"/>
        <v>42186.01116898148</v>
      </c>
      <c r="T3905" s="10">
        <f t="shared" si="485"/>
        <v>42230.818055555559</v>
      </c>
      <c r="U3905" s="10" t="str">
        <f t="shared" si="486"/>
        <v>Jul</v>
      </c>
      <c r="V3905" s="11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>
        <f t="shared" si="481"/>
        <v>5001.5</v>
      </c>
      <c r="Q3906" t="str">
        <f t="shared" si="482"/>
        <v>theater</v>
      </c>
      <c r="R3906" s="6" t="str">
        <f t="shared" si="483"/>
        <v>plays</v>
      </c>
      <c r="S3906" s="10">
        <f t="shared" si="484"/>
        <v>42095.229166666672</v>
      </c>
      <c r="T3906" s="10">
        <f t="shared" si="485"/>
        <v>42109.211111111115</v>
      </c>
      <c r="U3906" s="10" t="str">
        <f t="shared" si="486"/>
        <v>Apr</v>
      </c>
      <c r="V3906" s="11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>
        <f t="shared" ref="P3907:P3970" si="489">AVERAGE(D3907,E3907)</f>
        <v>836.5</v>
      </c>
      <c r="Q3907" t="str">
        <f t="shared" ref="Q3907:Q3970" si="490">LEFT(N3907, SEARCH("/",N3907,1)-1)</f>
        <v>theater</v>
      </c>
      <c r="R3907" s="6" t="str">
        <f t="shared" ref="R3907:R3970" si="491">RIGHT(N3907,LEN(N3907) - SEARCH("/", N3907, + 1))</f>
        <v>plays</v>
      </c>
      <c r="S3907" s="10">
        <f t="shared" ref="S3907:S3970" si="492">(((J3907/60)/60)/24)+DATE(1970,1,1)</f>
        <v>42124.623877314814</v>
      </c>
      <c r="T3907" s="10">
        <f t="shared" ref="T3907:T3970" si="493">(((I3907/60)/60)/24)+DATE(1970,1,1)</f>
        <v>42166.958333333328</v>
      </c>
      <c r="U3907" s="10" t="str">
        <f t="shared" ref="U3907:U3970" si="494">TEXT(S3907, "mmm")</f>
        <v>Apr</v>
      </c>
      <c r="V3907" s="11">
        <f t="shared" ref="V3907:V3970" si="495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>
        <f t="shared" si="489"/>
        <v>1255</v>
      </c>
      <c r="Q3908" t="str">
        <f t="shared" si="490"/>
        <v>theater</v>
      </c>
      <c r="R3908" s="6" t="str">
        <f t="shared" si="491"/>
        <v>plays</v>
      </c>
      <c r="S3908" s="10">
        <f t="shared" si="492"/>
        <v>42143.917743055557</v>
      </c>
      <c r="T3908" s="10">
        <f t="shared" si="493"/>
        <v>42181.559027777781</v>
      </c>
      <c r="U3908" s="10" t="str">
        <f t="shared" si="494"/>
        <v>May</v>
      </c>
      <c r="V3908" s="11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>
        <f t="shared" si="489"/>
        <v>576.5</v>
      </c>
      <c r="Q3909" t="str">
        <f t="shared" si="490"/>
        <v>theater</v>
      </c>
      <c r="R3909" s="6" t="str">
        <f t="shared" si="491"/>
        <v>plays</v>
      </c>
      <c r="S3909" s="10">
        <f t="shared" si="492"/>
        <v>41906.819513888891</v>
      </c>
      <c r="T3909" s="10">
        <f t="shared" si="493"/>
        <v>41938.838888888888</v>
      </c>
      <c r="U3909" s="10" t="str">
        <f t="shared" si="494"/>
        <v>Sep</v>
      </c>
      <c r="V3909" s="11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>
        <f t="shared" si="489"/>
        <v>407.5</v>
      </c>
      <c r="Q3910" t="str">
        <f t="shared" si="490"/>
        <v>theater</v>
      </c>
      <c r="R3910" s="6" t="str">
        <f t="shared" si="491"/>
        <v>plays</v>
      </c>
      <c r="S3910" s="10">
        <f t="shared" si="492"/>
        <v>41834.135370370372</v>
      </c>
      <c r="T3910" s="10">
        <f t="shared" si="493"/>
        <v>41849.135370370372</v>
      </c>
      <c r="U3910" s="10" t="str">
        <f t="shared" si="494"/>
        <v>Jul</v>
      </c>
      <c r="V3910" s="11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>
        <f t="shared" si="489"/>
        <v>30067.5</v>
      </c>
      <c r="Q3911" t="str">
        <f t="shared" si="490"/>
        <v>theater</v>
      </c>
      <c r="R3911" s="6" t="str">
        <f t="shared" si="491"/>
        <v>plays</v>
      </c>
      <c r="S3911" s="10">
        <f t="shared" si="492"/>
        <v>41863.359282407408</v>
      </c>
      <c r="T3911" s="10">
        <f t="shared" si="493"/>
        <v>41893.359282407408</v>
      </c>
      <c r="U3911" s="10" t="str">
        <f t="shared" si="494"/>
        <v>Aug</v>
      </c>
      <c r="V3911" s="11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>
        <f t="shared" si="489"/>
        <v>3092.5</v>
      </c>
      <c r="Q3912" t="str">
        <f t="shared" si="490"/>
        <v>theater</v>
      </c>
      <c r="R3912" s="6" t="str">
        <f t="shared" si="491"/>
        <v>plays</v>
      </c>
      <c r="S3912" s="10">
        <f t="shared" si="492"/>
        <v>42224.756909722222</v>
      </c>
      <c r="T3912" s="10">
        <f t="shared" si="493"/>
        <v>42254.756909722222</v>
      </c>
      <c r="U3912" s="10" t="str">
        <f t="shared" si="494"/>
        <v>Aug</v>
      </c>
      <c r="V3912" s="11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>
        <f t="shared" si="489"/>
        <v>5496.5</v>
      </c>
      <c r="Q3913" t="str">
        <f t="shared" si="490"/>
        <v>theater</v>
      </c>
      <c r="R3913" s="6" t="str">
        <f t="shared" si="491"/>
        <v>plays</v>
      </c>
      <c r="S3913" s="10">
        <f t="shared" si="492"/>
        <v>41939.8122337963</v>
      </c>
      <c r="T3913" s="10">
        <f t="shared" si="493"/>
        <v>41969.853900462964</v>
      </c>
      <c r="U3913" s="10" t="str">
        <f t="shared" si="494"/>
        <v>Oct</v>
      </c>
      <c r="V3913" s="11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>
        <f t="shared" si="489"/>
        <v>7500.5</v>
      </c>
      <c r="Q3914" t="str">
        <f t="shared" si="490"/>
        <v>theater</v>
      </c>
      <c r="R3914" s="6" t="str">
        <f t="shared" si="491"/>
        <v>plays</v>
      </c>
      <c r="S3914" s="10">
        <f t="shared" si="492"/>
        <v>42059.270023148143</v>
      </c>
      <c r="T3914" s="10">
        <f t="shared" si="493"/>
        <v>42119.190972222219</v>
      </c>
      <c r="U3914" s="10" t="str">
        <f t="shared" si="494"/>
        <v>Feb</v>
      </c>
      <c r="V3914" s="11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>
        <f t="shared" si="489"/>
        <v>5500</v>
      </c>
      <c r="Q3915" t="str">
        <f t="shared" si="490"/>
        <v>theater</v>
      </c>
      <c r="R3915" s="6" t="str">
        <f t="shared" si="491"/>
        <v>plays</v>
      </c>
      <c r="S3915" s="10">
        <f t="shared" si="492"/>
        <v>42308.211215277777</v>
      </c>
      <c r="T3915" s="10">
        <f t="shared" si="493"/>
        <v>42338.252881944441</v>
      </c>
      <c r="U3915" s="10" t="str">
        <f t="shared" si="494"/>
        <v>Oct</v>
      </c>
      <c r="V3915" s="11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>
        <f t="shared" si="489"/>
        <v>1704.5</v>
      </c>
      <c r="Q3916" t="str">
        <f t="shared" si="490"/>
        <v>theater</v>
      </c>
      <c r="R3916" s="6" t="str">
        <f t="shared" si="491"/>
        <v>plays</v>
      </c>
      <c r="S3916" s="10">
        <f t="shared" si="492"/>
        <v>42114.818935185183</v>
      </c>
      <c r="T3916" s="10">
        <f t="shared" si="493"/>
        <v>42134.957638888889</v>
      </c>
      <c r="U3916" s="10" t="str">
        <f t="shared" si="494"/>
        <v>Apr</v>
      </c>
      <c r="V3916" s="11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>
        <f t="shared" si="489"/>
        <v>752.5</v>
      </c>
      <c r="Q3917" t="str">
        <f t="shared" si="490"/>
        <v>theater</v>
      </c>
      <c r="R3917" s="6" t="str">
        <f t="shared" si="491"/>
        <v>plays</v>
      </c>
      <c r="S3917" s="10">
        <f t="shared" si="492"/>
        <v>42492.98505787037</v>
      </c>
      <c r="T3917" s="10">
        <f t="shared" si="493"/>
        <v>42522.98505787037</v>
      </c>
      <c r="U3917" s="10" t="str">
        <f t="shared" si="494"/>
        <v>May</v>
      </c>
      <c r="V3917" s="11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>
        <f t="shared" si="489"/>
        <v>1000</v>
      </c>
      <c r="Q3918" t="str">
        <f t="shared" si="490"/>
        <v>theater</v>
      </c>
      <c r="R3918" s="6" t="str">
        <f t="shared" si="491"/>
        <v>plays</v>
      </c>
      <c r="S3918" s="10">
        <f t="shared" si="492"/>
        <v>42494.471666666665</v>
      </c>
      <c r="T3918" s="10">
        <f t="shared" si="493"/>
        <v>42524.471666666665</v>
      </c>
      <c r="U3918" s="10" t="str">
        <f t="shared" si="494"/>
        <v>May</v>
      </c>
      <c r="V3918" s="11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>
        <f t="shared" si="489"/>
        <v>1755</v>
      </c>
      <c r="Q3919" t="str">
        <f t="shared" si="490"/>
        <v>theater</v>
      </c>
      <c r="R3919" s="6" t="str">
        <f t="shared" si="491"/>
        <v>plays</v>
      </c>
      <c r="S3919" s="10">
        <f t="shared" si="492"/>
        <v>41863.527326388888</v>
      </c>
      <c r="T3919" s="10">
        <f t="shared" si="493"/>
        <v>41893.527326388888</v>
      </c>
      <c r="U3919" s="10" t="str">
        <f t="shared" si="494"/>
        <v>Aug</v>
      </c>
      <c r="V3919" s="11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>
        <f t="shared" si="489"/>
        <v>30060</v>
      </c>
      <c r="Q3920" t="str">
        <f t="shared" si="490"/>
        <v>theater</v>
      </c>
      <c r="R3920" s="6" t="str">
        <f t="shared" si="491"/>
        <v>plays</v>
      </c>
      <c r="S3920" s="10">
        <f t="shared" si="492"/>
        <v>41843.664618055554</v>
      </c>
      <c r="T3920" s="10">
        <f t="shared" si="493"/>
        <v>41855.666666666664</v>
      </c>
      <c r="U3920" s="10" t="str">
        <f t="shared" si="494"/>
        <v>Jul</v>
      </c>
      <c r="V3920" s="11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>
        <f t="shared" si="489"/>
        <v>2545</v>
      </c>
      <c r="Q3921" t="str">
        <f t="shared" si="490"/>
        <v>theater</v>
      </c>
      <c r="R3921" s="6" t="str">
        <f t="shared" si="491"/>
        <v>plays</v>
      </c>
      <c r="S3921" s="10">
        <f t="shared" si="492"/>
        <v>42358.684872685189</v>
      </c>
      <c r="T3921" s="10">
        <f t="shared" si="493"/>
        <v>42387</v>
      </c>
      <c r="U3921" s="10" t="str">
        <f t="shared" si="494"/>
        <v>Dec</v>
      </c>
      <c r="V3921" s="11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>
        <f t="shared" si="489"/>
        <v>1317.5</v>
      </c>
      <c r="Q3922" t="str">
        <f t="shared" si="490"/>
        <v>theater</v>
      </c>
      <c r="R3922" s="6" t="str">
        <f t="shared" si="491"/>
        <v>plays</v>
      </c>
      <c r="S3922" s="10">
        <f t="shared" si="492"/>
        <v>42657.38726851852</v>
      </c>
      <c r="T3922" s="10">
        <f t="shared" si="493"/>
        <v>42687.428935185191</v>
      </c>
      <c r="U3922" s="10" t="str">
        <f t="shared" si="494"/>
        <v>Oct</v>
      </c>
      <c r="V3922" s="11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>
        <f t="shared" si="489"/>
        <v>1500</v>
      </c>
      <c r="Q3923" t="str">
        <f t="shared" si="490"/>
        <v>theater</v>
      </c>
      <c r="R3923" s="6" t="str">
        <f t="shared" si="491"/>
        <v>plays</v>
      </c>
      <c r="S3923" s="10">
        <f t="shared" si="492"/>
        <v>41926.542303240742</v>
      </c>
      <c r="T3923" s="10">
        <f t="shared" si="493"/>
        <v>41938.75</v>
      </c>
      <c r="U3923" s="10" t="str">
        <f t="shared" si="494"/>
        <v>Oct</v>
      </c>
      <c r="V3923" s="11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>
        <f t="shared" si="489"/>
        <v>405.5</v>
      </c>
      <c r="Q3924" t="str">
        <f t="shared" si="490"/>
        <v>theater</v>
      </c>
      <c r="R3924" s="6" t="str">
        <f t="shared" si="491"/>
        <v>plays</v>
      </c>
      <c r="S3924" s="10">
        <f t="shared" si="492"/>
        <v>42020.768634259264</v>
      </c>
      <c r="T3924" s="10">
        <f t="shared" si="493"/>
        <v>42065.958333333328</v>
      </c>
      <c r="U3924" s="10" t="str">
        <f t="shared" si="494"/>
        <v>Jan</v>
      </c>
      <c r="V3924" s="11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>
        <f t="shared" si="489"/>
        <v>6442</v>
      </c>
      <c r="Q3925" t="str">
        <f t="shared" si="490"/>
        <v>theater</v>
      </c>
      <c r="R3925" s="6" t="str">
        <f t="shared" si="491"/>
        <v>plays</v>
      </c>
      <c r="S3925" s="10">
        <f t="shared" si="492"/>
        <v>42075.979988425926</v>
      </c>
      <c r="T3925" s="10">
        <f t="shared" si="493"/>
        <v>42103.979988425926</v>
      </c>
      <c r="U3925" s="10" t="str">
        <f t="shared" si="494"/>
        <v>Mar</v>
      </c>
      <c r="V3925" s="11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>
        <f t="shared" si="489"/>
        <v>8645</v>
      </c>
      <c r="Q3926" t="str">
        <f t="shared" si="490"/>
        <v>theater</v>
      </c>
      <c r="R3926" s="6" t="str">
        <f t="shared" si="491"/>
        <v>plays</v>
      </c>
      <c r="S3926" s="10">
        <f t="shared" si="492"/>
        <v>41786.959745370368</v>
      </c>
      <c r="T3926" s="10">
        <f t="shared" si="493"/>
        <v>41816.959745370368</v>
      </c>
      <c r="U3926" s="10" t="str">
        <f t="shared" si="494"/>
        <v>May</v>
      </c>
      <c r="V3926" s="11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>
        <f t="shared" si="489"/>
        <v>82.5</v>
      </c>
      <c r="Q3927" t="str">
        <f t="shared" si="490"/>
        <v>theater</v>
      </c>
      <c r="R3927" s="6" t="str">
        <f t="shared" si="491"/>
        <v>plays</v>
      </c>
      <c r="S3927" s="10">
        <f t="shared" si="492"/>
        <v>41820.870821759258</v>
      </c>
      <c r="T3927" s="10">
        <f t="shared" si="493"/>
        <v>41850.870821759258</v>
      </c>
      <c r="U3927" s="10" t="str">
        <f t="shared" si="494"/>
        <v>Jun</v>
      </c>
      <c r="V3927" s="11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>
        <f t="shared" si="489"/>
        <v>2507.5</v>
      </c>
      <c r="Q3928" t="str">
        <f t="shared" si="490"/>
        <v>theater</v>
      </c>
      <c r="R3928" s="6" t="str">
        <f t="shared" si="491"/>
        <v>plays</v>
      </c>
      <c r="S3928" s="10">
        <f t="shared" si="492"/>
        <v>41970.085046296299</v>
      </c>
      <c r="T3928" s="10">
        <f t="shared" si="493"/>
        <v>42000.085046296299</v>
      </c>
      <c r="U3928" s="10" t="str">
        <f t="shared" si="494"/>
        <v>Nov</v>
      </c>
      <c r="V3928" s="11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>
        <f t="shared" si="489"/>
        <v>1262.5</v>
      </c>
      <c r="Q3929" t="str">
        <f t="shared" si="490"/>
        <v>theater</v>
      </c>
      <c r="R3929" s="6" t="str">
        <f t="shared" si="491"/>
        <v>plays</v>
      </c>
      <c r="S3929" s="10">
        <f t="shared" si="492"/>
        <v>41830.267407407409</v>
      </c>
      <c r="T3929" s="10">
        <f t="shared" si="493"/>
        <v>41860.267407407409</v>
      </c>
      <c r="U3929" s="10" t="str">
        <f t="shared" si="494"/>
        <v>Jul</v>
      </c>
      <c r="V3929" s="11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>
        <f t="shared" si="489"/>
        <v>2825.5</v>
      </c>
      <c r="Q3930" t="str">
        <f t="shared" si="490"/>
        <v>theater</v>
      </c>
      <c r="R3930" s="6" t="str">
        <f t="shared" si="491"/>
        <v>plays</v>
      </c>
      <c r="S3930" s="10">
        <f t="shared" si="492"/>
        <v>42265.683182870373</v>
      </c>
      <c r="T3930" s="10">
        <f t="shared" si="493"/>
        <v>42293.207638888889</v>
      </c>
      <c r="U3930" s="10" t="str">
        <f t="shared" si="494"/>
        <v>Sep</v>
      </c>
      <c r="V3930" s="11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>
        <f t="shared" si="489"/>
        <v>10226.5</v>
      </c>
      <c r="Q3931" t="str">
        <f t="shared" si="490"/>
        <v>theater</v>
      </c>
      <c r="R3931" s="6" t="str">
        <f t="shared" si="491"/>
        <v>plays</v>
      </c>
      <c r="S3931" s="10">
        <f t="shared" si="492"/>
        <v>42601.827141203699</v>
      </c>
      <c r="T3931" s="10">
        <f t="shared" si="493"/>
        <v>42631.827141203699</v>
      </c>
      <c r="U3931" s="10" t="str">
        <f t="shared" si="494"/>
        <v>Aug</v>
      </c>
      <c r="V3931" s="11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>
        <f t="shared" si="489"/>
        <v>5000</v>
      </c>
      <c r="Q3932" t="str">
        <f t="shared" si="490"/>
        <v>theater</v>
      </c>
      <c r="R3932" s="6" t="str">
        <f t="shared" si="491"/>
        <v>plays</v>
      </c>
      <c r="S3932" s="10">
        <f t="shared" si="492"/>
        <v>42433.338749999995</v>
      </c>
      <c r="T3932" s="10">
        <f t="shared" si="493"/>
        <v>42461.25</v>
      </c>
      <c r="U3932" s="10" t="str">
        <f t="shared" si="494"/>
        <v>Mar</v>
      </c>
      <c r="V3932" s="11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>
        <f t="shared" si="489"/>
        <v>4000</v>
      </c>
      <c r="Q3933" t="str">
        <f t="shared" si="490"/>
        <v>theater</v>
      </c>
      <c r="R3933" s="6" t="str">
        <f t="shared" si="491"/>
        <v>plays</v>
      </c>
      <c r="S3933" s="10">
        <f t="shared" si="492"/>
        <v>42228.151701388888</v>
      </c>
      <c r="T3933" s="10">
        <f t="shared" si="493"/>
        <v>42253.151701388888</v>
      </c>
      <c r="U3933" s="10" t="str">
        <f t="shared" si="494"/>
        <v>Aug</v>
      </c>
      <c r="V3933" s="11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>
        <f t="shared" si="489"/>
        <v>6000.5</v>
      </c>
      <c r="Q3934" t="str">
        <f t="shared" si="490"/>
        <v>theater</v>
      </c>
      <c r="R3934" s="6" t="str">
        <f t="shared" si="491"/>
        <v>plays</v>
      </c>
      <c r="S3934" s="10">
        <f t="shared" si="492"/>
        <v>42415.168564814812</v>
      </c>
      <c r="T3934" s="10">
        <f t="shared" si="493"/>
        <v>42445.126898148148</v>
      </c>
      <c r="U3934" s="10" t="str">
        <f t="shared" si="494"/>
        <v>Feb</v>
      </c>
      <c r="V3934" s="11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>
        <f t="shared" si="489"/>
        <v>4051</v>
      </c>
      <c r="Q3935" t="str">
        <f t="shared" si="490"/>
        <v>theater</v>
      </c>
      <c r="R3935" s="6" t="str">
        <f t="shared" si="491"/>
        <v>plays</v>
      </c>
      <c r="S3935" s="10">
        <f t="shared" si="492"/>
        <v>42538.968310185184</v>
      </c>
      <c r="T3935" s="10">
        <f t="shared" si="493"/>
        <v>42568.029861111107</v>
      </c>
      <c r="U3935" s="10" t="str">
        <f t="shared" si="494"/>
        <v>Jun</v>
      </c>
      <c r="V3935" s="11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>
        <f t="shared" si="489"/>
        <v>2775</v>
      </c>
      <c r="Q3936" t="str">
        <f t="shared" si="490"/>
        <v>theater</v>
      </c>
      <c r="R3936" s="6" t="str">
        <f t="shared" si="491"/>
        <v>plays</v>
      </c>
      <c r="S3936" s="10">
        <f t="shared" si="492"/>
        <v>42233.671747685185</v>
      </c>
      <c r="T3936" s="10">
        <f t="shared" si="493"/>
        <v>42278.541666666672</v>
      </c>
      <c r="U3936" s="10" t="str">
        <f t="shared" si="494"/>
        <v>Aug</v>
      </c>
      <c r="V3936" s="11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>
        <f t="shared" si="489"/>
        <v>2157.5</v>
      </c>
      <c r="Q3937" t="str">
        <f t="shared" si="490"/>
        <v>theater</v>
      </c>
      <c r="R3937" s="6" t="str">
        <f t="shared" si="491"/>
        <v>plays</v>
      </c>
      <c r="S3937" s="10">
        <f t="shared" si="492"/>
        <v>42221.656782407401</v>
      </c>
      <c r="T3937" s="10">
        <f t="shared" si="493"/>
        <v>42281.656782407401</v>
      </c>
      <c r="U3937" s="10" t="str">
        <f t="shared" si="494"/>
        <v>Aug</v>
      </c>
      <c r="V3937" s="11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>
        <f t="shared" si="489"/>
        <v>10000</v>
      </c>
      <c r="Q3938" t="str">
        <f t="shared" si="490"/>
        <v>theater</v>
      </c>
      <c r="R3938" s="6" t="str">
        <f t="shared" si="491"/>
        <v>plays</v>
      </c>
      <c r="S3938" s="10">
        <f t="shared" si="492"/>
        <v>42675.262962962966</v>
      </c>
      <c r="T3938" s="10">
        <f t="shared" si="493"/>
        <v>42705.304629629631</v>
      </c>
      <c r="U3938" s="10" t="str">
        <f t="shared" si="494"/>
        <v>Nov</v>
      </c>
      <c r="V3938" s="11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>
        <f t="shared" si="489"/>
        <v>2685</v>
      </c>
      <c r="Q3939" t="str">
        <f t="shared" si="490"/>
        <v>theater</v>
      </c>
      <c r="R3939" s="6" t="str">
        <f t="shared" si="491"/>
        <v>plays</v>
      </c>
      <c r="S3939" s="10">
        <f t="shared" si="492"/>
        <v>42534.631481481483</v>
      </c>
      <c r="T3939" s="10">
        <f t="shared" si="493"/>
        <v>42562.631481481483</v>
      </c>
      <c r="U3939" s="10" t="str">
        <f t="shared" si="494"/>
        <v>Jun</v>
      </c>
      <c r="V3939" s="11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>
        <f t="shared" si="489"/>
        <v>1826</v>
      </c>
      <c r="Q3940" t="str">
        <f t="shared" si="490"/>
        <v>theater</v>
      </c>
      <c r="R3940" s="6" t="str">
        <f t="shared" si="491"/>
        <v>plays</v>
      </c>
      <c r="S3940" s="10">
        <f t="shared" si="492"/>
        <v>42151.905717592599</v>
      </c>
      <c r="T3940" s="10">
        <f t="shared" si="493"/>
        <v>42182.905717592599</v>
      </c>
      <c r="U3940" s="10" t="str">
        <f t="shared" si="494"/>
        <v>May</v>
      </c>
      <c r="V3940" s="11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>
        <f t="shared" si="489"/>
        <v>2502.5</v>
      </c>
      <c r="Q3941" t="str">
        <f t="shared" si="490"/>
        <v>theater</v>
      </c>
      <c r="R3941" s="6" t="str">
        <f t="shared" si="491"/>
        <v>plays</v>
      </c>
      <c r="S3941" s="10">
        <f t="shared" si="492"/>
        <v>41915.400219907409</v>
      </c>
      <c r="T3941" s="10">
        <f t="shared" si="493"/>
        <v>41919.1875</v>
      </c>
      <c r="U3941" s="10" t="str">
        <f t="shared" si="494"/>
        <v>Oct</v>
      </c>
      <c r="V3941" s="11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>
        <f t="shared" si="489"/>
        <v>2505.5</v>
      </c>
      <c r="Q3942" t="str">
        <f t="shared" si="490"/>
        <v>theater</v>
      </c>
      <c r="R3942" s="6" t="str">
        <f t="shared" si="491"/>
        <v>plays</v>
      </c>
      <c r="S3942" s="10">
        <f t="shared" si="492"/>
        <v>41961.492488425924</v>
      </c>
      <c r="T3942" s="10">
        <f t="shared" si="493"/>
        <v>42006.492488425924</v>
      </c>
      <c r="U3942" s="10" t="str">
        <f t="shared" si="494"/>
        <v>Nov</v>
      </c>
      <c r="V3942" s="11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>
        <f t="shared" si="489"/>
        <v>2775</v>
      </c>
      <c r="Q3943" t="str">
        <f t="shared" si="490"/>
        <v>theater</v>
      </c>
      <c r="R3943" s="6" t="str">
        <f t="shared" si="491"/>
        <v>plays</v>
      </c>
      <c r="S3943" s="10">
        <f t="shared" si="492"/>
        <v>41940.587233796294</v>
      </c>
      <c r="T3943" s="10">
        <f t="shared" si="493"/>
        <v>41968.041666666672</v>
      </c>
      <c r="U3943" s="10" t="str">
        <f t="shared" si="494"/>
        <v>Oct</v>
      </c>
      <c r="V3943" s="11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>
        <f t="shared" si="489"/>
        <v>600</v>
      </c>
      <c r="Q3944" t="str">
        <f t="shared" si="490"/>
        <v>theater</v>
      </c>
      <c r="R3944" s="6" t="str">
        <f t="shared" si="491"/>
        <v>plays</v>
      </c>
      <c r="S3944" s="10">
        <f t="shared" si="492"/>
        <v>42111.904097222221</v>
      </c>
      <c r="T3944" s="10">
        <f t="shared" si="493"/>
        <v>42171.904097222221</v>
      </c>
      <c r="U3944" s="10" t="str">
        <f t="shared" si="494"/>
        <v>Apr</v>
      </c>
      <c r="V3944" s="11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>
        <f t="shared" si="489"/>
        <v>3391</v>
      </c>
      <c r="Q3945" t="str">
        <f t="shared" si="490"/>
        <v>theater</v>
      </c>
      <c r="R3945" s="6" t="str">
        <f t="shared" si="491"/>
        <v>plays</v>
      </c>
      <c r="S3945" s="10">
        <f t="shared" si="492"/>
        <v>42279.778564814813</v>
      </c>
      <c r="T3945" s="10">
        <f t="shared" si="493"/>
        <v>42310.701388888891</v>
      </c>
      <c r="U3945" s="10" t="str">
        <f t="shared" si="494"/>
        <v>Oct</v>
      </c>
      <c r="V3945" s="11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>
        <f t="shared" si="489"/>
        <v>2500</v>
      </c>
      <c r="Q3946" t="str">
        <f t="shared" si="490"/>
        <v>theater</v>
      </c>
      <c r="R3946" s="6" t="str">
        <f t="shared" si="491"/>
        <v>plays</v>
      </c>
      <c r="S3946" s="10">
        <f t="shared" si="492"/>
        <v>42213.662905092591</v>
      </c>
      <c r="T3946" s="10">
        <f t="shared" si="493"/>
        <v>42243.662905092591</v>
      </c>
      <c r="U3946" s="10" t="str">
        <f t="shared" si="494"/>
        <v>Jul</v>
      </c>
      <c r="V3946" s="11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>
        <f t="shared" si="489"/>
        <v>1002.5</v>
      </c>
      <c r="Q3947" t="str">
        <f t="shared" si="490"/>
        <v>theater</v>
      </c>
      <c r="R3947" s="6" t="str">
        <f t="shared" si="491"/>
        <v>plays</v>
      </c>
      <c r="S3947" s="10">
        <f t="shared" si="492"/>
        <v>42109.801712962959</v>
      </c>
      <c r="T3947" s="10">
        <f t="shared" si="493"/>
        <v>42139.801712962959</v>
      </c>
      <c r="U3947" s="10" t="str">
        <f t="shared" si="494"/>
        <v>Apr</v>
      </c>
      <c r="V3947" s="11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>
        <f t="shared" si="489"/>
        <v>3097.5</v>
      </c>
      <c r="Q3948" t="str">
        <f t="shared" si="490"/>
        <v>theater</v>
      </c>
      <c r="R3948" s="6" t="str">
        <f t="shared" si="491"/>
        <v>plays</v>
      </c>
      <c r="S3948" s="10">
        <f t="shared" si="492"/>
        <v>42031.833587962959</v>
      </c>
      <c r="T3948" s="10">
        <f t="shared" si="493"/>
        <v>42063.333333333328</v>
      </c>
      <c r="U3948" s="10" t="str">
        <f t="shared" si="494"/>
        <v>Jan</v>
      </c>
      <c r="V3948" s="11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>
        <f t="shared" si="489"/>
        <v>1550.5</v>
      </c>
      <c r="Q3949" t="str">
        <f t="shared" si="490"/>
        <v>theater</v>
      </c>
      <c r="R3949" s="6" t="str">
        <f t="shared" si="491"/>
        <v>plays</v>
      </c>
      <c r="S3949" s="10">
        <f t="shared" si="492"/>
        <v>42615.142870370371</v>
      </c>
      <c r="T3949" s="10">
        <f t="shared" si="493"/>
        <v>42645.142870370371</v>
      </c>
      <c r="U3949" s="10" t="str">
        <f t="shared" si="494"/>
        <v>Sep</v>
      </c>
      <c r="V3949" s="11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>
        <f t="shared" si="489"/>
        <v>15000</v>
      </c>
      <c r="Q3950" t="str">
        <f t="shared" si="490"/>
        <v>theater</v>
      </c>
      <c r="R3950" s="6" t="str">
        <f t="shared" si="491"/>
        <v>plays</v>
      </c>
      <c r="S3950" s="10">
        <f t="shared" si="492"/>
        <v>41829.325497685182</v>
      </c>
      <c r="T3950" s="10">
        <f t="shared" si="493"/>
        <v>41889.325497685182</v>
      </c>
      <c r="U3950" s="10" t="str">
        <f t="shared" si="494"/>
        <v>Jul</v>
      </c>
      <c r="V3950" s="11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>
        <f t="shared" si="489"/>
        <v>5788.5</v>
      </c>
      <c r="Q3951" t="str">
        <f t="shared" si="490"/>
        <v>theater</v>
      </c>
      <c r="R3951" s="6" t="str">
        <f t="shared" si="491"/>
        <v>plays</v>
      </c>
      <c r="S3951" s="10">
        <f t="shared" si="492"/>
        <v>42016.120613425926</v>
      </c>
      <c r="T3951" s="10">
        <f t="shared" si="493"/>
        <v>42046.120613425926</v>
      </c>
      <c r="U3951" s="10" t="str">
        <f t="shared" si="494"/>
        <v>Jan</v>
      </c>
      <c r="V3951" s="11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>
        <f t="shared" si="489"/>
        <v>2012.5</v>
      </c>
      <c r="Q3952" t="str">
        <f t="shared" si="490"/>
        <v>theater</v>
      </c>
      <c r="R3952" s="6" t="str">
        <f t="shared" si="491"/>
        <v>plays</v>
      </c>
      <c r="S3952" s="10">
        <f t="shared" si="492"/>
        <v>42439.702314814815</v>
      </c>
      <c r="T3952" s="10">
        <f t="shared" si="493"/>
        <v>42468.774305555555</v>
      </c>
      <c r="U3952" s="10" t="str">
        <f t="shared" si="494"/>
        <v>Mar</v>
      </c>
      <c r="V3952" s="11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>
        <f t="shared" si="489"/>
        <v>100000.5</v>
      </c>
      <c r="Q3953" t="str">
        <f t="shared" si="490"/>
        <v>theater</v>
      </c>
      <c r="R3953" s="6" t="str">
        <f t="shared" si="491"/>
        <v>plays</v>
      </c>
      <c r="S3953" s="10">
        <f t="shared" si="492"/>
        <v>42433.825717592597</v>
      </c>
      <c r="T3953" s="10">
        <f t="shared" si="493"/>
        <v>42493.784050925926</v>
      </c>
      <c r="U3953" s="10" t="str">
        <f t="shared" si="494"/>
        <v>Mar</v>
      </c>
      <c r="V3953" s="11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>
        <f t="shared" si="489"/>
        <v>13012.5</v>
      </c>
      <c r="Q3954" t="str">
        <f t="shared" si="490"/>
        <v>theater</v>
      </c>
      <c r="R3954" s="6" t="str">
        <f t="shared" si="491"/>
        <v>plays</v>
      </c>
      <c r="S3954" s="10">
        <f t="shared" si="492"/>
        <v>42243.790393518517</v>
      </c>
      <c r="T3954" s="10">
        <f t="shared" si="493"/>
        <v>42303.790393518517</v>
      </c>
      <c r="U3954" s="10" t="str">
        <f t="shared" si="494"/>
        <v>Aug</v>
      </c>
      <c r="V3954" s="11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>
        <f t="shared" si="489"/>
        <v>8800</v>
      </c>
      <c r="Q3955" t="str">
        <f t="shared" si="490"/>
        <v>theater</v>
      </c>
      <c r="R3955" s="6" t="str">
        <f t="shared" si="491"/>
        <v>plays</v>
      </c>
      <c r="S3955" s="10">
        <f t="shared" si="492"/>
        <v>42550.048449074078</v>
      </c>
      <c r="T3955" s="10">
        <f t="shared" si="493"/>
        <v>42580.978472222225</v>
      </c>
      <c r="U3955" s="10" t="str">
        <f t="shared" si="494"/>
        <v>Jun</v>
      </c>
      <c r="V3955" s="11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>
        <f t="shared" si="489"/>
        <v>12500</v>
      </c>
      <c r="Q3956" t="str">
        <f t="shared" si="490"/>
        <v>theater</v>
      </c>
      <c r="R3956" s="6" t="str">
        <f t="shared" si="491"/>
        <v>plays</v>
      </c>
      <c r="S3956" s="10">
        <f t="shared" si="492"/>
        <v>41774.651203703703</v>
      </c>
      <c r="T3956" s="10">
        <f t="shared" si="493"/>
        <v>41834.651203703703</v>
      </c>
      <c r="U3956" s="10" t="str">
        <f t="shared" si="494"/>
        <v>May</v>
      </c>
      <c r="V3956" s="11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>
        <f t="shared" si="489"/>
        <v>1087.5</v>
      </c>
      <c r="Q3957" t="str">
        <f t="shared" si="490"/>
        <v>theater</v>
      </c>
      <c r="R3957" s="6" t="str">
        <f t="shared" si="491"/>
        <v>plays</v>
      </c>
      <c r="S3957" s="10">
        <f t="shared" si="492"/>
        <v>42306.848854166667</v>
      </c>
      <c r="T3957" s="10">
        <f t="shared" si="493"/>
        <v>42336.890520833331</v>
      </c>
      <c r="U3957" s="10" t="str">
        <f t="shared" si="494"/>
        <v>Oct</v>
      </c>
      <c r="V3957" s="11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>
        <f t="shared" si="489"/>
        <v>2750</v>
      </c>
      <c r="Q3958" t="str">
        <f t="shared" si="490"/>
        <v>theater</v>
      </c>
      <c r="R3958" s="6" t="str">
        <f t="shared" si="491"/>
        <v>plays</v>
      </c>
      <c r="S3958" s="10">
        <f t="shared" si="492"/>
        <v>42457.932025462964</v>
      </c>
      <c r="T3958" s="10">
        <f t="shared" si="493"/>
        <v>42485.013888888891</v>
      </c>
      <c r="U3958" s="10" t="str">
        <f t="shared" si="494"/>
        <v>Mar</v>
      </c>
      <c r="V3958" s="11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>
        <f t="shared" si="489"/>
        <v>14003.5</v>
      </c>
      <c r="Q3959" t="str">
        <f t="shared" si="490"/>
        <v>theater</v>
      </c>
      <c r="R3959" s="6" t="str">
        <f t="shared" si="491"/>
        <v>plays</v>
      </c>
      <c r="S3959" s="10">
        <f t="shared" si="492"/>
        <v>42513.976319444439</v>
      </c>
      <c r="T3959" s="10">
        <f t="shared" si="493"/>
        <v>42559.976319444439</v>
      </c>
      <c r="U3959" s="10" t="str">
        <f t="shared" si="494"/>
        <v>May</v>
      </c>
      <c r="V3959" s="11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>
        <f t="shared" si="489"/>
        <v>1320.5</v>
      </c>
      <c r="Q3960" t="str">
        <f t="shared" si="490"/>
        <v>theater</v>
      </c>
      <c r="R3960" s="6" t="str">
        <f t="shared" si="491"/>
        <v>plays</v>
      </c>
      <c r="S3960" s="10">
        <f t="shared" si="492"/>
        <v>41816.950370370374</v>
      </c>
      <c r="T3960" s="10">
        <f t="shared" si="493"/>
        <v>41853.583333333336</v>
      </c>
      <c r="U3960" s="10" t="str">
        <f t="shared" si="494"/>
        <v>Jun</v>
      </c>
      <c r="V3960" s="11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>
        <f t="shared" si="489"/>
        <v>746</v>
      </c>
      <c r="Q3961" t="str">
        <f t="shared" si="490"/>
        <v>theater</v>
      </c>
      <c r="R3961" s="6" t="str">
        <f t="shared" si="491"/>
        <v>plays</v>
      </c>
      <c r="S3961" s="10">
        <f t="shared" si="492"/>
        <v>41880.788842592592</v>
      </c>
      <c r="T3961" s="10">
        <f t="shared" si="493"/>
        <v>41910.788842592592</v>
      </c>
      <c r="U3961" s="10" t="str">
        <f t="shared" si="494"/>
        <v>Aug</v>
      </c>
      <c r="V3961" s="11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>
        <f t="shared" si="489"/>
        <v>1522.5</v>
      </c>
      <c r="Q3962" t="str">
        <f t="shared" si="490"/>
        <v>theater</v>
      </c>
      <c r="R3962" s="6" t="str">
        <f t="shared" si="491"/>
        <v>plays</v>
      </c>
      <c r="S3962" s="10">
        <f t="shared" si="492"/>
        <v>42342.845555555556</v>
      </c>
      <c r="T3962" s="10">
        <f t="shared" si="493"/>
        <v>42372.845555555556</v>
      </c>
      <c r="U3962" s="10" t="str">
        <f t="shared" si="494"/>
        <v>Dec</v>
      </c>
      <c r="V3962" s="11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>
        <f t="shared" si="489"/>
        <v>2510.5</v>
      </c>
      <c r="Q3963" t="str">
        <f t="shared" si="490"/>
        <v>theater</v>
      </c>
      <c r="R3963" s="6" t="str">
        <f t="shared" si="491"/>
        <v>plays</v>
      </c>
      <c r="S3963" s="10">
        <f t="shared" si="492"/>
        <v>41745.891319444447</v>
      </c>
      <c r="T3963" s="10">
        <f t="shared" si="493"/>
        <v>41767.891319444447</v>
      </c>
      <c r="U3963" s="10" t="str">
        <f t="shared" si="494"/>
        <v>Apr</v>
      </c>
      <c r="V3963" s="11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>
        <f t="shared" si="489"/>
        <v>722.5</v>
      </c>
      <c r="Q3964" t="str">
        <f t="shared" si="490"/>
        <v>theater</v>
      </c>
      <c r="R3964" s="6" t="str">
        <f t="shared" si="491"/>
        <v>plays</v>
      </c>
      <c r="S3964" s="10">
        <f t="shared" si="492"/>
        <v>42311.621458333335</v>
      </c>
      <c r="T3964" s="10">
        <f t="shared" si="493"/>
        <v>42336.621458333335</v>
      </c>
      <c r="U3964" s="10" t="str">
        <f t="shared" si="494"/>
        <v>Nov</v>
      </c>
      <c r="V3964" s="11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>
        <f t="shared" si="489"/>
        <v>5000</v>
      </c>
      <c r="Q3965" t="str">
        <f t="shared" si="490"/>
        <v>theater</v>
      </c>
      <c r="R3965" s="6" t="str">
        <f t="shared" si="491"/>
        <v>plays</v>
      </c>
      <c r="S3965" s="10">
        <f t="shared" si="492"/>
        <v>42296.154131944444</v>
      </c>
      <c r="T3965" s="10">
        <f t="shared" si="493"/>
        <v>42326.195798611108</v>
      </c>
      <c r="U3965" s="10" t="str">
        <f t="shared" si="494"/>
        <v>Oct</v>
      </c>
      <c r="V3965" s="11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>
        <f t="shared" si="489"/>
        <v>1063</v>
      </c>
      <c r="Q3966" t="str">
        <f t="shared" si="490"/>
        <v>theater</v>
      </c>
      <c r="R3966" s="6" t="str">
        <f t="shared" si="491"/>
        <v>plays</v>
      </c>
      <c r="S3966" s="10">
        <f t="shared" si="492"/>
        <v>42053.722060185188</v>
      </c>
      <c r="T3966" s="10">
        <f t="shared" si="493"/>
        <v>42113.680393518516</v>
      </c>
      <c r="U3966" s="10" t="str">
        <f t="shared" si="494"/>
        <v>Feb</v>
      </c>
      <c r="V3966" s="11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>
        <f t="shared" si="489"/>
        <v>1142.5</v>
      </c>
      <c r="Q3967" t="str">
        <f t="shared" si="490"/>
        <v>theater</v>
      </c>
      <c r="R3967" s="6" t="str">
        <f t="shared" si="491"/>
        <v>plays</v>
      </c>
      <c r="S3967" s="10">
        <f t="shared" si="492"/>
        <v>42414.235879629632</v>
      </c>
      <c r="T3967" s="10">
        <f t="shared" si="493"/>
        <v>42474.194212962961</v>
      </c>
      <c r="U3967" s="10" t="str">
        <f t="shared" si="494"/>
        <v>Feb</v>
      </c>
      <c r="V3967" s="11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>
        <f t="shared" si="489"/>
        <v>3772.5</v>
      </c>
      <c r="Q3968" t="str">
        <f t="shared" si="490"/>
        <v>theater</v>
      </c>
      <c r="R3968" s="6" t="str">
        <f t="shared" si="491"/>
        <v>plays</v>
      </c>
      <c r="S3968" s="10">
        <f t="shared" si="492"/>
        <v>41801.711550925924</v>
      </c>
      <c r="T3968" s="10">
        <f t="shared" si="493"/>
        <v>41844.124305555553</v>
      </c>
      <c r="U3968" s="10" t="str">
        <f t="shared" si="494"/>
        <v>Jun</v>
      </c>
      <c r="V3968" s="11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>
        <f t="shared" si="489"/>
        <v>1055</v>
      </c>
      <c r="Q3969" t="str">
        <f t="shared" si="490"/>
        <v>theater</v>
      </c>
      <c r="R3969" s="6" t="str">
        <f t="shared" si="491"/>
        <v>plays</v>
      </c>
      <c r="S3969" s="10">
        <f t="shared" si="492"/>
        <v>42770.290590277778</v>
      </c>
      <c r="T3969" s="10">
        <f t="shared" si="493"/>
        <v>42800.290590277778</v>
      </c>
      <c r="U3969" s="10" t="str">
        <f t="shared" si="494"/>
        <v>Feb</v>
      </c>
      <c r="V3969" s="11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>
        <f t="shared" si="489"/>
        <v>2763.5</v>
      </c>
      <c r="Q3970" t="str">
        <f t="shared" si="490"/>
        <v>theater</v>
      </c>
      <c r="R3970" s="6" t="str">
        <f t="shared" si="491"/>
        <v>plays</v>
      </c>
      <c r="S3970" s="10">
        <f t="shared" si="492"/>
        <v>42452.815659722226</v>
      </c>
      <c r="T3970" s="10">
        <f t="shared" si="493"/>
        <v>42512.815659722226</v>
      </c>
      <c r="U3970" s="10" t="str">
        <f t="shared" si="494"/>
        <v>Mar</v>
      </c>
      <c r="V3970" s="11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>
        <f t="shared" ref="P3971:P4034" si="497">AVERAGE(D3971,E3971)</f>
        <v>1518</v>
      </c>
      <c r="Q3971" t="str">
        <f t="shared" ref="Q3971:Q4034" si="498">LEFT(N3971, SEARCH("/",N3971,1)-1)</f>
        <v>theater</v>
      </c>
      <c r="R3971" s="6" t="str">
        <f t="shared" ref="R3971:R4034" si="499">RIGHT(N3971,LEN(N3971) - SEARCH("/", N3971, + 1))</f>
        <v>plays</v>
      </c>
      <c r="S3971" s="10">
        <f t="shared" ref="S3971:S4034" si="500">(((J3971/60)/60)/24)+DATE(1970,1,1)</f>
        <v>42601.854699074072</v>
      </c>
      <c r="T3971" s="10">
        <f t="shared" ref="T3971:T4034" si="501">(((I3971/60)/60)/24)+DATE(1970,1,1)</f>
        <v>42611.163194444445</v>
      </c>
      <c r="U3971" s="10" t="str">
        <f t="shared" ref="U3971:U4034" si="502">TEXT(S3971, "mmm")</f>
        <v>Aug</v>
      </c>
      <c r="V3971" s="11">
        <f t="shared" ref="V3971:V4034" si="503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>
        <f t="shared" si="497"/>
        <v>7505.5</v>
      </c>
      <c r="Q3972" t="str">
        <f t="shared" si="498"/>
        <v>theater</v>
      </c>
      <c r="R3972" s="6" t="str">
        <f t="shared" si="499"/>
        <v>plays</v>
      </c>
      <c r="S3972" s="10">
        <f t="shared" si="500"/>
        <v>42447.863553240735</v>
      </c>
      <c r="T3972" s="10">
        <f t="shared" si="501"/>
        <v>42477.863553240735</v>
      </c>
      <c r="U3972" s="10" t="str">
        <f t="shared" si="502"/>
        <v>Mar</v>
      </c>
      <c r="V3972" s="11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>
        <f t="shared" si="497"/>
        <v>7068</v>
      </c>
      <c r="Q3973" t="str">
        <f t="shared" si="498"/>
        <v>theater</v>
      </c>
      <c r="R3973" s="6" t="str">
        <f t="shared" si="499"/>
        <v>plays</v>
      </c>
      <c r="S3973" s="10">
        <f t="shared" si="500"/>
        <v>41811.536180555559</v>
      </c>
      <c r="T3973" s="10">
        <f t="shared" si="501"/>
        <v>41841.536180555559</v>
      </c>
      <c r="U3973" s="10" t="str">
        <f t="shared" si="502"/>
        <v>Jun</v>
      </c>
      <c r="V3973" s="11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>
        <f t="shared" si="497"/>
        <v>605.5</v>
      </c>
      <c r="Q3974" t="str">
        <f t="shared" si="498"/>
        <v>theater</v>
      </c>
      <c r="R3974" s="6" t="str">
        <f t="shared" si="499"/>
        <v>plays</v>
      </c>
      <c r="S3974" s="10">
        <f t="shared" si="500"/>
        <v>41981.067523148144</v>
      </c>
      <c r="T3974" s="10">
        <f t="shared" si="501"/>
        <v>42041.067523148144</v>
      </c>
      <c r="U3974" s="10" t="str">
        <f t="shared" si="502"/>
        <v>Dec</v>
      </c>
      <c r="V3974" s="11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>
        <f t="shared" si="497"/>
        <v>4452.5</v>
      </c>
      <c r="Q3975" t="str">
        <f t="shared" si="498"/>
        <v>theater</v>
      </c>
      <c r="R3975" s="6" t="str">
        <f t="shared" si="499"/>
        <v>plays</v>
      </c>
      <c r="S3975" s="10">
        <f t="shared" si="500"/>
        <v>42469.68414351852</v>
      </c>
      <c r="T3975" s="10">
        <f t="shared" si="501"/>
        <v>42499.166666666672</v>
      </c>
      <c r="U3975" s="10" t="str">
        <f t="shared" si="502"/>
        <v>Apr</v>
      </c>
      <c r="V3975" s="11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>
        <f t="shared" si="497"/>
        <v>660</v>
      </c>
      <c r="Q3976" t="str">
        <f t="shared" si="498"/>
        <v>theater</v>
      </c>
      <c r="R3976" s="6" t="str">
        <f t="shared" si="499"/>
        <v>plays</v>
      </c>
      <c r="S3976" s="10">
        <f t="shared" si="500"/>
        <v>42493.546851851846</v>
      </c>
      <c r="T3976" s="10">
        <f t="shared" si="501"/>
        <v>42523.546851851846</v>
      </c>
      <c r="U3976" s="10" t="str">
        <f t="shared" si="502"/>
        <v>May</v>
      </c>
      <c r="V3976" s="11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>
        <f t="shared" si="497"/>
        <v>339</v>
      </c>
      <c r="Q3977" t="str">
        <f t="shared" si="498"/>
        <v>theater</v>
      </c>
      <c r="R3977" s="6" t="str">
        <f t="shared" si="499"/>
        <v>plays</v>
      </c>
      <c r="S3977" s="10">
        <f t="shared" si="500"/>
        <v>42534.866875</v>
      </c>
      <c r="T3977" s="10">
        <f t="shared" si="501"/>
        <v>42564.866875</v>
      </c>
      <c r="U3977" s="10" t="str">
        <f t="shared" si="502"/>
        <v>Jun</v>
      </c>
      <c r="V3977" s="11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>
        <f t="shared" si="497"/>
        <v>960</v>
      </c>
      <c r="Q3978" t="str">
        <f t="shared" si="498"/>
        <v>theater</v>
      </c>
      <c r="R3978" s="6" t="str">
        <f t="shared" si="499"/>
        <v>plays</v>
      </c>
      <c r="S3978" s="10">
        <f t="shared" si="500"/>
        <v>41830.858344907407</v>
      </c>
      <c r="T3978" s="10">
        <f t="shared" si="501"/>
        <v>41852.291666666664</v>
      </c>
      <c r="U3978" s="10" t="str">
        <f t="shared" si="502"/>
        <v>Jul</v>
      </c>
      <c r="V3978" s="11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>
        <f t="shared" si="497"/>
        <v>45652.5</v>
      </c>
      <c r="Q3979" t="str">
        <f t="shared" si="498"/>
        <v>theater</v>
      </c>
      <c r="R3979" s="6" t="str">
        <f t="shared" si="499"/>
        <v>plays</v>
      </c>
      <c r="S3979" s="10">
        <f t="shared" si="500"/>
        <v>42543.788564814815</v>
      </c>
      <c r="T3979" s="10">
        <f t="shared" si="501"/>
        <v>42573.788564814815</v>
      </c>
      <c r="U3979" s="10" t="str">
        <f t="shared" si="502"/>
        <v>Jun</v>
      </c>
      <c r="V3979" s="11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>
        <f t="shared" si="497"/>
        <v>1107</v>
      </c>
      <c r="Q3980" t="str">
        <f t="shared" si="498"/>
        <v>theater</v>
      </c>
      <c r="R3980" s="6" t="str">
        <f t="shared" si="499"/>
        <v>plays</v>
      </c>
      <c r="S3980" s="10">
        <f t="shared" si="500"/>
        <v>41975.642974537041</v>
      </c>
      <c r="T3980" s="10">
        <f t="shared" si="501"/>
        <v>42035.642974537041</v>
      </c>
      <c r="U3980" s="10" t="str">
        <f t="shared" si="502"/>
        <v>Dec</v>
      </c>
      <c r="V3980" s="11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>
        <f t="shared" si="497"/>
        <v>3055</v>
      </c>
      <c r="Q3981" t="str">
        <f t="shared" si="498"/>
        <v>theater</v>
      </c>
      <c r="R3981" s="6" t="str">
        <f t="shared" si="499"/>
        <v>plays</v>
      </c>
      <c r="S3981" s="10">
        <f t="shared" si="500"/>
        <v>42069.903437500005</v>
      </c>
      <c r="T3981" s="10">
        <f t="shared" si="501"/>
        <v>42092.833333333328</v>
      </c>
      <c r="U3981" s="10" t="str">
        <f t="shared" si="502"/>
        <v>Mar</v>
      </c>
      <c r="V3981" s="11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>
        <f t="shared" si="497"/>
        <v>1475</v>
      </c>
      <c r="Q3982" t="str">
        <f t="shared" si="498"/>
        <v>theater</v>
      </c>
      <c r="R3982" s="6" t="str">
        <f t="shared" si="499"/>
        <v>plays</v>
      </c>
      <c r="S3982" s="10">
        <f t="shared" si="500"/>
        <v>41795.598923611113</v>
      </c>
      <c r="T3982" s="10">
        <f t="shared" si="501"/>
        <v>41825.598923611113</v>
      </c>
      <c r="U3982" s="10" t="str">
        <f t="shared" si="502"/>
        <v>Jun</v>
      </c>
      <c r="V3982" s="11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>
        <f t="shared" si="497"/>
        <v>15612.5</v>
      </c>
      <c r="Q3983" t="str">
        <f t="shared" si="498"/>
        <v>theater</v>
      </c>
      <c r="R3983" s="6" t="str">
        <f t="shared" si="499"/>
        <v>plays</v>
      </c>
      <c r="S3983" s="10">
        <f t="shared" si="500"/>
        <v>42508.179965277777</v>
      </c>
      <c r="T3983" s="10">
        <f t="shared" si="501"/>
        <v>42568.179965277777</v>
      </c>
      <c r="U3983" s="10" t="str">
        <f t="shared" si="502"/>
        <v>May</v>
      </c>
      <c r="V3983" s="11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>
        <f t="shared" si="497"/>
        <v>510</v>
      </c>
      <c r="Q3984" t="str">
        <f t="shared" si="498"/>
        <v>theater</v>
      </c>
      <c r="R3984" s="6" t="str">
        <f t="shared" si="499"/>
        <v>plays</v>
      </c>
      <c r="S3984" s="10">
        <f t="shared" si="500"/>
        <v>42132.809953703705</v>
      </c>
      <c r="T3984" s="10">
        <f t="shared" si="501"/>
        <v>42192.809953703705</v>
      </c>
      <c r="U3984" s="10" t="str">
        <f t="shared" si="502"/>
        <v>May</v>
      </c>
      <c r="V3984" s="11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>
        <f t="shared" si="497"/>
        <v>7508.5</v>
      </c>
      <c r="Q3985" t="str">
        <f t="shared" si="498"/>
        <v>theater</v>
      </c>
      <c r="R3985" s="6" t="str">
        <f t="shared" si="499"/>
        <v>plays</v>
      </c>
      <c r="S3985" s="10">
        <f t="shared" si="500"/>
        <v>41747.86986111111</v>
      </c>
      <c r="T3985" s="10">
        <f t="shared" si="501"/>
        <v>41779.290972222225</v>
      </c>
      <c r="U3985" s="10" t="str">
        <f t="shared" si="502"/>
        <v>Apr</v>
      </c>
      <c r="V3985" s="11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>
        <f t="shared" si="497"/>
        <v>797.5</v>
      </c>
      <c r="Q3986" t="str">
        <f t="shared" si="498"/>
        <v>theater</v>
      </c>
      <c r="R3986" s="6" t="str">
        <f t="shared" si="499"/>
        <v>plays</v>
      </c>
      <c r="S3986" s="10">
        <f t="shared" si="500"/>
        <v>41920.963472222218</v>
      </c>
      <c r="T3986" s="10">
        <f t="shared" si="501"/>
        <v>41951</v>
      </c>
      <c r="U3986" s="10" t="str">
        <f t="shared" si="502"/>
        <v>Oct</v>
      </c>
      <c r="V3986" s="11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>
        <f t="shared" si="497"/>
        <v>1320.5</v>
      </c>
      <c r="Q3987" t="str">
        <f t="shared" si="498"/>
        <v>theater</v>
      </c>
      <c r="R3987" s="6" t="str">
        <f t="shared" si="499"/>
        <v>plays</v>
      </c>
      <c r="S3987" s="10">
        <f t="shared" si="500"/>
        <v>42399.707407407404</v>
      </c>
      <c r="T3987" s="10">
        <f t="shared" si="501"/>
        <v>42420.878472222219</v>
      </c>
      <c r="U3987" s="10" t="str">
        <f t="shared" si="502"/>
        <v>Jan</v>
      </c>
      <c r="V3987" s="11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>
        <f t="shared" si="497"/>
        <v>2744</v>
      </c>
      <c r="Q3988" t="str">
        <f t="shared" si="498"/>
        <v>theater</v>
      </c>
      <c r="R3988" s="6" t="str">
        <f t="shared" si="499"/>
        <v>plays</v>
      </c>
      <c r="S3988" s="10">
        <f t="shared" si="500"/>
        <v>42467.548541666663</v>
      </c>
      <c r="T3988" s="10">
        <f t="shared" si="501"/>
        <v>42496.544444444444</v>
      </c>
      <c r="U3988" s="10" t="str">
        <f t="shared" si="502"/>
        <v>Apr</v>
      </c>
      <c r="V3988" s="11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>
        <f t="shared" si="497"/>
        <v>275.5</v>
      </c>
      <c r="Q3989" t="str">
        <f t="shared" si="498"/>
        <v>theater</v>
      </c>
      <c r="R3989" s="6" t="str">
        <f t="shared" si="499"/>
        <v>plays</v>
      </c>
      <c r="S3989" s="10">
        <f t="shared" si="500"/>
        <v>41765.92465277778</v>
      </c>
      <c r="T3989" s="10">
        <f t="shared" si="501"/>
        <v>41775.92465277778</v>
      </c>
      <c r="U3989" s="10" t="str">
        <f t="shared" si="502"/>
        <v>May</v>
      </c>
      <c r="V3989" s="11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>
        <f t="shared" si="497"/>
        <v>766</v>
      </c>
      <c r="Q3990" t="str">
        <f t="shared" si="498"/>
        <v>theater</v>
      </c>
      <c r="R3990" s="6" t="str">
        <f t="shared" si="499"/>
        <v>plays</v>
      </c>
      <c r="S3990" s="10">
        <f t="shared" si="500"/>
        <v>42230.08116898148</v>
      </c>
      <c r="T3990" s="10">
        <f t="shared" si="501"/>
        <v>42245.08116898148</v>
      </c>
      <c r="U3990" s="10" t="str">
        <f t="shared" si="502"/>
        <v>Aug</v>
      </c>
      <c r="V3990" s="11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>
        <f t="shared" si="497"/>
        <v>1500</v>
      </c>
      <c r="Q3991" t="str">
        <f t="shared" si="498"/>
        <v>theater</v>
      </c>
      <c r="R3991" s="6" t="str">
        <f t="shared" si="499"/>
        <v>plays</v>
      </c>
      <c r="S3991" s="10">
        <f t="shared" si="500"/>
        <v>42286.749780092592</v>
      </c>
      <c r="T3991" s="10">
        <f t="shared" si="501"/>
        <v>42316.791446759264</v>
      </c>
      <c r="U3991" s="10" t="str">
        <f t="shared" si="502"/>
        <v>Oct</v>
      </c>
      <c r="V3991" s="11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>
        <f t="shared" si="497"/>
        <v>859.5</v>
      </c>
      <c r="Q3992" t="str">
        <f t="shared" si="498"/>
        <v>theater</v>
      </c>
      <c r="R3992" s="6" t="str">
        <f t="shared" si="499"/>
        <v>plays</v>
      </c>
      <c r="S3992" s="10">
        <f t="shared" si="500"/>
        <v>42401.672372685185</v>
      </c>
      <c r="T3992" s="10">
        <f t="shared" si="501"/>
        <v>42431.672372685185</v>
      </c>
      <c r="U3992" s="10" t="str">
        <f t="shared" si="502"/>
        <v>Feb</v>
      </c>
      <c r="V3992" s="11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>
        <f t="shared" si="497"/>
        <v>300</v>
      </c>
      <c r="Q3993" t="str">
        <f t="shared" si="498"/>
        <v>theater</v>
      </c>
      <c r="R3993" s="6" t="str">
        <f t="shared" si="499"/>
        <v>plays</v>
      </c>
      <c r="S3993" s="10">
        <f t="shared" si="500"/>
        <v>42125.644467592589</v>
      </c>
      <c r="T3993" s="10">
        <f t="shared" si="501"/>
        <v>42155.644467592589</v>
      </c>
      <c r="U3993" s="10" t="str">
        <f t="shared" si="502"/>
        <v>May</v>
      </c>
      <c r="V3993" s="11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>
        <f t="shared" si="497"/>
        <v>5270.5</v>
      </c>
      <c r="Q3994" t="str">
        <f t="shared" si="498"/>
        <v>theater</v>
      </c>
      <c r="R3994" s="6" t="str">
        <f t="shared" si="499"/>
        <v>plays</v>
      </c>
      <c r="S3994" s="10">
        <f t="shared" si="500"/>
        <v>42289.94049768518</v>
      </c>
      <c r="T3994" s="10">
        <f t="shared" si="501"/>
        <v>42349.982164351852</v>
      </c>
      <c r="U3994" s="10" t="str">
        <f t="shared" si="502"/>
        <v>Oct</v>
      </c>
      <c r="V3994" s="11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>
        <f t="shared" si="497"/>
        <v>25001.5</v>
      </c>
      <c r="Q3995" t="str">
        <f t="shared" si="498"/>
        <v>theater</v>
      </c>
      <c r="R3995" s="6" t="str">
        <f t="shared" si="499"/>
        <v>plays</v>
      </c>
      <c r="S3995" s="10">
        <f t="shared" si="500"/>
        <v>42107.864722222221</v>
      </c>
      <c r="T3995" s="10">
        <f t="shared" si="501"/>
        <v>42137.864722222221</v>
      </c>
      <c r="U3995" s="10" t="str">
        <f t="shared" si="502"/>
        <v>Apr</v>
      </c>
      <c r="V3995" s="11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>
        <f t="shared" si="497"/>
        <v>1002.5</v>
      </c>
      <c r="Q3996" t="str">
        <f t="shared" si="498"/>
        <v>theater</v>
      </c>
      <c r="R3996" s="6" t="str">
        <f t="shared" si="499"/>
        <v>plays</v>
      </c>
      <c r="S3996" s="10">
        <f t="shared" si="500"/>
        <v>41809.389930555553</v>
      </c>
      <c r="T3996" s="10">
        <f t="shared" si="501"/>
        <v>41839.389930555553</v>
      </c>
      <c r="U3996" s="10" t="str">
        <f t="shared" si="502"/>
        <v>Jun</v>
      </c>
      <c r="V3996" s="11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>
        <f t="shared" si="497"/>
        <v>135</v>
      </c>
      <c r="Q3997" t="str">
        <f t="shared" si="498"/>
        <v>theater</v>
      </c>
      <c r="R3997" s="6" t="str">
        <f t="shared" si="499"/>
        <v>plays</v>
      </c>
      <c r="S3997" s="10">
        <f t="shared" si="500"/>
        <v>42019.683761574073</v>
      </c>
      <c r="T3997" s="10">
        <f t="shared" si="501"/>
        <v>42049.477083333331</v>
      </c>
      <c r="U3997" s="10" t="str">
        <f t="shared" si="502"/>
        <v>Jan</v>
      </c>
      <c r="V3997" s="11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>
        <f t="shared" si="497"/>
        <v>1748.5</v>
      </c>
      <c r="Q3998" t="str">
        <f t="shared" si="498"/>
        <v>theater</v>
      </c>
      <c r="R3998" s="6" t="str">
        <f t="shared" si="499"/>
        <v>plays</v>
      </c>
      <c r="S3998" s="10">
        <f t="shared" si="500"/>
        <v>41950.26694444444</v>
      </c>
      <c r="T3998" s="10">
        <f t="shared" si="501"/>
        <v>41963.669444444444</v>
      </c>
      <c r="U3998" s="10" t="str">
        <f t="shared" si="502"/>
        <v>Nov</v>
      </c>
      <c r="V3998" s="11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>
        <f t="shared" si="497"/>
        <v>1500</v>
      </c>
      <c r="Q3999" t="str">
        <f t="shared" si="498"/>
        <v>theater</v>
      </c>
      <c r="R3999" s="6" t="str">
        <f t="shared" si="499"/>
        <v>plays</v>
      </c>
      <c r="S3999" s="10">
        <f t="shared" si="500"/>
        <v>42069.391446759255</v>
      </c>
      <c r="T3999" s="10">
        <f t="shared" si="501"/>
        <v>42099.349780092598</v>
      </c>
      <c r="U3999" s="10" t="str">
        <f t="shared" si="502"/>
        <v>Mar</v>
      </c>
      <c r="V3999" s="11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>
        <f t="shared" si="497"/>
        <v>982.5</v>
      </c>
      <c r="Q4000" t="str">
        <f t="shared" si="498"/>
        <v>theater</v>
      </c>
      <c r="R4000" s="6" t="str">
        <f t="shared" si="499"/>
        <v>plays</v>
      </c>
      <c r="S4000" s="10">
        <f t="shared" si="500"/>
        <v>42061.963263888887</v>
      </c>
      <c r="T4000" s="10">
        <f t="shared" si="501"/>
        <v>42091.921597222223</v>
      </c>
      <c r="U4000" s="10" t="str">
        <f t="shared" si="502"/>
        <v>Feb</v>
      </c>
      <c r="V4000" s="11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>
        <f t="shared" si="497"/>
        <v>4078</v>
      </c>
      <c r="Q4001" t="str">
        <f t="shared" si="498"/>
        <v>theater</v>
      </c>
      <c r="R4001" s="6" t="str">
        <f t="shared" si="499"/>
        <v>plays</v>
      </c>
      <c r="S4001" s="10">
        <f t="shared" si="500"/>
        <v>41842.828680555554</v>
      </c>
      <c r="T4001" s="10">
        <f t="shared" si="501"/>
        <v>41882.827650462961</v>
      </c>
      <c r="U4001" s="10" t="str">
        <f t="shared" si="502"/>
        <v>Jul</v>
      </c>
      <c r="V4001" s="11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>
        <f t="shared" si="497"/>
        <v>4005</v>
      </c>
      <c r="Q4002" t="str">
        <f t="shared" si="498"/>
        <v>theater</v>
      </c>
      <c r="R4002" s="6" t="str">
        <f t="shared" si="499"/>
        <v>plays</v>
      </c>
      <c r="S4002" s="10">
        <f t="shared" si="500"/>
        <v>42437.64534722222</v>
      </c>
      <c r="T4002" s="10">
        <f t="shared" si="501"/>
        <v>42497.603680555556</v>
      </c>
      <c r="U4002" s="10" t="str">
        <f t="shared" si="502"/>
        <v>Mar</v>
      </c>
      <c r="V4002" s="11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>
        <f t="shared" si="497"/>
        <v>826.5</v>
      </c>
      <c r="Q4003" t="str">
        <f t="shared" si="498"/>
        <v>theater</v>
      </c>
      <c r="R4003" s="6" t="str">
        <f t="shared" si="499"/>
        <v>plays</v>
      </c>
      <c r="S4003" s="10">
        <f t="shared" si="500"/>
        <v>42775.964212962965</v>
      </c>
      <c r="T4003" s="10">
        <f t="shared" si="501"/>
        <v>42795.791666666672</v>
      </c>
      <c r="U4003" s="10" t="str">
        <f t="shared" si="502"/>
        <v>Feb</v>
      </c>
      <c r="V4003" s="11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>
        <f t="shared" si="497"/>
        <v>636.5</v>
      </c>
      <c r="Q4004" t="str">
        <f t="shared" si="498"/>
        <v>theater</v>
      </c>
      <c r="R4004" s="6" t="str">
        <f t="shared" si="499"/>
        <v>plays</v>
      </c>
      <c r="S4004" s="10">
        <f t="shared" si="500"/>
        <v>41879.043530092589</v>
      </c>
      <c r="T4004" s="10">
        <f t="shared" si="501"/>
        <v>41909.043530092589</v>
      </c>
      <c r="U4004" s="10" t="str">
        <f t="shared" si="502"/>
        <v>Aug</v>
      </c>
      <c r="V4004" s="11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>
        <f t="shared" si="497"/>
        <v>1100.5</v>
      </c>
      <c r="Q4005" t="str">
        <f t="shared" si="498"/>
        <v>theater</v>
      </c>
      <c r="R4005" s="6" t="str">
        <f t="shared" si="499"/>
        <v>plays</v>
      </c>
      <c r="S4005" s="10">
        <f t="shared" si="500"/>
        <v>42020.587349537032</v>
      </c>
      <c r="T4005" s="10">
        <f t="shared" si="501"/>
        <v>42050.587349537032</v>
      </c>
      <c r="U4005" s="10" t="str">
        <f t="shared" si="502"/>
        <v>Jan</v>
      </c>
      <c r="V4005" s="11">
        <f t="shared" si="503"/>
        <v>2015</v>
      </c>
    </row>
    <row r="4006" spans="1:22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>
        <f t="shared" si="497"/>
        <v>250.5</v>
      </c>
      <c r="Q4006" t="str">
        <f t="shared" si="498"/>
        <v>theater</v>
      </c>
      <c r="R4006" s="6" t="str">
        <f t="shared" si="499"/>
        <v>plays</v>
      </c>
      <c r="S4006" s="10">
        <f t="shared" si="500"/>
        <v>41890.16269675926</v>
      </c>
      <c r="T4006" s="10">
        <f t="shared" si="501"/>
        <v>41920.16269675926</v>
      </c>
      <c r="U4006" s="10" t="str">
        <f t="shared" si="502"/>
        <v>Sep</v>
      </c>
      <c r="V4006" s="11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>
        <f t="shared" si="497"/>
        <v>1520</v>
      </c>
      <c r="Q4007" t="str">
        <f t="shared" si="498"/>
        <v>theater</v>
      </c>
      <c r="R4007" s="6" t="str">
        <f t="shared" si="499"/>
        <v>plays</v>
      </c>
      <c r="S4007" s="10">
        <f t="shared" si="500"/>
        <v>41872.807696759257</v>
      </c>
      <c r="T4007" s="10">
        <f t="shared" si="501"/>
        <v>41932.807696759257</v>
      </c>
      <c r="U4007" s="10" t="str">
        <f t="shared" si="502"/>
        <v>Aug</v>
      </c>
      <c r="V4007" s="11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>
        <f t="shared" si="497"/>
        <v>15001</v>
      </c>
      <c r="Q4008" t="str">
        <f t="shared" si="498"/>
        <v>theater</v>
      </c>
      <c r="R4008" s="6" t="str">
        <f t="shared" si="499"/>
        <v>plays</v>
      </c>
      <c r="S4008" s="10">
        <f t="shared" si="500"/>
        <v>42391.772997685184</v>
      </c>
      <c r="T4008" s="10">
        <f t="shared" si="501"/>
        <v>42416.772997685184</v>
      </c>
      <c r="U4008" s="10" t="str">
        <f t="shared" si="502"/>
        <v>Jan</v>
      </c>
      <c r="V4008" s="11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>
        <f t="shared" si="497"/>
        <v>1002.5</v>
      </c>
      <c r="Q4009" t="str">
        <f t="shared" si="498"/>
        <v>theater</v>
      </c>
      <c r="R4009" s="6" t="str">
        <f t="shared" si="499"/>
        <v>plays</v>
      </c>
      <c r="S4009" s="10">
        <f t="shared" si="500"/>
        <v>41848.772928240738</v>
      </c>
      <c r="T4009" s="10">
        <f t="shared" si="501"/>
        <v>41877.686111111114</v>
      </c>
      <c r="U4009" s="10" t="str">
        <f t="shared" si="502"/>
        <v>Jul</v>
      </c>
      <c r="V4009" s="11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>
        <f t="shared" si="497"/>
        <v>530</v>
      </c>
      <c r="Q4010" t="str">
        <f t="shared" si="498"/>
        <v>theater</v>
      </c>
      <c r="R4010" s="6" t="str">
        <f t="shared" si="499"/>
        <v>plays</v>
      </c>
      <c r="S4010" s="10">
        <f t="shared" si="500"/>
        <v>42177.964201388888</v>
      </c>
      <c r="T4010" s="10">
        <f t="shared" si="501"/>
        <v>42207.964201388888</v>
      </c>
      <c r="U4010" s="10" t="str">
        <f t="shared" si="502"/>
        <v>Jun</v>
      </c>
      <c r="V4010" s="11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>
        <f t="shared" si="497"/>
        <v>1002.5</v>
      </c>
      <c r="Q4011" t="str">
        <f t="shared" si="498"/>
        <v>theater</v>
      </c>
      <c r="R4011" s="6" t="str">
        <f t="shared" si="499"/>
        <v>plays</v>
      </c>
      <c r="S4011" s="10">
        <f t="shared" si="500"/>
        <v>41851.700925925928</v>
      </c>
      <c r="T4011" s="10">
        <f t="shared" si="501"/>
        <v>41891.700925925928</v>
      </c>
      <c r="U4011" s="10" t="str">
        <f t="shared" si="502"/>
        <v>Jul</v>
      </c>
      <c r="V4011" s="11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>
        <f t="shared" si="497"/>
        <v>4471</v>
      </c>
      <c r="Q4012" t="str">
        <f t="shared" si="498"/>
        <v>theater</v>
      </c>
      <c r="R4012" s="6" t="str">
        <f t="shared" si="499"/>
        <v>plays</v>
      </c>
      <c r="S4012" s="10">
        <f t="shared" si="500"/>
        <v>41921.770439814813</v>
      </c>
      <c r="T4012" s="10">
        <f t="shared" si="501"/>
        <v>41938.770439814813</v>
      </c>
      <c r="U4012" s="10" t="str">
        <f t="shared" si="502"/>
        <v>Oct</v>
      </c>
      <c r="V4012" s="11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>
        <f t="shared" si="497"/>
        <v>134.5</v>
      </c>
      <c r="Q4013" t="str">
        <f t="shared" si="498"/>
        <v>theater</v>
      </c>
      <c r="R4013" s="6" t="str">
        <f t="shared" si="499"/>
        <v>plays</v>
      </c>
      <c r="S4013" s="10">
        <f t="shared" si="500"/>
        <v>42002.54488425926</v>
      </c>
      <c r="T4013" s="10">
        <f t="shared" si="501"/>
        <v>42032.54488425926</v>
      </c>
      <c r="U4013" s="10" t="str">
        <f t="shared" si="502"/>
        <v>Dec</v>
      </c>
      <c r="V4013" s="11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>
        <f t="shared" si="497"/>
        <v>287.5</v>
      </c>
      <c r="Q4014" t="str">
        <f t="shared" si="498"/>
        <v>theater</v>
      </c>
      <c r="R4014" s="6" t="str">
        <f t="shared" si="499"/>
        <v>plays</v>
      </c>
      <c r="S4014" s="10">
        <f t="shared" si="500"/>
        <v>42096.544548611113</v>
      </c>
      <c r="T4014" s="10">
        <f t="shared" si="501"/>
        <v>42126.544548611113</v>
      </c>
      <c r="U4014" s="10" t="str">
        <f t="shared" si="502"/>
        <v>Apr</v>
      </c>
      <c r="V4014" s="11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>
        <f t="shared" si="497"/>
        <v>1013</v>
      </c>
      <c r="Q4015" t="str">
        <f t="shared" si="498"/>
        <v>theater</v>
      </c>
      <c r="R4015" s="6" t="str">
        <f t="shared" si="499"/>
        <v>plays</v>
      </c>
      <c r="S4015" s="10">
        <f t="shared" si="500"/>
        <v>42021.301192129627</v>
      </c>
      <c r="T4015" s="10">
        <f t="shared" si="501"/>
        <v>42051.301192129627</v>
      </c>
      <c r="U4015" s="10" t="str">
        <f t="shared" si="502"/>
        <v>Jan</v>
      </c>
      <c r="V4015" s="11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>
        <f t="shared" si="497"/>
        <v>4500</v>
      </c>
      <c r="Q4016" t="str">
        <f t="shared" si="498"/>
        <v>theater</v>
      </c>
      <c r="R4016" s="6" t="str">
        <f t="shared" si="499"/>
        <v>plays</v>
      </c>
      <c r="S4016" s="10">
        <f t="shared" si="500"/>
        <v>42419.246168981481</v>
      </c>
      <c r="T4016" s="10">
        <f t="shared" si="501"/>
        <v>42434.246168981481</v>
      </c>
      <c r="U4016" s="10" t="str">
        <f t="shared" si="502"/>
        <v>Feb</v>
      </c>
      <c r="V4016" s="11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>
        <f t="shared" si="497"/>
        <v>3500.5</v>
      </c>
      <c r="Q4017" t="str">
        <f t="shared" si="498"/>
        <v>theater</v>
      </c>
      <c r="R4017" s="6" t="str">
        <f t="shared" si="499"/>
        <v>plays</v>
      </c>
      <c r="S4017" s="10">
        <f t="shared" si="500"/>
        <v>42174.780821759254</v>
      </c>
      <c r="T4017" s="10">
        <f t="shared" si="501"/>
        <v>42204.780821759254</v>
      </c>
      <c r="U4017" s="10" t="str">
        <f t="shared" si="502"/>
        <v>Jun</v>
      </c>
      <c r="V4017" s="11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>
        <f t="shared" si="497"/>
        <v>285</v>
      </c>
      <c r="Q4018" t="str">
        <f t="shared" si="498"/>
        <v>theater</v>
      </c>
      <c r="R4018" s="6" t="str">
        <f t="shared" si="499"/>
        <v>plays</v>
      </c>
      <c r="S4018" s="10">
        <f t="shared" si="500"/>
        <v>41869.872685185182</v>
      </c>
      <c r="T4018" s="10">
        <f t="shared" si="501"/>
        <v>41899.872685185182</v>
      </c>
      <c r="U4018" s="10" t="str">
        <f t="shared" si="502"/>
        <v>Aug</v>
      </c>
      <c r="V4018" s="11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>
        <f t="shared" si="497"/>
        <v>5052.5</v>
      </c>
      <c r="Q4019" t="str">
        <f t="shared" si="498"/>
        <v>theater</v>
      </c>
      <c r="R4019" s="6" t="str">
        <f t="shared" si="499"/>
        <v>plays</v>
      </c>
      <c r="S4019" s="10">
        <f t="shared" si="500"/>
        <v>41856.672152777777</v>
      </c>
      <c r="T4019" s="10">
        <f t="shared" si="501"/>
        <v>41886.672152777777</v>
      </c>
      <c r="U4019" s="10" t="str">
        <f t="shared" si="502"/>
        <v>Aug</v>
      </c>
      <c r="V4019" s="11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>
        <f t="shared" si="497"/>
        <v>815</v>
      </c>
      <c r="Q4020" t="str">
        <f t="shared" si="498"/>
        <v>theater</v>
      </c>
      <c r="R4020" s="6" t="str">
        <f t="shared" si="499"/>
        <v>plays</v>
      </c>
      <c r="S4020" s="10">
        <f t="shared" si="500"/>
        <v>42620.91097222222</v>
      </c>
      <c r="T4020" s="10">
        <f t="shared" si="501"/>
        <v>42650.91097222222</v>
      </c>
      <c r="U4020" s="10" t="str">
        <f t="shared" si="502"/>
        <v>Sep</v>
      </c>
      <c r="V4020" s="11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>
        <f t="shared" si="497"/>
        <v>1764.5</v>
      </c>
      <c r="Q4021" t="str">
        <f t="shared" si="498"/>
        <v>theater</v>
      </c>
      <c r="R4021" s="6" t="str">
        <f t="shared" si="499"/>
        <v>plays</v>
      </c>
      <c r="S4021" s="10">
        <f t="shared" si="500"/>
        <v>42417.675879629634</v>
      </c>
      <c r="T4021" s="10">
        <f t="shared" si="501"/>
        <v>42475.686111111107</v>
      </c>
      <c r="U4021" s="10" t="str">
        <f t="shared" si="502"/>
        <v>Feb</v>
      </c>
      <c r="V4021" s="11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>
        <f t="shared" si="497"/>
        <v>350</v>
      </c>
      <c r="Q4022" t="str">
        <f t="shared" si="498"/>
        <v>theater</v>
      </c>
      <c r="R4022" s="6" t="str">
        <f t="shared" si="499"/>
        <v>plays</v>
      </c>
      <c r="S4022" s="10">
        <f t="shared" si="500"/>
        <v>42057.190960648149</v>
      </c>
      <c r="T4022" s="10">
        <f t="shared" si="501"/>
        <v>42087.149293981478</v>
      </c>
      <c r="U4022" s="10" t="str">
        <f t="shared" si="502"/>
        <v>Feb</v>
      </c>
      <c r="V4022" s="11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>
        <f t="shared" si="497"/>
        <v>7562.5</v>
      </c>
      <c r="Q4023" t="str">
        <f t="shared" si="498"/>
        <v>theater</v>
      </c>
      <c r="R4023" s="6" t="str">
        <f t="shared" si="499"/>
        <v>plays</v>
      </c>
      <c r="S4023" s="10">
        <f t="shared" si="500"/>
        <v>41878.911550925928</v>
      </c>
      <c r="T4023" s="10">
        <f t="shared" si="501"/>
        <v>41938.911550925928</v>
      </c>
      <c r="U4023" s="10" t="str">
        <f t="shared" si="502"/>
        <v>Aug</v>
      </c>
      <c r="V4023" s="11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>
        <f t="shared" si="497"/>
        <v>15260.5</v>
      </c>
      <c r="Q4024" t="str">
        <f t="shared" si="498"/>
        <v>theater</v>
      </c>
      <c r="R4024" s="6" t="str">
        <f t="shared" si="499"/>
        <v>plays</v>
      </c>
      <c r="S4024" s="10">
        <f t="shared" si="500"/>
        <v>41990.584108796291</v>
      </c>
      <c r="T4024" s="10">
        <f t="shared" si="501"/>
        <v>42036.120833333334</v>
      </c>
      <c r="U4024" s="10" t="str">
        <f t="shared" si="502"/>
        <v>Dec</v>
      </c>
      <c r="V4024" s="11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>
        <f t="shared" si="497"/>
        <v>3500</v>
      </c>
      <c r="Q4025" t="str">
        <f t="shared" si="498"/>
        <v>theater</v>
      </c>
      <c r="R4025" s="6" t="str">
        <f t="shared" si="499"/>
        <v>plays</v>
      </c>
      <c r="S4025" s="10">
        <f t="shared" si="500"/>
        <v>42408.999571759254</v>
      </c>
      <c r="T4025" s="10">
        <f t="shared" si="501"/>
        <v>42453.957905092597</v>
      </c>
      <c r="U4025" s="10" t="str">
        <f t="shared" si="502"/>
        <v>Feb</v>
      </c>
      <c r="V4025" s="11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>
        <f t="shared" si="497"/>
        <v>405</v>
      </c>
      <c r="Q4026" t="str">
        <f t="shared" si="498"/>
        <v>theater</v>
      </c>
      <c r="R4026" s="6" t="str">
        <f t="shared" si="499"/>
        <v>plays</v>
      </c>
      <c r="S4026" s="10">
        <f t="shared" si="500"/>
        <v>42217.670104166667</v>
      </c>
      <c r="T4026" s="10">
        <f t="shared" si="501"/>
        <v>42247.670104166667</v>
      </c>
      <c r="U4026" s="10" t="str">
        <f t="shared" si="502"/>
        <v>Aug</v>
      </c>
      <c r="V4026" s="11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>
        <f t="shared" si="497"/>
        <v>2625</v>
      </c>
      <c r="Q4027" t="str">
        <f t="shared" si="498"/>
        <v>theater</v>
      </c>
      <c r="R4027" s="6" t="str">
        <f t="shared" si="499"/>
        <v>plays</v>
      </c>
      <c r="S4027" s="10">
        <f t="shared" si="500"/>
        <v>42151.237685185188</v>
      </c>
      <c r="T4027" s="10">
        <f t="shared" si="501"/>
        <v>42211.237685185188</v>
      </c>
      <c r="U4027" s="10" t="str">
        <f t="shared" si="502"/>
        <v>May</v>
      </c>
      <c r="V4027" s="11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>
        <f t="shared" si="497"/>
        <v>2000</v>
      </c>
      <c r="Q4028" t="str">
        <f t="shared" si="498"/>
        <v>theater</v>
      </c>
      <c r="R4028" s="6" t="str">
        <f t="shared" si="499"/>
        <v>plays</v>
      </c>
      <c r="S4028" s="10">
        <f t="shared" si="500"/>
        <v>42282.655543981484</v>
      </c>
      <c r="T4028" s="10">
        <f t="shared" si="501"/>
        <v>42342.697210648148</v>
      </c>
      <c r="U4028" s="10" t="str">
        <f t="shared" si="502"/>
        <v>Oct</v>
      </c>
      <c r="V4028" s="11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>
        <f t="shared" si="497"/>
        <v>1607.5</v>
      </c>
      <c r="Q4029" t="str">
        <f t="shared" si="498"/>
        <v>theater</v>
      </c>
      <c r="R4029" s="6" t="str">
        <f t="shared" si="499"/>
        <v>plays</v>
      </c>
      <c r="S4029" s="10">
        <f t="shared" si="500"/>
        <v>42768.97084490741</v>
      </c>
      <c r="T4029" s="10">
        <f t="shared" si="501"/>
        <v>42789.041666666672</v>
      </c>
      <c r="U4029" s="10" t="str">
        <f t="shared" si="502"/>
        <v>Feb</v>
      </c>
      <c r="V4029" s="11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>
        <f t="shared" si="497"/>
        <v>1280.5</v>
      </c>
      <c r="Q4030" t="str">
        <f t="shared" si="498"/>
        <v>theater</v>
      </c>
      <c r="R4030" s="6" t="str">
        <f t="shared" si="499"/>
        <v>plays</v>
      </c>
      <c r="S4030" s="10">
        <f t="shared" si="500"/>
        <v>41765.938657407409</v>
      </c>
      <c r="T4030" s="10">
        <f t="shared" si="501"/>
        <v>41795.938657407409</v>
      </c>
      <c r="U4030" s="10" t="str">
        <f t="shared" si="502"/>
        <v>May</v>
      </c>
      <c r="V4030" s="11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>
        <f t="shared" si="497"/>
        <v>10000</v>
      </c>
      <c r="Q4031" t="str">
        <f t="shared" si="498"/>
        <v>theater</v>
      </c>
      <c r="R4031" s="6" t="str">
        <f t="shared" si="499"/>
        <v>plays</v>
      </c>
      <c r="S4031" s="10">
        <f t="shared" si="500"/>
        <v>42322.025115740747</v>
      </c>
      <c r="T4031" s="10">
        <f t="shared" si="501"/>
        <v>42352.025115740747</v>
      </c>
      <c r="U4031" s="10" t="str">
        <f t="shared" si="502"/>
        <v>Nov</v>
      </c>
      <c r="V4031" s="11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>
        <f t="shared" si="497"/>
        <v>1450</v>
      </c>
      <c r="Q4032" t="str">
        <f t="shared" si="498"/>
        <v>theater</v>
      </c>
      <c r="R4032" s="6" t="str">
        <f t="shared" si="499"/>
        <v>plays</v>
      </c>
      <c r="S4032" s="10">
        <f t="shared" si="500"/>
        <v>42374.655081018514</v>
      </c>
      <c r="T4032" s="10">
        <f t="shared" si="501"/>
        <v>42403.784027777772</v>
      </c>
      <c r="U4032" s="10" t="str">
        <f t="shared" si="502"/>
        <v>Jan</v>
      </c>
      <c r="V4032" s="11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>
        <f t="shared" si="497"/>
        <v>2500</v>
      </c>
      <c r="Q4033" t="str">
        <f t="shared" si="498"/>
        <v>theater</v>
      </c>
      <c r="R4033" s="6" t="str">
        <f t="shared" si="499"/>
        <v>plays</v>
      </c>
      <c r="S4033" s="10">
        <f t="shared" si="500"/>
        <v>41941.585231481484</v>
      </c>
      <c r="T4033" s="10">
        <f t="shared" si="501"/>
        <v>41991.626898148148</v>
      </c>
      <c r="U4033" s="10" t="str">
        <f t="shared" si="502"/>
        <v>Oct</v>
      </c>
      <c r="V4033" s="11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>
        <f t="shared" si="497"/>
        <v>3230.5</v>
      </c>
      <c r="Q4034" t="str">
        <f t="shared" si="498"/>
        <v>theater</v>
      </c>
      <c r="R4034" s="6" t="str">
        <f t="shared" si="499"/>
        <v>plays</v>
      </c>
      <c r="S4034" s="10">
        <f t="shared" si="500"/>
        <v>42293.809212962966</v>
      </c>
      <c r="T4034" s="10">
        <f t="shared" si="501"/>
        <v>42353.85087962963</v>
      </c>
      <c r="U4034" s="10" t="str">
        <f t="shared" si="502"/>
        <v>Oct</v>
      </c>
      <c r="V4034" s="11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>
        <f t="shared" ref="P4035:P4098" si="505">AVERAGE(D4035,E4035)</f>
        <v>15020.994999999999</v>
      </c>
      <c r="Q4035" t="str">
        <f t="shared" ref="Q4035:Q4098" si="506">LEFT(N4035, SEARCH("/",N4035,1)-1)</f>
        <v>theater</v>
      </c>
      <c r="R4035" s="6" t="str">
        <f t="shared" ref="R4035:R4098" si="507">RIGHT(N4035,LEN(N4035) - SEARCH("/", N4035, + 1))</f>
        <v>plays</v>
      </c>
      <c r="S4035" s="10">
        <f t="shared" ref="S4035:S4098" si="508">(((J4035/60)/60)/24)+DATE(1970,1,1)</f>
        <v>42614.268796296295</v>
      </c>
      <c r="T4035" s="10">
        <f t="shared" ref="T4035:T4098" si="509">(((I4035/60)/60)/24)+DATE(1970,1,1)</f>
        <v>42645.375</v>
      </c>
      <c r="U4035" s="10" t="str">
        <f t="shared" ref="U4035:U4098" si="510">TEXT(S4035, "mmm")</f>
        <v>Sep</v>
      </c>
      <c r="V4035" s="11">
        <f t="shared" ref="V4035:V4098" si="511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>
        <f t="shared" si="505"/>
        <v>6850</v>
      </c>
      <c r="Q4036" t="str">
        <f t="shared" si="506"/>
        <v>theater</v>
      </c>
      <c r="R4036" s="6" t="str">
        <f t="shared" si="507"/>
        <v>plays</v>
      </c>
      <c r="S4036" s="10">
        <f t="shared" si="508"/>
        <v>42067.947337962964</v>
      </c>
      <c r="T4036" s="10">
        <f t="shared" si="509"/>
        <v>42097.905671296292</v>
      </c>
      <c r="U4036" s="10" t="str">
        <f t="shared" si="510"/>
        <v>Mar</v>
      </c>
      <c r="V4036" s="11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>
        <f t="shared" si="505"/>
        <v>6842.5</v>
      </c>
      <c r="Q4037" t="str">
        <f t="shared" si="506"/>
        <v>theater</v>
      </c>
      <c r="R4037" s="6" t="str">
        <f t="shared" si="507"/>
        <v>plays</v>
      </c>
      <c r="S4037" s="10">
        <f t="shared" si="508"/>
        <v>41903.882951388885</v>
      </c>
      <c r="T4037" s="10">
        <f t="shared" si="509"/>
        <v>41933.882951388885</v>
      </c>
      <c r="U4037" s="10" t="str">
        <f t="shared" si="510"/>
        <v>Sep</v>
      </c>
      <c r="V4037" s="11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>
        <f t="shared" si="505"/>
        <v>4411.5</v>
      </c>
      <c r="Q4038" t="str">
        <f t="shared" si="506"/>
        <v>theater</v>
      </c>
      <c r="R4038" s="6" t="str">
        <f t="shared" si="507"/>
        <v>plays</v>
      </c>
      <c r="S4038" s="10">
        <f t="shared" si="508"/>
        <v>41804.937083333331</v>
      </c>
      <c r="T4038" s="10">
        <f t="shared" si="509"/>
        <v>41821.9375</v>
      </c>
      <c r="U4038" s="10" t="str">
        <f t="shared" si="510"/>
        <v>Jun</v>
      </c>
      <c r="V4038" s="11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>
        <f t="shared" si="505"/>
        <v>390</v>
      </c>
      <c r="Q4039" t="str">
        <f t="shared" si="506"/>
        <v>theater</v>
      </c>
      <c r="R4039" s="6" t="str">
        <f t="shared" si="507"/>
        <v>plays</v>
      </c>
      <c r="S4039" s="10">
        <f t="shared" si="508"/>
        <v>42497.070775462969</v>
      </c>
      <c r="T4039" s="10">
        <f t="shared" si="509"/>
        <v>42514.600694444445</v>
      </c>
      <c r="U4039" s="10" t="str">
        <f t="shared" si="510"/>
        <v>May</v>
      </c>
      <c r="V4039" s="11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>
        <f t="shared" si="505"/>
        <v>1400.5</v>
      </c>
      <c r="Q4040" t="str">
        <f t="shared" si="506"/>
        <v>theater</v>
      </c>
      <c r="R4040" s="6" t="str">
        <f t="shared" si="507"/>
        <v>plays</v>
      </c>
      <c r="S4040" s="10">
        <f t="shared" si="508"/>
        <v>41869.798726851855</v>
      </c>
      <c r="T4040" s="10">
        <f t="shared" si="509"/>
        <v>41929.798726851855</v>
      </c>
      <c r="U4040" s="10" t="str">
        <f t="shared" si="510"/>
        <v>Aug</v>
      </c>
      <c r="V4040" s="11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>
        <f t="shared" si="505"/>
        <v>400</v>
      </c>
      <c r="Q4041" t="str">
        <f t="shared" si="506"/>
        <v>theater</v>
      </c>
      <c r="R4041" s="6" t="str">
        <f t="shared" si="507"/>
        <v>plays</v>
      </c>
      <c r="S4041" s="10">
        <f t="shared" si="508"/>
        <v>42305.670914351853</v>
      </c>
      <c r="T4041" s="10">
        <f t="shared" si="509"/>
        <v>42339.249305555553</v>
      </c>
      <c r="U4041" s="10" t="str">
        <f t="shared" si="510"/>
        <v>Oct</v>
      </c>
      <c r="V4041" s="11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>
        <f t="shared" si="505"/>
        <v>5250</v>
      </c>
      <c r="Q4042" t="str">
        <f t="shared" si="506"/>
        <v>theater</v>
      </c>
      <c r="R4042" s="6" t="str">
        <f t="shared" si="507"/>
        <v>plays</v>
      </c>
      <c r="S4042" s="10">
        <f t="shared" si="508"/>
        <v>42144.231527777782</v>
      </c>
      <c r="T4042" s="10">
        <f t="shared" si="509"/>
        <v>42203.125</v>
      </c>
      <c r="U4042" s="10" t="str">
        <f t="shared" si="510"/>
        <v>May</v>
      </c>
      <c r="V4042" s="11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>
        <f t="shared" si="505"/>
        <v>2510.5</v>
      </c>
      <c r="Q4043" t="str">
        <f t="shared" si="506"/>
        <v>theater</v>
      </c>
      <c r="R4043" s="6" t="str">
        <f t="shared" si="507"/>
        <v>plays</v>
      </c>
      <c r="S4043" s="10">
        <f t="shared" si="508"/>
        <v>42559.474004629628</v>
      </c>
      <c r="T4043" s="10">
        <f t="shared" si="509"/>
        <v>42619.474004629628</v>
      </c>
      <c r="U4043" s="10" t="str">
        <f t="shared" si="510"/>
        <v>Jul</v>
      </c>
      <c r="V4043" s="11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>
        <f t="shared" si="505"/>
        <v>5010.5</v>
      </c>
      <c r="Q4044" t="str">
        <f t="shared" si="506"/>
        <v>theater</v>
      </c>
      <c r="R4044" s="6" t="str">
        <f t="shared" si="507"/>
        <v>plays</v>
      </c>
      <c r="S4044" s="10">
        <f t="shared" si="508"/>
        <v>41995.084074074075</v>
      </c>
      <c r="T4044" s="10">
        <f t="shared" si="509"/>
        <v>42024.802777777775</v>
      </c>
      <c r="U4044" s="10" t="str">
        <f t="shared" si="510"/>
        <v>Dec</v>
      </c>
      <c r="V4044" s="11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>
        <f t="shared" si="505"/>
        <v>150</v>
      </c>
      <c r="Q4045" t="str">
        <f t="shared" si="506"/>
        <v>theater</v>
      </c>
      <c r="R4045" s="6" t="str">
        <f t="shared" si="507"/>
        <v>plays</v>
      </c>
      <c r="S4045" s="10">
        <f t="shared" si="508"/>
        <v>41948.957465277781</v>
      </c>
      <c r="T4045" s="10">
        <f t="shared" si="509"/>
        <v>41963.957465277781</v>
      </c>
      <c r="U4045" s="10" t="str">
        <f t="shared" si="510"/>
        <v>Nov</v>
      </c>
      <c r="V4045" s="11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>
        <f t="shared" si="505"/>
        <v>412.5</v>
      </c>
      <c r="Q4046" t="str">
        <f t="shared" si="506"/>
        <v>theater</v>
      </c>
      <c r="R4046" s="6" t="str">
        <f t="shared" si="507"/>
        <v>plays</v>
      </c>
      <c r="S4046" s="10">
        <f t="shared" si="508"/>
        <v>42074.219699074078</v>
      </c>
      <c r="T4046" s="10">
        <f t="shared" si="509"/>
        <v>42104.208333333328</v>
      </c>
      <c r="U4046" s="10" t="str">
        <f t="shared" si="510"/>
        <v>Mar</v>
      </c>
      <c r="V4046" s="11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>
        <f t="shared" si="505"/>
        <v>2500.5</v>
      </c>
      <c r="Q4047" t="str">
        <f t="shared" si="506"/>
        <v>theater</v>
      </c>
      <c r="R4047" s="6" t="str">
        <f t="shared" si="507"/>
        <v>plays</v>
      </c>
      <c r="S4047" s="10">
        <f t="shared" si="508"/>
        <v>41842.201261574075</v>
      </c>
      <c r="T4047" s="10">
        <f t="shared" si="509"/>
        <v>41872.201261574075</v>
      </c>
      <c r="U4047" s="10" t="str">
        <f t="shared" si="510"/>
        <v>Jul</v>
      </c>
      <c r="V4047" s="11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>
        <f t="shared" si="505"/>
        <v>3030</v>
      </c>
      <c r="Q4048" t="str">
        <f t="shared" si="506"/>
        <v>theater</v>
      </c>
      <c r="R4048" s="6" t="str">
        <f t="shared" si="507"/>
        <v>plays</v>
      </c>
      <c r="S4048" s="10">
        <f t="shared" si="508"/>
        <v>41904.650578703702</v>
      </c>
      <c r="T4048" s="10">
        <f t="shared" si="509"/>
        <v>41934.650578703702</v>
      </c>
      <c r="U4048" s="10" t="str">
        <f t="shared" si="510"/>
        <v>Sep</v>
      </c>
      <c r="V4048" s="11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>
        <f t="shared" si="505"/>
        <v>2555</v>
      </c>
      <c r="Q4049" t="str">
        <f t="shared" si="506"/>
        <v>theater</v>
      </c>
      <c r="R4049" s="6" t="str">
        <f t="shared" si="507"/>
        <v>plays</v>
      </c>
      <c r="S4049" s="10">
        <f t="shared" si="508"/>
        <v>41991.022488425922</v>
      </c>
      <c r="T4049" s="10">
        <f t="shared" si="509"/>
        <v>42015.041666666672</v>
      </c>
      <c r="U4049" s="10" t="str">
        <f t="shared" si="510"/>
        <v>Dec</v>
      </c>
      <c r="V4049" s="11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>
        <f t="shared" si="505"/>
        <v>10000.5</v>
      </c>
      <c r="Q4050" t="str">
        <f t="shared" si="506"/>
        <v>theater</v>
      </c>
      <c r="R4050" s="6" t="str">
        <f t="shared" si="507"/>
        <v>plays</v>
      </c>
      <c r="S4050" s="10">
        <f t="shared" si="508"/>
        <v>42436.509108796294</v>
      </c>
      <c r="T4050" s="10">
        <f t="shared" si="509"/>
        <v>42471.467442129629</v>
      </c>
      <c r="U4050" s="10" t="str">
        <f t="shared" si="510"/>
        <v>Mar</v>
      </c>
      <c r="V4050" s="11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>
        <f t="shared" si="505"/>
        <v>10008</v>
      </c>
      <c r="Q4051" t="str">
        <f t="shared" si="506"/>
        <v>theater</v>
      </c>
      <c r="R4051" s="6" t="str">
        <f t="shared" si="507"/>
        <v>plays</v>
      </c>
      <c r="S4051" s="10">
        <f t="shared" si="508"/>
        <v>42169.958506944444</v>
      </c>
      <c r="T4051" s="10">
        <f t="shared" si="509"/>
        <v>42199.958506944444</v>
      </c>
      <c r="U4051" s="10" t="str">
        <f t="shared" si="510"/>
        <v>Jun</v>
      </c>
      <c r="V4051" s="11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>
        <f t="shared" si="505"/>
        <v>750.5</v>
      </c>
      <c r="Q4052" t="str">
        <f t="shared" si="506"/>
        <v>theater</v>
      </c>
      <c r="R4052" s="6" t="str">
        <f t="shared" si="507"/>
        <v>plays</v>
      </c>
      <c r="S4052" s="10">
        <f t="shared" si="508"/>
        <v>41905.636469907404</v>
      </c>
      <c r="T4052" s="10">
        <f t="shared" si="509"/>
        <v>41935.636469907404</v>
      </c>
      <c r="U4052" s="10" t="str">
        <f t="shared" si="510"/>
        <v>Sep</v>
      </c>
      <c r="V4052" s="11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>
        <f t="shared" si="505"/>
        <v>250</v>
      </c>
      <c r="Q4053" t="str">
        <f t="shared" si="506"/>
        <v>theater</v>
      </c>
      <c r="R4053" s="6" t="str">
        <f t="shared" si="507"/>
        <v>plays</v>
      </c>
      <c r="S4053" s="10">
        <f t="shared" si="508"/>
        <v>41761.810150462967</v>
      </c>
      <c r="T4053" s="10">
        <f t="shared" si="509"/>
        <v>41768.286805555559</v>
      </c>
      <c r="U4053" s="10" t="str">
        <f t="shared" si="510"/>
        <v>May</v>
      </c>
      <c r="V4053" s="11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>
        <f t="shared" si="505"/>
        <v>2063</v>
      </c>
      <c r="Q4054" t="str">
        <f t="shared" si="506"/>
        <v>theater</v>
      </c>
      <c r="R4054" s="6" t="str">
        <f t="shared" si="507"/>
        <v>plays</v>
      </c>
      <c r="S4054" s="10">
        <f t="shared" si="508"/>
        <v>41865.878657407404</v>
      </c>
      <c r="T4054" s="10">
        <f t="shared" si="509"/>
        <v>41925.878657407404</v>
      </c>
      <c r="U4054" s="10" t="str">
        <f t="shared" si="510"/>
        <v>Aug</v>
      </c>
      <c r="V4054" s="11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>
        <f t="shared" si="505"/>
        <v>305</v>
      </c>
      <c r="Q4055" t="str">
        <f t="shared" si="506"/>
        <v>theater</v>
      </c>
      <c r="R4055" s="6" t="str">
        <f t="shared" si="507"/>
        <v>plays</v>
      </c>
      <c r="S4055" s="10">
        <f t="shared" si="508"/>
        <v>41928.690138888887</v>
      </c>
      <c r="T4055" s="10">
        <f t="shared" si="509"/>
        <v>41958.833333333328</v>
      </c>
      <c r="U4055" s="10" t="str">
        <f t="shared" si="510"/>
        <v>Oct</v>
      </c>
      <c r="V4055" s="11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>
        <f t="shared" si="505"/>
        <v>4440</v>
      </c>
      <c r="Q4056" t="str">
        <f t="shared" si="506"/>
        <v>theater</v>
      </c>
      <c r="R4056" s="6" t="str">
        <f t="shared" si="507"/>
        <v>plays</v>
      </c>
      <c r="S4056" s="10">
        <f t="shared" si="508"/>
        <v>42613.841261574074</v>
      </c>
      <c r="T4056" s="10">
        <f t="shared" si="509"/>
        <v>42644.166666666672</v>
      </c>
      <c r="U4056" s="10" t="str">
        <f t="shared" si="510"/>
        <v>Aug</v>
      </c>
      <c r="V4056" s="11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>
        <f t="shared" si="505"/>
        <v>2940.5</v>
      </c>
      <c r="Q4057" t="str">
        <f t="shared" si="506"/>
        <v>theater</v>
      </c>
      <c r="R4057" s="6" t="str">
        <f t="shared" si="507"/>
        <v>plays</v>
      </c>
      <c r="S4057" s="10">
        <f t="shared" si="508"/>
        <v>41779.648506944446</v>
      </c>
      <c r="T4057" s="10">
        <f t="shared" si="509"/>
        <v>41809.648506944446</v>
      </c>
      <c r="U4057" s="10" t="str">
        <f t="shared" si="510"/>
        <v>May</v>
      </c>
      <c r="V4057" s="11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>
        <f t="shared" si="505"/>
        <v>1147.5</v>
      </c>
      <c r="Q4058" t="str">
        <f t="shared" si="506"/>
        <v>theater</v>
      </c>
      <c r="R4058" s="6" t="str">
        <f t="shared" si="507"/>
        <v>plays</v>
      </c>
      <c r="S4058" s="10">
        <f t="shared" si="508"/>
        <v>42534.933321759265</v>
      </c>
      <c r="T4058" s="10">
        <f t="shared" si="509"/>
        <v>42554.832638888889</v>
      </c>
      <c r="U4058" s="10" t="str">
        <f t="shared" si="510"/>
        <v>Jun</v>
      </c>
      <c r="V4058" s="11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>
        <f t="shared" si="505"/>
        <v>2137.5</v>
      </c>
      <c r="Q4059" t="str">
        <f t="shared" si="506"/>
        <v>theater</v>
      </c>
      <c r="R4059" s="6" t="str">
        <f t="shared" si="507"/>
        <v>plays</v>
      </c>
      <c r="S4059" s="10">
        <f t="shared" si="508"/>
        <v>42310.968518518523</v>
      </c>
      <c r="T4059" s="10">
        <f t="shared" si="509"/>
        <v>42333.958333333328</v>
      </c>
      <c r="U4059" s="10" t="str">
        <f t="shared" si="510"/>
        <v>Nov</v>
      </c>
      <c r="V4059" s="11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>
        <f t="shared" si="505"/>
        <v>1922.5</v>
      </c>
      <c r="Q4060" t="str">
        <f t="shared" si="506"/>
        <v>theater</v>
      </c>
      <c r="R4060" s="6" t="str">
        <f t="shared" si="507"/>
        <v>plays</v>
      </c>
      <c r="S4060" s="10">
        <f t="shared" si="508"/>
        <v>42446.060694444444</v>
      </c>
      <c r="T4060" s="10">
        <f t="shared" si="509"/>
        <v>42461.165972222225</v>
      </c>
      <c r="U4060" s="10" t="str">
        <f t="shared" si="510"/>
        <v>Mar</v>
      </c>
      <c r="V4060" s="11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>
        <f t="shared" si="505"/>
        <v>5125</v>
      </c>
      <c r="Q4061" t="str">
        <f t="shared" si="506"/>
        <v>theater</v>
      </c>
      <c r="R4061" s="6" t="str">
        <f t="shared" si="507"/>
        <v>plays</v>
      </c>
      <c r="S4061" s="10">
        <f t="shared" si="508"/>
        <v>41866.640648148146</v>
      </c>
      <c r="T4061" s="10">
        <f t="shared" si="509"/>
        <v>41898.125</v>
      </c>
      <c r="U4061" s="10" t="str">
        <f t="shared" si="510"/>
        <v>Aug</v>
      </c>
      <c r="V4061" s="11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>
        <f t="shared" si="505"/>
        <v>5142.5</v>
      </c>
      <c r="Q4062" t="str">
        <f t="shared" si="506"/>
        <v>theater</v>
      </c>
      <c r="R4062" s="6" t="str">
        <f t="shared" si="507"/>
        <v>plays</v>
      </c>
      <c r="S4062" s="10">
        <f t="shared" si="508"/>
        <v>41779.695092592592</v>
      </c>
      <c r="T4062" s="10">
        <f t="shared" si="509"/>
        <v>41813.666666666664</v>
      </c>
      <c r="U4062" s="10" t="str">
        <f t="shared" si="510"/>
        <v>May</v>
      </c>
      <c r="V4062" s="11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>
        <f t="shared" si="505"/>
        <v>262.5</v>
      </c>
      <c r="Q4063" t="str">
        <f t="shared" si="506"/>
        <v>theater</v>
      </c>
      <c r="R4063" s="6" t="str">
        <f t="shared" si="507"/>
        <v>plays</v>
      </c>
      <c r="S4063" s="10">
        <f t="shared" si="508"/>
        <v>42421.141469907408</v>
      </c>
      <c r="T4063" s="10">
        <f t="shared" si="509"/>
        <v>42481.099803240737</v>
      </c>
      <c r="U4063" s="10" t="str">
        <f t="shared" si="510"/>
        <v>Feb</v>
      </c>
      <c r="V4063" s="11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>
        <f t="shared" si="505"/>
        <v>10245</v>
      </c>
      <c r="Q4064" t="str">
        <f t="shared" si="506"/>
        <v>theater</v>
      </c>
      <c r="R4064" s="6" t="str">
        <f t="shared" si="507"/>
        <v>plays</v>
      </c>
      <c r="S4064" s="10">
        <f t="shared" si="508"/>
        <v>42523.739212962959</v>
      </c>
      <c r="T4064" s="10">
        <f t="shared" si="509"/>
        <v>42553.739212962959</v>
      </c>
      <c r="U4064" s="10" t="str">
        <f t="shared" si="510"/>
        <v>Jun</v>
      </c>
      <c r="V4064" s="11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>
        <f t="shared" si="505"/>
        <v>4817.5</v>
      </c>
      <c r="Q4065" t="str">
        <f t="shared" si="506"/>
        <v>theater</v>
      </c>
      <c r="R4065" s="6" t="str">
        <f t="shared" si="507"/>
        <v>plays</v>
      </c>
      <c r="S4065" s="10">
        <f t="shared" si="508"/>
        <v>41787.681527777779</v>
      </c>
      <c r="T4065" s="10">
        <f t="shared" si="509"/>
        <v>41817.681527777779</v>
      </c>
      <c r="U4065" s="10" t="str">
        <f t="shared" si="510"/>
        <v>May</v>
      </c>
      <c r="V4065" s="11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>
        <f t="shared" si="505"/>
        <v>1192.5</v>
      </c>
      <c r="Q4066" t="str">
        <f t="shared" si="506"/>
        <v>theater</v>
      </c>
      <c r="R4066" s="6" t="str">
        <f t="shared" si="507"/>
        <v>plays</v>
      </c>
      <c r="S4066" s="10">
        <f t="shared" si="508"/>
        <v>42093.588263888887</v>
      </c>
      <c r="T4066" s="10">
        <f t="shared" si="509"/>
        <v>42123.588263888887</v>
      </c>
      <c r="U4066" s="10" t="str">
        <f t="shared" si="510"/>
        <v>Mar</v>
      </c>
      <c r="V4066" s="11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>
        <f t="shared" si="505"/>
        <v>2013.5</v>
      </c>
      <c r="Q4067" t="str">
        <f t="shared" si="506"/>
        <v>theater</v>
      </c>
      <c r="R4067" s="6" t="str">
        <f t="shared" si="507"/>
        <v>plays</v>
      </c>
      <c r="S4067" s="10">
        <f t="shared" si="508"/>
        <v>41833.951516203706</v>
      </c>
      <c r="T4067" s="10">
        <f t="shared" si="509"/>
        <v>41863.951516203706</v>
      </c>
      <c r="U4067" s="10" t="str">
        <f t="shared" si="510"/>
        <v>Jul</v>
      </c>
      <c r="V4067" s="11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>
        <f t="shared" si="505"/>
        <v>7512.5</v>
      </c>
      <c r="Q4068" t="str">
        <f t="shared" si="506"/>
        <v>theater</v>
      </c>
      <c r="R4068" s="6" t="str">
        <f t="shared" si="507"/>
        <v>plays</v>
      </c>
      <c r="S4068" s="10">
        <f t="shared" si="508"/>
        <v>42479.039212962962</v>
      </c>
      <c r="T4068" s="10">
        <f t="shared" si="509"/>
        <v>42509.039212962962</v>
      </c>
      <c r="U4068" s="10" t="str">
        <f t="shared" si="510"/>
        <v>Apr</v>
      </c>
      <c r="V4068" s="11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>
        <f t="shared" si="505"/>
        <v>4022.5</v>
      </c>
      <c r="Q4069" t="str">
        <f t="shared" si="506"/>
        <v>theater</v>
      </c>
      <c r="R4069" s="6" t="str">
        <f t="shared" si="507"/>
        <v>plays</v>
      </c>
      <c r="S4069" s="10">
        <f t="shared" si="508"/>
        <v>42235.117476851854</v>
      </c>
      <c r="T4069" s="10">
        <f t="shared" si="509"/>
        <v>42275.117476851854</v>
      </c>
      <c r="U4069" s="10" t="str">
        <f t="shared" si="510"/>
        <v>Aug</v>
      </c>
      <c r="V4069" s="11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>
        <f t="shared" si="505"/>
        <v>1764.9749999999999</v>
      </c>
      <c r="Q4070" t="str">
        <f t="shared" si="506"/>
        <v>theater</v>
      </c>
      <c r="R4070" s="6" t="str">
        <f t="shared" si="507"/>
        <v>plays</v>
      </c>
      <c r="S4070" s="10">
        <f t="shared" si="508"/>
        <v>42718.963599537034</v>
      </c>
      <c r="T4070" s="10">
        <f t="shared" si="509"/>
        <v>42748.961805555555</v>
      </c>
      <c r="U4070" s="10" t="str">
        <f t="shared" si="510"/>
        <v>Dec</v>
      </c>
      <c r="V4070" s="11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>
        <f t="shared" si="505"/>
        <v>840</v>
      </c>
      <c r="Q4071" t="str">
        <f t="shared" si="506"/>
        <v>theater</v>
      </c>
      <c r="R4071" s="6" t="str">
        <f t="shared" si="507"/>
        <v>plays</v>
      </c>
      <c r="S4071" s="10">
        <f t="shared" si="508"/>
        <v>42022.661527777775</v>
      </c>
      <c r="T4071" s="10">
        <f t="shared" si="509"/>
        <v>42063.5</v>
      </c>
      <c r="U4071" s="10" t="str">
        <f t="shared" si="510"/>
        <v>Jan</v>
      </c>
      <c r="V4071" s="11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>
        <f t="shared" si="505"/>
        <v>582.5</v>
      </c>
      <c r="Q4072" t="str">
        <f t="shared" si="506"/>
        <v>theater</v>
      </c>
      <c r="R4072" s="6" t="str">
        <f t="shared" si="507"/>
        <v>plays</v>
      </c>
      <c r="S4072" s="10">
        <f t="shared" si="508"/>
        <v>42031.666898148149</v>
      </c>
      <c r="T4072" s="10">
        <f t="shared" si="509"/>
        <v>42064.125</v>
      </c>
      <c r="U4072" s="10" t="str">
        <f t="shared" si="510"/>
        <v>Jan</v>
      </c>
      <c r="V4072" s="11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>
        <f t="shared" si="505"/>
        <v>10000</v>
      </c>
      <c r="Q4073" t="str">
        <f t="shared" si="506"/>
        <v>theater</v>
      </c>
      <c r="R4073" s="6" t="str">
        <f t="shared" si="507"/>
        <v>plays</v>
      </c>
      <c r="S4073" s="10">
        <f t="shared" si="508"/>
        <v>42700.804756944446</v>
      </c>
      <c r="T4073" s="10">
        <f t="shared" si="509"/>
        <v>42730.804756944446</v>
      </c>
      <c r="U4073" s="10" t="str">
        <f t="shared" si="510"/>
        <v>Nov</v>
      </c>
      <c r="V4073" s="11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>
        <f t="shared" si="505"/>
        <v>502</v>
      </c>
      <c r="Q4074" t="str">
        <f t="shared" si="506"/>
        <v>theater</v>
      </c>
      <c r="R4074" s="6" t="str">
        <f t="shared" si="507"/>
        <v>plays</v>
      </c>
      <c r="S4074" s="10">
        <f t="shared" si="508"/>
        <v>41812.77443287037</v>
      </c>
      <c r="T4074" s="10">
        <f t="shared" si="509"/>
        <v>41872.77443287037</v>
      </c>
      <c r="U4074" s="10" t="str">
        <f t="shared" si="510"/>
        <v>Jun</v>
      </c>
      <c r="V4074" s="11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>
        <f t="shared" si="505"/>
        <v>1768.5</v>
      </c>
      <c r="Q4075" t="str">
        <f t="shared" si="506"/>
        <v>theater</v>
      </c>
      <c r="R4075" s="6" t="str">
        <f t="shared" si="507"/>
        <v>plays</v>
      </c>
      <c r="S4075" s="10">
        <f t="shared" si="508"/>
        <v>42078.34520833334</v>
      </c>
      <c r="T4075" s="10">
        <f t="shared" si="509"/>
        <v>42133.166666666672</v>
      </c>
      <c r="U4075" s="10" t="str">
        <f t="shared" si="510"/>
        <v>Mar</v>
      </c>
      <c r="V4075" s="11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>
        <f t="shared" si="505"/>
        <v>1742.5</v>
      </c>
      <c r="Q4076" t="str">
        <f t="shared" si="506"/>
        <v>theater</v>
      </c>
      <c r="R4076" s="6" t="str">
        <f t="shared" si="507"/>
        <v>plays</v>
      </c>
      <c r="S4076" s="10">
        <f t="shared" si="508"/>
        <v>42283.552951388891</v>
      </c>
      <c r="T4076" s="10">
        <f t="shared" si="509"/>
        <v>42313.594618055555</v>
      </c>
      <c r="U4076" s="10" t="str">
        <f t="shared" si="510"/>
        <v>Oct</v>
      </c>
      <c r="V4076" s="11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>
        <f t="shared" si="505"/>
        <v>1288</v>
      </c>
      <c r="Q4077" t="str">
        <f t="shared" si="506"/>
        <v>theater</v>
      </c>
      <c r="R4077" s="6" t="str">
        <f t="shared" si="507"/>
        <v>plays</v>
      </c>
      <c r="S4077" s="10">
        <f t="shared" si="508"/>
        <v>41779.045937499999</v>
      </c>
      <c r="T4077" s="10">
        <f t="shared" si="509"/>
        <v>41820.727777777778</v>
      </c>
      <c r="U4077" s="10" t="str">
        <f t="shared" si="510"/>
        <v>May</v>
      </c>
      <c r="V4077" s="11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>
        <f t="shared" si="505"/>
        <v>350</v>
      </c>
      <c r="Q4078" t="str">
        <f t="shared" si="506"/>
        <v>theater</v>
      </c>
      <c r="R4078" s="6" t="str">
        <f t="shared" si="507"/>
        <v>plays</v>
      </c>
      <c r="S4078" s="10">
        <f t="shared" si="508"/>
        <v>41905.795706018522</v>
      </c>
      <c r="T4078" s="10">
        <f t="shared" si="509"/>
        <v>41933.82708333333</v>
      </c>
      <c r="U4078" s="10" t="str">
        <f t="shared" si="510"/>
        <v>Sep</v>
      </c>
      <c r="V4078" s="11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>
        <f t="shared" si="505"/>
        <v>8167.5</v>
      </c>
      <c r="Q4079" t="str">
        <f t="shared" si="506"/>
        <v>theater</v>
      </c>
      <c r="R4079" s="6" t="str">
        <f t="shared" si="507"/>
        <v>plays</v>
      </c>
      <c r="S4079" s="10">
        <f t="shared" si="508"/>
        <v>42695.7105787037</v>
      </c>
      <c r="T4079" s="10">
        <f t="shared" si="509"/>
        <v>42725.7105787037</v>
      </c>
      <c r="U4079" s="10" t="str">
        <f t="shared" si="510"/>
        <v>Nov</v>
      </c>
      <c r="V4079" s="11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>
        <f t="shared" si="505"/>
        <v>125</v>
      </c>
      <c r="Q4080" t="str">
        <f t="shared" si="506"/>
        <v>theater</v>
      </c>
      <c r="R4080" s="6" t="str">
        <f t="shared" si="507"/>
        <v>plays</v>
      </c>
      <c r="S4080" s="10">
        <f t="shared" si="508"/>
        <v>42732.787523148145</v>
      </c>
      <c r="T4080" s="10">
        <f t="shared" si="509"/>
        <v>42762.787523148145</v>
      </c>
      <c r="U4080" s="10" t="str">
        <f t="shared" si="510"/>
        <v>Dec</v>
      </c>
      <c r="V4080" s="11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>
        <f t="shared" si="505"/>
        <v>1502.5</v>
      </c>
      <c r="Q4081" t="str">
        <f t="shared" si="506"/>
        <v>theater</v>
      </c>
      <c r="R4081" s="6" t="str">
        <f t="shared" si="507"/>
        <v>plays</v>
      </c>
      <c r="S4081" s="10">
        <f t="shared" si="508"/>
        <v>42510.938900462963</v>
      </c>
      <c r="T4081" s="10">
        <f t="shared" si="509"/>
        <v>42540.938900462963</v>
      </c>
      <c r="U4081" s="10" t="str">
        <f t="shared" si="510"/>
        <v>May</v>
      </c>
      <c r="V4081" s="11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>
        <f t="shared" si="505"/>
        <v>1500</v>
      </c>
      <c r="Q4082" t="str">
        <f t="shared" si="506"/>
        <v>theater</v>
      </c>
      <c r="R4082" s="6" t="str">
        <f t="shared" si="507"/>
        <v>plays</v>
      </c>
      <c r="S4082" s="10">
        <f t="shared" si="508"/>
        <v>42511.698101851856</v>
      </c>
      <c r="T4082" s="10">
        <f t="shared" si="509"/>
        <v>42535.787500000006</v>
      </c>
      <c r="U4082" s="10" t="str">
        <f t="shared" si="510"/>
        <v>May</v>
      </c>
      <c r="V4082" s="11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>
        <f t="shared" si="505"/>
        <v>1287</v>
      </c>
      <c r="Q4083" t="str">
        <f t="shared" si="506"/>
        <v>theater</v>
      </c>
      <c r="R4083" s="6" t="str">
        <f t="shared" si="507"/>
        <v>plays</v>
      </c>
      <c r="S4083" s="10">
        <f t="shared" si="508"/>
        <v>42041.581307870365</v>
      </c>
      <c r="T4083" s="10">
        <f t="shared" si="509"/>
        <v>42071.539641203708</v>
      </c>
      <c r="U4083" s="10" t="str">
        <f t="shared" si="510"/>
        <v>Feb</v>
      </c>
      <c r="V4083" s="11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>
        <f t="shared" si="505"/>
        <v>76.5</v>
      </c>
      <c r="Q4084" t="str">
        <f t="shared" si="506"/>
        <v>theater</v>
      </c>
      <c r="R4084" s="6" t="str">
        <f t="shared" si="507"/>
        <v>plays</v>
      </c>
      <c r="S4084" s="10">
        <f t="shared" si="508"/>
        <v>42307.189270833333</v>
      </c>
      <c r="T4084" s="10">
        <f t="shared" si="509"/>
        <v>42322.958333333328</v>
      </c>
      <c r="U4084" s="10" t="str">
        <f t="shared" si="510"/>
        <v>Oct</v>
      </c>
      <c r="V4084" s="11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>
        <f t="shared" si="505"/>
        <v>2129.5</v>
      </c>
      <c r="Q4085" t="str">
        <f t="shared" si="506"/>
        <v>theater</v>
      </c>
      <c r="R4085" s="6" t="str">
        <f t="shared" si="507"/>
        <v>plays</v>
      </c>
      <c r="S4085" s="10">
        <f t="shared" si="508"/>
        <v>42353.761759259258</v>
      </c>
      <c r="T4085" s="10">
        <f t="shared" si="509"/>
        <v>42383.761759259258</v>
      </c>
      <c r="U4085" s="10" t="str">
        <f t="shared" si="510"/>
        <v>Dec</v>
      </c>
      <c r="V4085" s="11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>
        <f t="shared" si="505"/>
        <v>1505</v>
      </c>
      <c r="Q4086" t="str">
        <f t="shared" si="506"/>
        <v>theater</v>
      </c>
      <c r="R4086" s="6" t="str">
        <f t="shared" si="507"/>
        <v>plays</v>
      </c>
      <c r="S4086" s="10">
        <f t="shared" si="508"/>
        <v>42622.436412037037</v>
      </c>
      <c r="T4086" s="10">
        <f t="shared" si="509"/>
        <v>42652.436412037037</v>
      </c>
      <c r="U4086" s="10" t="str">
        <f t="shared" si="510"/>
        <v>Sep</v>
      </c>
      <c r="V4086" s="11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>
        <f t="shared" si="505"/>
        <v>1755</v>
      </c>
      <c r="Q4087" t="str">
        <f t="shared" si="506"/>
        <v>theater</v>
      </c>
      <c r="R4087" s="6" t="str">
        <f t="shared" si="507"/>
        <v>plays</v>
      </c>
      <c r="S4087" s="10">
        <f t="shared" si="508"/>
        <v>42058.603877314818</v>
      </c>
      <c r="T4087" s="10">
        <f t="shared" si="509"/>
        <v>42087.165972222225</v>
      </c>
      <c r="U4087" s="10" t="str">
        <f t="shared" si="510"/>
        <v>Feb</v>
      </c>
      <c r="V4087" s="11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>
        <f t="shared" si="505"/>
        <v>523.5</v>
      </c>
      <c r="Q4088" t="str">
        <f t="shared" si="506"/>
        <v>theater</v>
      </c>
      <c r="R4088" s="6" t="str">
        <f t="shared" si="507"/>
        <v>plays</v>
      </c>
      <c r="S4088" s="10">
        <f t="shared" si="508"/>
        <v>42304.940960648149</v>
      </c>
      <c r="T4088" s="10">
        <f t="shared" si="509"/>
        <v>42329.166666666672</v>
      </c>
      <c r="U4088" s="10" t="str">
        <f t="shared" si="510"/>
        <v>Oct</v>
      </c>
      <c r="V4088" s="11">
        <f t="shared" si="511"/>
        <v>2015</v>
      </c>
    </row>
    <row r="4089" spans="1:22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>
        <f t="shared" si="505"/>
        <v>4800</v>
      </c>
      <c r="Q4089" t="str">
        <f t="shared" si="506"/>
        <v>theater</v>
      </c>
      <c r="R4089" s="6" t="str">
        <f t="shared" si="507"/>
        <v>plays</v>
      </c>
      <c r="S4089" s="10">
        <f t="shared" si="508"/>
        <v>42538.742893518516</v>
      </c>
      <c r="T4089" s="10">
        <f t="shared" si="509"/>
        <v>42568.742893518516</v>
      </c>
      <c r="U4089" s="10" t="str">
        <f t="shared" si="510"/>
        <v>Jun</v>
      </c>
      <c r="V4089" s="11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>
        <f t="shared" si="505"/>
        <v>1108</v>
      </c>
      <c r="Q4090" t="str">
        <f t="shared" si="506"/>
        <v>theater</v>
      </c>
      <c r="R4090" s="6" t="str">
        <f t="shared" si="507"/>
        <v>plays</v>
      </c>
      <c r="S4090" s="10">
        <f t="shared" si="508"/>
        <v>41990.612546296295</v>
      </c>
      <c r="T4090" s="10">
        <f t="shared" si="509"/>
        <v>42020.434722222228</v>
      </c>
      <c r="U4090" s="10" t="str">
        <f t="shared" si="510"/>
        <v>Dec</v>
      </c>
      <c r="V4090" s="11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>
        <f t="shared" si="505"/>
        <v>2620</v>
      </c>
      <c r="Q4091" t="str">
        <f t="shared" si="506"/>
        <v>theater</v>
      </c>
      <c r="R4091" s="6" t="str">
        <f t="shared" si="507"/>
        <v>plays</v>
      </c>
      <c r="S4091" s="10">
        <f t="shared" si="508"/>
        <v>42122.732499999998</v>
      </c>
      <c r="T4091" s="10">
        <f t="shared" si="509"/>
        <v>42155.732638888891</v>
      </c>
      <c r="U4091" s="10" t="str">
        <f t="shared" si="510"/>
        <v>Apr</v>
      </c>
      <c r="V4091" s="11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>
        <f t="shared" si="505"/>
        <v>516</v>
      </c>
      <c r="Q4092" t="str">
        <f t="shared" si="506"/>
        <v>theater</v>
      </c>
      <c r="R4092" s="6" t="str">
        <f t="shared" si="507"/>
        <v>plays</v>
      </c>
      <c r="S4092" s="10">
        <f t="shared" si="508"/>
        <v>42209.67288194444</v>
      </c>
      <c r="T4092" s="10">
        <f t="shared" si="509"/>
        <v>42223.625</v>
      </c>
      <c r="U4092" s="10" t="str">
        <f t="shared" si="510"/>
        <v>Jul</v>
      </c>
      <c r="V4092" s="11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>
        <f t="shared" si="505"/>
        <v>902</v>
      </c>
      <c r="Q4093" t="str">
        <f t="shared" si="506"/>
        <v>theater</v>
      </c>
      <c r="R4093" s="6" t="str">
        <f t="shared" si="507"/>
        <v>plays</v>
      </c>
      <c r="S4093" s="10">
        <f t="shared" si="508"/>
        <v>41990.506377314814</v>
      </c>
      <c r="T4093" s="10">
        <f t="shared" si="509"/>
        <v>42020.506377314814</v>
      </c>
      <c r="U4093" s="10" t="str">
        <f t="shared" si="510"/>
        <v>Dec</v>
      </c>
      <c r="V4093" s="11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>
        <f t="shared" si="505"/>
        <v>55010</v>
      </c>
      <c r="Q4094" t="str">
        <f t="shared" si="506"/>
        <v>theater</v>
      </c>
      <c r="R4094" s="6" t="str">
        <f t="shared" si="507"/>
        <v>plays</v>
      </c>
      <c r="S4094" s="10">
        <f t="shared" si="508"/>
        <v>42039.194988425923</v>
      </c>
      <c r="T4094" s="10">
        <f t="shared" si="509"/>
        <v>42099.153321759266</v>
      </c>
      <c r="U4094" s="10" t="str">
        <f t="shared" si="510"/>
        <v>Feb</v>
      </c>
      <c r="V4094" s="11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>
        <f t="shared" si="505"/>
        <v>1280</v>
      </c>
      <c r="Q4095" t="str">
        <f t="shared" si="506"/>
        <v>theater</v>
      </c>
      <c r="R4095" s="6" t="str">
        <f t="shared" si="507"/>
        <v>plays</v>
      </c>
      <c r="S4095" s="10">
        <f t="shared" si="508"/>
        <v>42178.815891203703</v>
      </c>
      <c r="T4095" s="10">
        <f t="shared" si="509"/>
        <v>42238.815891203703</v>
      </c>
      <c r="U4095" s="10" t="str">
        <f t="shared" si="510"/>
        <v>Jun</v>
      </c>
      <c r="V4095" s="11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>
        <f t="shared" si="505"/>
        <v>1365</v>
      </c>
      <c r="Q4096" t="str">
        <f t="shared" si="506"/>
        <v>theater</v>
      </c>
      <c r="R4096" s="6" t="str">
        <f t="shared" si="507"/>
        <v>plays</v>
      </c>
      <c r="S4096" s="10">
        <f t="shared" si="508"/>
        <v>41890.086805555555</v>
      </c>
      <c r="T4096" s="10">
        <f t="shared" si="509"/>
        <v>41934.207638888889</v>
      </c>
      <c r="U4096" s="10" t="str">
        <f t="shared" si="510"/>
        <v>Sep</v>
      </c>
      <c r="V4096" s="11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>
        <f t="shared" si="505"/>
        <v>15400</v>
      </c>
      <c r="Q4097" t="str">
        <f t="shared" si="506"/>
        <v>theater</v>
      </c>
      <c r="R4097" s="6" t="str">
        <f t="shared" si="507"/>
        <v>plays</v>
      </c>
      <c r="S4097" s="10">
        <f t="shared" si="508"/>
        <v>42693.031828703708</v>
      </c>
      <c r="T4097" s="10">
        <f t="shared" si="509"/>
        <v>42723.031828703708</v>
      </c>
      <c r="U4097" s="10" t="str">
        <f t="shared" si="510"/>
        <v>Nov</v>
      </c>
      <c r="V4097" s="11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>
        <f t="shared" si="505"/>
        <v>1950</v>
      </c>
      <c r="Q4098" t="str">
        <f t="shared" si="506"/>
        <v>theater</v>
      </c>
      <c r="R4098" s="6" t="str">
        <f t="shared" si="507"/>
        <v>plays</v>
      </c>
      <c r="S4098" s="10">
        <f t="shared" si="508"/>
        <v>42750.530312499999</v>
      </c>
      <c r="T4098" s="10">
        <f t="shared" si="509"/>
        <v>42794.368749999994</v>
      </c>
      <c r="U4098" s="10" t="str">
        <f t="shared" si="510"/>
        <v>Jan</v>
      </c>
      <c r="V4098" s="11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>
        <f t="shared" ref="P4099:P4115" si="513">AVERAGE(D4099,E4099)</f>
        <v>5000</v>
      </c>
      <c r="Q4099" t="str">
        <f t="shared" ref="Q4099:Q4115" si="514">LEFT(N4099, SEARCH("/",N4099,1)-1)</f>
        <v>theater</v>
      </c>
      <c r="R4099" s="6" t="str">
        <f t="shared" ref="R4099:R4115" si="515">RIGHT(N4099,LEN(N4099) - SEARCH("/", N4099, + 1))</f>
        <v>plays</v>
      </c>
      <c r="S4099" s="10">
        <f t="shared" ref="S4099:S4115" si="516">(((J4099/60)/60)/24)+DATE(1970,1,1)</f>
        <v>42344.824502314819</v>
      </c>
      <c r="T4099" s="10">
        <f t="shared" ref="T4099:T4115" si="517">(((I4099/60)/60)/24)+DATE(1970,1,1)</f>
        <v>42400.996527777781</v>
      </c>
      <c r="U4099" s="10" t="str">
        <f t="shared" ref="U4099:U4115" si="518">TEXT(S4099, "mmm")</f>
        <v>Dec</v>
      </c>
      <c r="V4099" s="11">
        <f t="shared" ref="V4099:V4115" si="519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>
        <f t="shared" si="513"/>
        <v>37500</v>
      </c>
      <c r="Q4100" t="str">
        <f t="shared" si="514"/>
        <v>theater</v>
      </c>
      <c r="R4100" s="6" t="str">
        <f t="shared" si="515"/>
        <v>plays</v>
      </c>
      <c r="S4100" s="10">
        <f t="shared" si="516"/>
        <v>42495.722187499996</v>
      </c>
      <c r="T4100" s="10">
        <f t="shared" si="517"/>
        <v>42525.722187499996</v>
      </c>
      <c r="U4100" s="10" t="str">
        <f t="shared" si="518"/>
        <v>May</v>
      </c>
      <c r="V4100" s="11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>
        <f t="shared" si="513"/>
        <v>2275</v>
      </c>
      <c r="Q4101" t="str">
        <f t="shared" si="514"/>
        <v>theater</v>
      </c>
      <c r="R4101" s="6" t="str">
        <f t="shared" si="515"/>
        <v>plays</v>
      </c>
      <c r="S4101" s="10">
        <f t="shared" si="516"/>
        <v>42570.850381944445</v>
      </c>
      <c r="T4101" s="10">
        <f t="shared" si="517"/>
        <v>42615.850381944445</v>
      </c>
      <c r="U4101" s="10" t="str">
        <f t="shared" si="518"/>
        <v>Jul</v>
      </c>
      <c r="V4101" s="11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>
        <f t="shared" si="513"/>
        <v>135</v>
      </c>
      <c r="Q4102" t="str">
        <f t="shared" si="514"/>
        <v>theater</v>
      </c>
      <c r="R4102" s="6" t="str">
        <f t="shared" si="515"/>
        <v>plays</v>
      </c>
      <c r="S4102" s="10">
        <f t="shared" si="516"/>
        <v>41927.124884259261</v>
      </c>
      <c r="T4102" s="10">
        <f t="shared" si="517"/>
        <v>41937.124884259261</v>
      </c>
      <c r="U4102" s="10" t="str">
        <f t="shared" si="518"/>
        <v>Oct</v>
      </c>
      <c r="V4102" s="11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>
        <f t="shared" si="513"/>
        <v>300</v>
      </c>
      <c r="Q4103" t="str">
        <f t="shared" si="514"/>
        <v>theater</v>
      </c>
      <c r="R4103" s="6" t="str">
        <f t="shared" si="515"/>
        <v>plays</v>
      </c>
      <c r="S4103" s="10">
        <f t="shared" si="516"/>
        <v>42730.903726851851</v>
      </c>
      <c r="T4103" s="10">
        <f t="shared" si="517"/>
        <v>42760.903726851851</v>
      </c>
      <c r="U4103" s="10" t="str">
        <f t="shared" si="518"/>
        <v>Dec</v>
      </c>
      <c r="V4103" s="11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>
        <f t="shared" si="513"/>
        <v>318.5</v>
      </c>
      <c r="Q4104" t="str">
        <f t="shared" si="514"/>
        <v>theater</v>
      </c>
      <c r="R4104" s="6" t="str">
        <f t="shared" si="515"/>
        <v>plays</v>
      </c>
      <c r="S4104" s="10">
        <f t="shared" si="516"/>
        <v>42475.848067129627</v>
      </c>
      <c r="T4104" s="10">
        <f t="shared" si="517"/>
        <v>42505.848067129627</v>
      </c>
      <c r="U4104" s="10" t="str">
        <f t="shared" si="518"/>
        <v>Apr</v>
      </c>
      <c r="V4104" s="11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>
        <f t="shared" si="513"/>
        <v>550</v>
      </c>
      <c r="Q4105" t="str">
        <f t="shared" si="514"/>
        <v>theater</v>
      </c>
      <c r="R4105" s="6" t="str">
        <f t="shared" si="515"/>
        <v>plays</v>
      </c>
      <c r="S4105" s="10">
        <f t="shared" si="516"/>
        <v>42188.83293981482</v>
      </c>
      <c r="T4105" s="10">
        <f t="shared" si="517"/>
        <v>42242.772222222222</v>
      </c>
      <c r="U4105" s="10" t="str">
        <f t="shared" si="518"/>
        <v>Jul</v>
      </c>
      <c r="V4105" s="11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>
        <f t="shared" si="513"/>
        <v>1820.5</v>
      </c>
      <c r="Q4106" t="str">
        <f t="shared" si="514"/>
        <v>theater</v>
      </c>
      <c r="R4106" s="6" t="str">
        <f t="shared" si="515"/>
        <v>plays</v>
      </c>
      <c r="S4106" s="10">
        <f t="shared" si="516"/>
        <v>42640.278171296297</v>
      </c>
      <c r="T4106" s="10">
        <f t="shared" si="517"/>
        <v>42670.278171296297</v>
      </c>
      <c r="U4106" s="10" t="str">
        <f t="shared" si="518"/>
        <v>Sep</v>
      </c>
      <c r="V4106" s="11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>
        <f t="shared" si="513"/>
        <v>17650</v>
      </c>
      <c r="Q4107" t="str">
        <f t="shared" si="514"/>
        <v>theater</v>
      </c>
      <c r="R4107" s="6" t="str">
        <f t="shared" si="515"/>
        <v>plays</v>
      </c>
      <c r="S4107" s="10">
        <f t="shared" si="516"/>
        <v>42697.010520833333</v>
      </c>
      <c r="T4107" s="10">
        <f t="shared" si="517"/>
        <v>42730.010520833333</v>
      </c>
      <c r="U4107" s="10" t="str">
        <f t="shared" si="518"/>
        <v>Nov</v>
      </c>
      <c r="V4107" s="11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>
        <f t="shared" si="513"/>
        <v>4265</v>
      </c>
      <c r="Q4108" t="str">
        <f t="shared" si="514"/>
        <v>theater</v>
      </c>
      <c r="R4108" s="6" t="str">
        <f t="shared" si="515"/>
        <v>plays</v>
      </c>
      <c r="S4108" s="10">
        <f t="shared" si="516"/>
        <v>42053.049375000002</v>
      </c>
      <c r="T4108" s="10">
        <f t="shared" si="517"/>
        <v>42096.041666666672</v>
      </c>
      <c r="U4108" s="10" t="str">
        <f t="shared" si="518"/>
        <v>Feb</v>
      </c>
      <c r="V4108" s="11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>
        <f t="shared" si="513"/>
        <v>1020.5</v>
      </c>
      <c r="Q4109" t="str">
        <f t="shared" si="514"/>
        <v>theater</v>
      </c>
      <c r="R4109" s="6" t="str">
        <f t="shared" si="515"/>
        <v>plays</v>
      </c>
      <c r="S4109" s="10">
        <f t="shared" si="516"/>
        <v>41883.916678240741</v>
      </c>
      <c r="T4109" s="10">
        <f t="shared" si="517"/>
        <v>41906.916678240741</v>
      </c>
      <c r="U4109" s="10" t="str">
        <f t="shared" si="518"/>
        <v>Sep</v>
      </c>
      <c r="V4109" s="11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>
        <f t="shared" si="513"/>
        <v>1529.5</v>
      </c>
      <c r="Q4110" t="str">
        <f t="shared" si="514"/>
        <v>theater</v>
      </c>
      <c r="R4110" s="6" t="str">
        <f t="shared" si="515"/>
        <v>plays</v>
      </c>
      <c r="S4110" s="10">
        <f t="shared" si="516"/>
        <v>42767.031678240746</v>
      </c>
      <c r="T4110" s="10">
        <f t="shared" si="517"/>
        <v>42797.208333333328</v>
      </c>
      <c r="U4110" s="10" t="str">
        <f t="shared" si="518"/>
        <v>Feb</v>
      </c>
      <c r="V4110" s="11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>
        <f t="shared" si="513"/>
        <v>250</v>
      </c>
      <c r="Q4111" t="str">
        <f t="shared" si="514"/>
        <v>theater</v>
      </c>
      <c r="R4111" s="6" t="str">
        <f t="shared" si="515"/>
        <v>plays</v>
      </c>
      <c r="S4111" s="10">
        <f t="shared" si="516"/>
        <v>42307.539398148147</v>
      </c>
      <c r="T4111" s="10">
        <f t="shared" si="517"/>
        <v>42337.581064814818</v>
      </c>
      <c r="U4111" s="10" t="str">
        <f t="shared" si="518"/>
        <v>Oct</v>
      </c>
      <c r="V4111" s="11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>
        <f t="shared" si="513"/>
        <v>193</v>
      </c>
      <c r="Q4112" t="str">
        <f t="shared" si="514"/>
        <v>theater</v>
      </c>
      <c r="R4112" s="6" t="str">
        <f t="shared" si="515"/>
        <v>plays</v>
      </c>
      <c r="S4112" s="10">
        <f t="shared" si="516"/>
        <v>42512.626747685179</v>
      </c>
      <c r="T4112" s="10">
        <f t="shared" si="517"/>
        <v>42572.626747685179</v>
      </c>
      <c r="U4112" s="10" t="str">
        <f t="shared" si="518"/>
        <v>May</v>
      </c>
      <c r="V4112" s="11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>
        <f t="shared" si="513"/>
        <v>1547</v>
      </c>
      <c r="Q4113" t="str">
        <f t="shared" si="514"/>
        <v>theater</v>
      </c>
      <c r="R4113" s="6" t="str">
        <f t="shared" si="515"/>
        <v>plays</v>
      </c>
      <c r="S4113" s="10">
        <f t="shared" si="516"/>
        <v>42029.135879629626</v>
      </c>
      <c r="T4113" s="10">
        <f t="shared" si="517"/>
        <v>42059.135879629626</v>
      </c>
      <c r="U4113" s="10" t="str">
        <f t="shared" si="518"/>
        <v>Jan</v>
      </c>
      <c r="V4113" s="11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>
        <f t="shared" si="513"/>
        <v>1250.5</v>
      </c>
      <c r="Q4114" t="str">
        <f t="shared" si="514"/>
        <v>theater</v>
      </c>
      <c r="R4114" s="6" t="str">
        <f t="shared" si="515"/>
        <v>plays</v>
      </c>
      <c r="S4114" s="10">
        <f t="shared" si="516"/>
        <v>42400.946597222224</v>
      </c>
      <c r="T4114" s="10">
        <f t="shared" si="517"/>
        <v>42428</v>
      </c>
      <c r="U4114" s="10" t="str">
        <f t="shared" si="518"/>
        <v>Jan</v>
      </c>
      <c r="V4114" s="11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>
        <f t="shared" si="513"/>
        <v>751.5</v>
      </c>
      <c r="Q4115" t="str">
        <f t="shared" si="514"/>
        <v>theater</v>
      </c>
      <c r="R4115" s="6" t="str">
        <f t="shared" si="515"/>
        <v>plays</v>
      </c>
      <c r="S4115" s="10">
        <f t="shared" si="516"/>
        <v>42358.573182870372</v>
      </c>
      <c r="T4115" s="10">
        <f t="shared" si="517"/>
        <v>42377.273611111115</v>
      </c>
      <c r="U4115" s="10" t="str">
        <f t="shared" si="518"/>
        <v>Dec</v>
      </c>
      <c r="V4115" s="11">
        <f t="shared" si="519"/>
        <v>2015</v>
      </c>
    </row>
  </sheetData>
  <conditionalFormatting sqref="F2">
    <cfRule type="colorScale" priority="6">
      <colorScale>
        <cfvo type="formula" val="&quot;Successful&quot;"/>
        <cfvo type="formula" val="&quot;Currently Live&quot;"/>
        <color rgb="FF00B050"/>
        <color rgb="FFFF000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">
      <formula>NOT(ISERROR(SEARCH("Fail",F2)))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" val="0"/>
        <cfvo type="percent" val="0.01"/>
        <cfvo type="percent" val="0.0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33" sqref="E3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8322</v>
      </c>
      <c r="B3" s="7" t="s">
        <v>8323</v>
      </c>
    </row>
    <row r="4" spans="1:6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" sqref="E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8309</v>
      </c>
      <c r="B2" t="s">
        <v>8310</v>
      </c>
    </row>
    <row r="4" spans="1:6" x14ac:dyDescent="0.25">
      <c r="A4" s="7" t="s">
        <v>8322</v>
      </c>
      <c r="B4" s="7" t="s">
        <v>8323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1" sqref="E1"/>
    </sheetView>
  </sheetViews>
  <sheetFormatPr defaultRowHeight="15" x14ac:dyDescent="0.25"/>
  <cols>
    <col min="1" max="1" width="15.28515625" bestFit="1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8309</v>
      </c>
      <c r="B1" t="s">
        <v>8310</v>
      </c>
    </row>
    <row r="2" spans="1:6" x14ac:dyDescent="0.25">
      <c r="A2" s="7" t="s">
        <v>8367</v>
      </c>
      <c r="B2" t="s">
        <v>8310</v>
      </c>
    </row>
    <row r="4" spans="1:6" x14ac:dyDescent="0.25">
      <c r="A4" s="7" t="s">
        <v>8322</v>
      </c>
      <c r="B4" s="7" t="s">
        <v>8323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8369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8370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8371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8372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8373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8374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8375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8376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8377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8378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8379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4"/>
  <sheetViews>
    <sheetView workbookViewId="0"/>
  </sheetViews>
  <sheetFormatPr defaultRowHeight="15" x14ac:dyDescent="0.25"/>
  <cols>
    <col min="1" max="1" width="33.28515625" customWidth="1"/>
    <col min="2" max="2" width="20" customWidth="1"/>
    <col min="3" max="3" width="15.7109375" customWidth="1"/>
    <col min="4" max="4" width="18.7109375" customWidth="1"/>
    <col min="5" max="5" width="15.28515625" customWidth="1"/>
    <col min="6" max="6" width="23.28515625" customWidth="1"/>
    <col min="7" max="7" width="19.140625" customWidth="1"/>
    <col min="8" max="8" width="22.140625" customWidth="1"/>
  </cols>
  <sheetData>
    <row r="2" spans="1:8" ht="31.5" x14ac:dyDescent="0.25">
      <c r="A2" s="14" t="s">
        <v>8381</v>
      </c>
      <c r="B2" s="14" t="s">
        <v>8382</v>
      </c>
      <c r="C2" s="14" t="s">
        <v>8383</v>
      </c>
      <c r="D2" s="14" t="s">
        <v>8384</v>
      </c>
      <c r="E2" s="14" t="s">
        <v>8385</v>
      </c>
      <c r="F2" s="14" t="s">
        <v>8386</v>
      </c>
      <c r="G2" s="14" t="s">
        <v>8387</v>
      </c>
      <c r="H2" s="14" t="s">
        <v>8388</v>
      </c>
    </row>
    <row r="3" spans="1:8" ht="15.75" x14ac:dyDescent="0.25">
      <c r="A3" s="12" t="s">
        <v>8389</v>
      </c>
      <c r="B3" s="13">
        <f>COUNTIFS('Detail Data'!D2:D4115,"&lt;1000",'Detail Data'!F2:F4115,"Successful")</f>
        <v>322</v>
      </c>
      <c r="C3" s="13">
        <f>COUNTIFS('Detail Data'!D2:D4115,"&lt;1000",'Detail Data'!F2:F4115,"failed")</f>
        <v>113</v>
      </c>
      <c r="D3" s="13">
        <f>COUNTIFS('Detail Data'!D2:D4115,"&lt;1000",'Detail Data'!F2:F4115,"canceled")</f>
        <v>18</v>
      </c>
      <c r="E3" s="13">
        <f>SUM(B3:D3)</f>
        <v>453</v>
      </c>
      <c r="F3" s="15">
        <f>B3/E3</f>
        <v>0.71081677704194257</v>
      </c>
      <c r="G3" s="15">
        <f>C3/E3</f>
        <v>0.24944812362030905</v>
      </c>
      <c r="H3" s="15">
        <f>D3/E3</f>
        <v>3.9735099337748346E-2</v>
      </c>
    </row>
    <row r="4" spans="1:8" ht="15.75" x14ac:dyDescent="0.25">
      <c r="A4" s="12" t="s">
        <v>8390</v>
      </c>
      <c r="B4" s="13">
        <f>COUNTIFS('Detail Data'!D3:D4116,"&gt;999",'Detail Data'!D3:D4116,"&lt;=4999",'Detail Data'!F3:F4116,"Successful")</f>
        <v>932</v>
      </c>
      <c r="C4" s="13">
        <f>COUNTIFS('Detail Data'!D3:D4116,"&gt;999",'Detail Data'!D3:D4116,"&lt;=4999",'Detail Data'!F3:F4116,"failed")</f>
        <v>420</v>
      </c>
      <c r="D4" s="13">
        <f>COUNTIFS('Detail Data'!D3:D4116,"&gt;999",'Detail Data'!D3:D4116,"&lt;=4999",'Detail Data'!F3:F4116,"canceled")</f>
        <v>60</v>
      </c>
      <c r="E4" s="13">
        <f t="shared" ref="E4:E14" si="0">SUM(B4:D4)</f>
        <v>1412</v>
      </c>
      <c r="F4" s="15">
        <f t="shared" ref="F4:G14" si="1">B4/E4</f>
        <v>0.66005665722379603</v>
      </c>
      <c r="G4" s="15">
        <f t="shared" ref="G4:G14" si="2">C4/E4</f>
        <v>0.29745042492917845</v>
      </c>
      <c r="H4" s="15">
        <f t="shared" ref="H4:H14" si="3">D4/E4</f>
        <v>4.2492917847025496E-2</v>
      </c>
    </row>
    <row r="5" spans="1:8" ht="15.75" x14ac:dyDescent="0.25">
      <c r="A5" s="12" t="s">
        <v>8391</v>
      </c>
      <c r="B5" s="13">
        <f>COUNTIFS('Detail Data'!D4:D4117,"&gt;4999",'Detail Data'!D4:D4117,"&lt;=9999",'Detail Data'!F4:F4117,"Successful")</f>
        <v>380</v>
      </c>
      <c r="C5" s="13">
        <f>COUNTIFS('Detail Data'!D4:D4117,"&gt;4999",'Detail Data'!D4:D4117,"&lt;=9999",'Detail Data'!F4:F4117,"failed")</f>
        <v>283</v>
      </c>
      <c r="D5" s="13">
        <f>COUNTIFS('Detail Data'!D4:D4117,"&gt;4999",'Detail Data'!D4:D4117,"&lt;=9999",'Detail Data'!F4:F4117,"canceled")</f>
        <v>52</v>
      </c>
      <c r="E5" s="13">
        <f t="shared" si="0"/>
        <v>715</v>
      </c>
      <c r="F5" s="15">
        <f t="shared" si="1"/>
        <v>0.53146853146853146</v>
      </c>
      <c r="G5" s="15">
        <f t="shared" si="2"/>
        <v>0.39580419580419579</v>
      </c>
      <c r="H5" s="15">
        <f t="shared" si="3"/>
        <v>7.2727272727272724E-2</v>
      </c>
    </row>
    <row r="6" spans="1:8" ht="15.75" x14ac:dyDescent="0.25">
      <c r="A6" s="12" t="s">
        <v>8392</v>
      </c>
      <c r="B6" s="13">
        <f>COUNTIFS('Detail Data'!D5:D4118,"&gt;9999",'Detail Data'!D5:D4118,"&lt;=14999",'Detail Data'!F5:F4118,"Successful")</f>
        <v>167</v>
      </c>
      <c r="C6" s="13">
        <f>COUNTIFS('Detail Data'!D5:D4118,"&gt;9999",'Detail Data'!D5:D4118,"&lt;=14999",'Detail Data'!F5:F4118,"failed")</f>
        <v>144</v>
      </c>
      <c r="D6" s="13">
        <f>COUNTIFS('Detail Data'!D5:D4118,"&gt;9999",'Detail Data'!D5:D4118,"&lt;=14999",'Detail Data'!F5:F4118,"canceled")</f>
        <v>40</v>
      </c>
      <c r="E6" s="13">
        <f t="shared" si="0"/>
        <v>351</v>
      </c>
      <c r="F6" s="15">
        <f t="shared" si="1"/>
        <v>0.4757834757834758</v>
      </c>
      <c r="G6" s="15">
        <f t="shared" si="2"/>
        <v>0.41025641025641024</v>
      </c>
      <c r="H6" s="15">
        <f t="shared" si="3"/>
        <v>0.11396011396011396</v>
      </c>
    </row>
    <row r="7" spans="1:8" ht="15.75" x14ac:dyDescent="0.25">
      <c r="A7" s="12" t="s">
        <v>8393</v>
      </c>
      <c r="B7" s="13">
        <f>COUNTIFS('Detail Data'!D6:D4119,"&gt;14999",'Detail Data'!D6:D4119,"&lt;=19999",'Detail Data'!F6:F4119,"Successful")</f>
        <v>94</v>
      </c>
      <c r="C7" s="13">
        <f>COUNTIFS('Detail Data'!D6:D4119,"&gt;14999",'Detail Data'!D6:D4119,"&lt;=19999",'Detail Data'!F6:F4119,"failed")</f>
        <v>90</v>
      </c>
      <c r="D7" s="13">
        <f>COUNTIFS('Detail Data'!D6:D4119,"&gt;14999",'Detail Data'!D6:D4119,"&lt;=19999",'Detail Data'!F6:F4119,"canceled")</f>
        <v>17</v>
      </c>
      <c r="E7" s="13">
        <f t="shared" si="0"/>
        <v>201</v>
      </c>
      <c r="F7" s="15">
        <f t="shared" si="1"/>
        <v>0.46766169154228854</v>
      </c>
      <c r="G7" s="15">
        <f t="shared" si="2"/>
        <v>0.44776119402985076</v>
      </c>
      <c r="H7" s="15">
        <f t="shared" si="3"/>
        <v>8.45771144278607E-2</v>
      </c>
    </row>
    <row r="8" spans="1:8" ht="15.75" x14ac:dyDescent="0.25">
      <c r="A8" s="12" t="s">
        <v>8394</v>
      </c>
      <c r="B8" s="13">
        <f>COUNTIFS('Detail Data'!D7:D4120,"&gt;19999",'Detail Data'!D7:D4120,"&lt;=24999",'Detail Data'!F7:F4120,"Successful")</f>
        <v>62</v>
      </c>
      <c r="C8" s="13">
        <f>COUNTIFS('Detail Data'!D7:D4120,"&gt;19999",'Detail Data'!D7:D4120,"&lt;=24999",'Detail Data'!F7:F4120,"failed")</f>
        <v>72</v>
      </c>
      <c r="D8" s="13">
        <f>COUNTIFS('Detail Data'!D7:D4120,"&gt;19999",'Detail Data'!D7:D4120,"&lt;=24999",'Detail Data'!F7:F4120,"canceled")</f>
        <v>14</v>
      </c>
      <c r="E8" s="13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ht="15.75" x14ac:dyDescent="0.25">
      <c r="A9" s="12" t="s">
        <v>8395</v>
      </c>
      <c r="B9" s="13">
        <f>COUNTIFS('Detail Data'!D8:D4121,"&gt;24999",'Detail Data'!D8:D4121,"&lt;=29999",'Detail Data'!F8:F4121,"Successful")</f>
        <v>55</v>
      </c>
      <c r="C9" s="13">
        <f>COUNTIFS('Detail Data'!D8:D4121,"&gt;24999",'Detail Data'!D8:D4121,"&lt;=29999",'Detail Data'!F8:F4121,"failed")</f>
        <v>64</v>
      </c>
      <c r="D9" s="13">
        <f>COUNTIFS('Detail Data'!D8:D4121,"&gt;24999",'Detail Data'!D8:D4121,"&lt;=29999",'Detail Data'!F8:F4121,"canceled")</f>
        <v>18</v>
      </c>
      <c r="E9" s="13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ht="15.75" x14ac:dyDescent="0.25">
      <c r="A10" s="12" t="s">
        <v>8396</v>
      </c>
      <c r="B10" s="13">
        <f>COUNTIFS('Detail Data'!D9:D4122,"&gt;29999",'Detail Data'!D9:D4122,"&lt;=34999",'Detail Data'!F9:F4122,"Successful")</f>
        <v>32</v>
      </c>
      <c r="C10" s="13">
        <f>COUNTIFS('Detail Data'!D9:D4122,"&gt;29999",'Detail Data'!D9:D4122,"&lt;=34999",'Detail Data'!F9:F4122,"failed")</f>
        <v>37</v>
      </c>
      <c r="D10" s="13">
        <f>COUNTIFS('Detail Data'!D9:D4122,"&gt;29999",'Detail Data'!D9:D4122,"&lt;=34999",'Detail Data'!F9:F4122,"canceled")</f>
        <v>13</v>
      </c>
      <c r="E10" s="13">
        <f t="shared" si="0"/>
        <v>82</v>
      </c>
      <c r="F10" s="15">
        <f t="shared" si="1"/>
        <v>0.3902439024390244</v>
      </c>
      <c r="G10" s="15">
        <f t="shared" si="2"/>
        <v>0.45121951219512196</v>
      </c>
      <c r="H10" s="15">
        <f t="shared" si="3"/>
        <v>0.15853658536585366</v>
      </c>
    </row>
    <row r="11" spans="1:8" ht="15.75" x14ac:dyDescent="0.25">
      <c r="A11" s="12" t="s">
        <v>8397</v>
      </c>
      <c r="B11" s="13">
        <f>COUNTIFS('Detail Data'!D10:D4123,"&gt;34999",'Detail Data'!D10:D4123,"&lt;=39999",'Detail Data'!F10:F4123,"Successful")</f>
        <v>26</v>
      </c>
      <c r="C11" s="13">
        <f>COUNTIFS('Detail Data'!D10:D4123,"&gt;34999",'Detail Data'!D10:D4123,"&lt;=39999",'Detail Data'!F10:F4123,"failed")</f>
        <v>22</v>
      </c>
      <c r="D11" s="13">
        <f>COUNTIFS('Detail Data'!D10:D4123,"&gt;34999",'Detail Data'!D10:D4123,"&lt;=39999",'Detail Data'!F10:F4123,"canceled")</f>
        <v>7</v>
      </c>
      <c r="E11" s="13">
        <f t="shared" si="0"/>
        <v>55</v>
      </c>
      <c r="F11" s="15">
        <f t="shared" si="1"/>
        <v>0.47272727272727272</v>
      </c>
      <c r="G11" s="15">
        <f t="shared" si="2"/>
        <v>0.4</v>
      </c>
      <c r="H11" s="15">
        <f t="shared" si="3"/>
        <v>0.12727272727272726</v>
      </c>
    </row>
    <row r="12" spans="1:8" ht="15.75" x14ac:dyDescent="0.25">
      <c r="A12" s="12" t="s">
        <v>8398</v>
      </c>
      <c r="B12" s="13">
        <f>COUNTIFS('Detail Data'!D11:D4124,"&gt;39999",'Detail Data'!D11:D4124,"&lt;=44999",'Detail Data'!F11:F4124,"Successful")</f>
        <v>20</v>
      </c>
      <c r="C12" s="13">
        <f>COUNTIFS('Detail Data'!D11:D4124,"&gt;39999",'Detail Data'!D11:D4124,"&lt;=44999",'Detail Data'!F11:F4124,"failed")</f>
        <v>16</v>
      </c>
      <c r="D12" s="13">
        <f>COUNTIFS('Detail Data'!D11:D4124,"&gt;39999",'Detail Data'!D11:D4124,"&lt;=44999",'Detail Data'!F11:F4124,"canceled")</f>
        <v>6</v>
      </c>
      <c r="E12" s="13">
        <f t="shared" si="0"/>
        <v>42</v>
      </c>
      <c r="F12" s="15">
        <f t="shared" si="1"/>
        <v>0.47619047619047616</v>
      </c>
      <c r="G12" s="15">
        <f t="shared" si="2"/>
        <v>0.38095238095238093</v>
      </c>
      <c r="H12" s="15">
        <f t="shared" si="3"/>
        <v>0.14285714285714285</v>
      </c>
    </row>
    <row r="13" spans="1:8" ht="15.75" x14ac:dyDescent="0.25">
      <c r="A13" s="12" t="s">
        <v>8399</v>
      </c>
      <c r="B13" s="13">
        <f>COUNTIFS('Detail Data'!D12:D4125,"&gt;44999",'Detail Data'!D12:D4125,"&lt;=49999",'Detail Data'!F12:F4125,"Successful")</f>
        <v>6</v>
      </c>
      <c r="C13" s="13">
        <f>COUNTIFS('Detail Data'!D12:D4125,"&gt;44999",'Detail Data'!D12:D4125,"&lt;=49999",'Detail Data'!F12:F4125,"failed")</f>
        <v>11</v>
      </c>
      <c r="D13" s="13">
        <f>COUNTIFS('Detail Data'!D12:D4125,"&gt;44999",'Detail Data'!D12:D4125,"&lt;=49999",'Detail Data'!F12:F4125,"canceled")</f>
        <v>4</v>
      </c>
      <c r="E13" s="13">
        <f t="shared" si="0"/>
        <v>21</v>
      </c>
      <c r="F13" s="15">
        <f t="shared" si="1"/>
        <v>0.2857142857142857</v>
      </c>
      <c r="G13" s="15">
        <f t="shared" si="2"/>
        <v>0.52380952380952384</v>
      </c>
      <c r="H13" s="15">
        <f t="shared" si="3"/>
        <v>0.19047619047619047</v>
      </c>
    </row>
    <row r="14" spans="1:8" ht="15.75" x14ac:dyDescent="0.25">
      <c r="A14" s="12" t="s">
        <v>8400</v>
      </c>
      <c r="B14" s="13">
        <f>COUNTIFS('Detail Data'!D13:D4126,"&gt;=50000",'Detail Data'!F13:F4126,"Successful")</f>
        <v>86</v>
      </c>
      <c r="C14" s="13">
        <f>COUNTIFS('Detail Data'!D13:D4126,"&gt;=50000",'Detail Data'!F13:F4126,"failed")</f>
        <v>258</v>
      </c>
      <c r="D14" s="13">
        <f>COUNTIFS('Detail Data'!D13:D4126,"&gt;=50000",'Detail Data'!F13:F4126,"canceled")</f>
        <v>100</v>
      </c>
      <c r="E14" s="13">
        <f t="shared" si="0"/>
        <v>444</v>
      </c>
      <c r="F14" s="15">
        <f t="shared" si="1"/>
        <v>0.19369369369369369</v>
      </c>
      <c r="G14" s="15">
        <f t="shared" si="2"/>
        <v>0.58108108108108103</v>
      </c>
      <c r="H14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Detail Data</vt:lpstr>
      <vt:lpstr>Parent-Category Outcome</vt:lpstr>
      <vt:lpstr>Sub-Category Outcome</vt:lpstr>
      <vt:lpstr>Date Created Conversion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Hira, Deepak</cp:lastModifiedBy>
  <dcterms:created xsi:type="dcterms:W3CDTF">2017-04-20T15:17:24Z</dcterms:created>
  <dcterms:modified xsi:type="dcterms:W3CDTF">2019-07-29T17:36:56Z</dcterms:modified>
</cp:coreProperties>
</file>