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4081117\Document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7" i="1"/>
  <c r="X11" i="1"/>
  <c r="U11" i="1"/>
  <c r="W11" i="1"/>
  <c r="W10" i="1"/>
  <c r="W9" i="1"/>
  <c r="Y9" i="1"/>
  <c r="X9" i="1"/>
  <c r="W8" i="1"/>
  <c r="W6" i="1"/>
  <c r="W3" i="1"/>
  <c r="W2" i="1"/>
  <c r="H6" i="1"/>
  <c r="J6" i="1" s="1"/>
  <c r="H14" i="1"/>
  <c r="M8" i="1"/>
  <c r="N8" i="1"/>
</calcChain>
</file>

<file path=xl/sharedStrings.xml><?xml version="1.0" encoding="utf-8"?>
<sst xmlns="http://schemas.openxmlformats.org/spreadsheetml/2006/main" count="39" uniqueCount="35">
  <si>
    <t>basic</t>
  </si>
  <si>
    <t>hra</t>
  </si>
  <si>
    <t>conv</t>
  </si>
  <si>
    <t>i-tax</t>
  </si>
  <si>
    <t>edu-cess</t>
  </si>
  <si>
    <t>pf</t>
  </si>
  <si>
    <t>gratuity</t>
  </si>
  <si>
    <t>section 10</t>
  </si>
  <si>
    <t>netIncome</t>
  </si>
  <si>
    <t>80c</t>
  </si>
  <si>
    <t>net-taxIncome</t>
  </si>
  <si>
    <t>taxOnIncome</t>
  </si>
  <si>
    <t>taxPayable</t>
  </si>
  <si>
    <t>eduCess</t>
  </si>
  <si>
    <t>SAT</t>
  </si>
  <si>
    <t>Taxable</t>
  </si>
  <si>
    <t>Tax+dedn</t>
  </si>
  <si>
    <t>total</t>
  </si>
  <si>
    <t>monthly</t>
  </si>
  <si>
    <t>August</t>
  </si>
  <si>
    <t>Aug</t>
  </si>
  <si>
    <t>7 Month</t>
  </si>
  <si>
    <t>prof-tax</t>
  </si>
  <si>
    <t>300-feb</t>
  </si>
  <si>
    <t>5%(netIncome)</t>
  </si>
  <si>
    <t>7month</t>
  </si>
  <si>
    <t>annual</t>
  </si>
  <si>
    <t>salaryAfterTax</t>
  </si>
  <si>
    <t>i-tax+eduCess+pf+profTax</t>
  </si>
  <si>
    <t>TAXATION</t>
  </si>
  <si>
    <t>basic+FAP</t>
  </si>
  <si>
    <t>special</t>
  </si>
  <si>
    <t>mediacal</t>
  </si>
  <si>
    <t>SALARY BREAKDOWN</t>
  </si>
  <si>
    <t>PAYSLIP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</si>
</sst>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Y17"/>
  <sheetViews>
    <sheetView tabSelected="1" topLeftCell="B1" workbookViewId="0">
      <selection activeCell="X12" sqref="X12"/>
    </sheetView>
  </sheetViews>
  <sheetFormatPr defaultRowHeight="15" x14ac:dyDescent="0.25"/>
  <sheetData>
    <row r="1" spans="6:25" x14ac:dyDescent="0.25">
      <c r="F1" t="s">
        <v>34</v>
      </c>
      <c r="G1" t="s">
        <v>0</v>
      </c>
      <c r="H1">
        <v>21733</v>
      </c>
      <c r="M1">
        <v>21733</v>
      </c>
      <c r="R1" t="s">
        <v>29</v>
      </c>
      <c r="T1" t="s">
        <v>17</v>
      </c>
      <c r="U1" t="s">
        <v>21</v>
      </c>
      <c r="V1" t="s">
        <v>20</v>
      </c>
      <c r="W1" t="s">
        <v>26</v>
      </c>
      <c r="X1" t="s">
        <v>18</v>
      </c>
    </row>
    <row r="2" spans="6:25" x14ac:dyDescent="0.25">
      <c r="G2" t="s">
        <v>1</v>
      </c>
      <c r="H2">
        <v>10867</v>
      </c>
      <c r="M2">
        <v>10866.5</v>
      </c>
      <c r="R2" t="s">
        <v>30</v>
      </c>
      <c r="T2">
        <v>411872</v>
      </c>
      <c r="U2">
        <v>380324</v>
      </c>
      <c r="V2">
        <v>31548</v>
      </c>
      <c r="W2">
        <f>H6*12</f>
        <v>651984</v>
      </c>
    </row>
    <row r="3" spans="6:25" x14ac:dyDescent="0.25">
      <c r="G3" t="s">
        <v>2</v>
      </c>
      <c r="H3">
        <v>1600</v>
      </c>
      <c r="M3">
        <v>1600</v>
      </c>
      <c r="R3" t="s">
        <v>7</v>
      </c>
      <c r="T3">
        <v>12129</v>
      </c>
      <c r="U3">
        <v>11200</v>
      </c>
      <c r="V3">
        <v>929</v>
      </c>
      <c r="W3">
        <f>H3*12</f>
        <v>19200</v>
      </c>
    </row>
    <row r="4" spans="6:25" x14ac:dyDescent="0.25">
      <c r="G4" t="s">
        <v>32</v>
      </c>
      <c r="H4">
        <v>1250</v>
      </c>
      <c r="M4">
        <v>1250</v>
      </c>
      <c r="R4" t="s">
        <v>22</v>
      </c>
      <c r="T4">
        <v>1700</v>
      </c>
      <c r="U4">
        <v>1400</v>
      </c>
      <c r="V4" t="s">
        <v>23</v>
      </c>
      <c r="W4">
        <v>2500</v>
      </c>
    </row>
    <row r="5" spans="6:25" x14ac:dyDescent="0.25">
      <c r="G5" t="s">
        <v>31</v>
      </c>
      <c r="H5">
        <v>18882</v>
      </c>
      <c r="M5">
        <v>18882.666700000002</v>
      </c>
    </row>
    <row r="6" spans="6:25" x14ac:dyDescent="0.25">
      <c r="G6" t="s">
        <v>18</v>
      </c>
      <c r="H6">
        <f>SUM(H1:H5)</f>
        <v>54332</v>
      </c>
      <c r="I6" t="s">
        <v>25</v>
      </c>
      <c r="J6">
        <f>7*H6</f>
        <v>380324</v>
      </c>
      <c r="L6" t="s">
        <v>5</v>
      </c>
      <c r="M6">
        <v>2608</v>
      </c>
      <c r="R6" t="s">
        <v>8</v>
      </c>
      <c r="T6">
        <v>398043</v>
      </c>
      <c r="W6">
        <f>W2-W3-W4</f>
        <v>630284</v>
      </c>
    </row>
    <row r="7" spans="6:25" x14ac:dyDescent="0.25">
      <c r="I7" t="s">
        <v>19</v>
      </c>
      <c r="J7">
        <v>31548</v>
      </c>
      <c r="L7" t="s">
        <v>6</v>
      </c>
      <c r="M7">
        <v>1393</v>
      </c>
      <c r="R7" t="s">
        <v>9</v>
      </c>
      <c r="T7">
        <v>19770</v>
      </c>
      <c r="U7">
        <v>18256</v>
      </c>
      <c r="V7">
        <v>1514</v>
      </c>
      <c r="W7">
        <v>31296</v>
      </c>
    </row>
    <row r="8" spans="6:25" x14ac:dyDescent="0.25">
      <c r="G8" t="s">
        <v>17</v>
      </c>
      <c r="J8">
        <v>411872</v>
      </c>
      <c r="M8">
        <f ca="1">SUM(M1:M8)</f>
        <v>58333.166700000002</v>
      </c>
      <c r="N8">
        <f ca="1">12*M8</f>
        <v>699998.00040000002</v>
      </c>
      <c r="R8" t="s">
        <v>10</v>
      </c>
      <c r="T8">
        <v>378270</v>
      </c>
      <c r="W8">
        <f>W6-W7</f>
        <v>598988</v>
      </c>
    </row>
    <row r="9" spans="6:25" x14ac:dyDescent="0.25">
      <c r="G9" t="s">
        <v>3</v>
      </c>
      <c r="H9">
        <v>802</v>
      </c>
      <c r="M9" t="s">
        <v>33</v>
      </c>
      <c r="R9" t="s">
        <v>11</v>
      </c>
      <c r="T9">
        <v>6414</v>
      </c>
      <c r="U9" t="s">
        <v>24</v>
      </c>
      <c r="W9">
        <f>X9+Y9</f>
        <v>32297.600000000002</v>
      </c>
      <c r="X9">
        <f>0.05*250000</f>
        <v>12500</v>
      </c>
      <c r="Y9">
        <f>(W8-500000)*0.2</f>
        <v>19797.600000000002</v>
      </c>
    </row>
    <row r="10" spans="6:25" x14ac:dyDescent="0.25">
      <c r="G10" t="s">
        <v>4</v>
      </c>
      <c r="H10">
        <v>24</v>
      </c>
      <c r="R10" t="s">
        <v>13</v>
      </c>
      <c r="T10">
        <v>192</v>
      </c>
      <c r="W10">
        <f>0.03*W9</f>
        <v>968.928</v>
      </c>
    </row>
    <row r="11" spans="6:25" x14ac:dyDescent="0.25">
      <c r="G11" t="s">
        <v>5</v>
      </c>
      <c r="H11">
        <v>2608</v>
      </c>
      <c r="R11" t="s">
        <v>12</v>
      </c>
      <c r="T11">
        <v>6606</v>
      </c>
      <c r="U11">
        <f>T11/8</f>
        <v>825.75</v>
      </c>
      <c r="W11">
        <f>W9+W10</f>
        <v>33266.528000000006</v>
      </c>
      <c r="X11">
        <f>W11/12</f>
        <v>2772.2106666666673</v>
      </c>
    </row>
    <row r="12" spans="6:25" x14ac:dyDescent="0.25">
      <c r="G12" t="s">
        <v>22</v>
      </c>
      <c r="H12">
        <v>200</v>
      </c>
    </row>
    <row r="14" spans="6:25" x14ac:dyDescent="0.25">
      <c r="G14" t="s">
        <v>15</v>
      </c>
      <c r="H14">
        <f>SUM(H1:H5)</f>
        <v>54332</v>
      </c>
    </row>
    <row r="15" spans="6:25" x14ac:dyDescent="0.25">
      <c r="G15" t="s">
        <v>16</v>
      </c>
      <c r="H15">
        <f>826+2808</f>
        <v>3634</v>
      </c>
      <c r="I15" t="s">
        <v>28</v>
      </c>
    </row>
    <row r="17" spans="7:9" x14ac:dyDescent="0.25">
      <c r="G17" t="s">
        <v>14</v>
      </c>
      <c r="H17">
        <f>H14-H15</f>
        <v>50698</v>
      </c>
      <c r="I17" t="s">
        <v>27</v>
      </c>
    </row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HSBC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deepak4.kumar@noexternalmail.hsbc.com</dc:creator>
  <cp:keywords>INTERNAL</cp:keywords>
  <dc:description>INTERNAL</dc:description>
  <cp:lastModifiedBy>deepak4.kumar@noexternalmail.hsbc.com</cp:lastModifiedBy>
  <dcterms:created xsi:type="dcterms:W3CDTF">2017-10-12T04:30:58Z</dcterms:created>
  <dcterms:modified xsi:type="dcterms:W3CDTF">2017-10-17T04:14:03Z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INTERNAL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CLAINTERN</vt:lpwstr>
  </property>
</Properties>
</file>