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020" activeTab="4"/>
  </bookViews>
  <sheets>
    <sheet name="Sales Data" sheetId="1" r:id="rId1"/>
    <sheet name="Dashboard" sheetId="3" r:id="rId2"/>
    <sheet name="Questions" sheetId="10" r:id="rId3"/>
    <sheet name="Pivot table" sheetId="2" r:id="rId4"/>
    <sheet name="sunburst" sheetId="9" r:id="rId5"/>
  </sheets>
  <definedNames>
    <definedName name="Slicer_Month">#N/A</definedName>
    <definedName name="Slicer_Product_Name">#N/A</definedName>
    <definedName name="Slicer_Year">#N/A</definedName>
    <definedName name="Slicer_Year1">#N/A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 i="2" l="1"/>
  <c r="G50" i="2"/>
  <c r="G49" i="2"/>
  <c r="G48" i="2"/>
  <c r="G47" i="2"/>
  <c r="G46" i="2"/>
  <c r="G45" i="2"/>
  <c r="G44" i="2"/>
  <c r="G43" i="2"/>
  <c r="G42" i="2"/>
  <c r="G41" i="2"/>
  <c r="G40" i="2"/>
  <c r="F20" i="2"/>
  <c r="D20" i="2"/>
  <c r="E20" i="2" s="1"/>
  <c r="H15" i="2"/>
  <c r="H13" i="2"/>
  <c r="D2" i="2"/>
  <c r="J6" i="1"/>
  <c r="J3" i="1"/>
  <c r="J2" i="1"/>
</calcChain>
</file>

<file path=xl/sharedStrings.xml><?xml version="1.0" encoding="utf-8"?>
<sst xmlns="http://schemas.openxmlformats.org/spreadsheetml/2006/main" count="6568" uniqueCount="331">
  <si>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</si>
  <si>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</si>
  <si>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</si>
  <si>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</si>
  <si>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</si>
  <si>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</si>
  <si>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</si>
  <si>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</si>
  <si>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</si>
  <si>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</si>
  <si>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</si>
  <si>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</si>
  <si>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</si>
  <si>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</si>
  <si>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</si>
  <si>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</si>
  <si>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</si>
  <si>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</si>
  <si>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</si>
  <si>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</si>
  <si>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</si>
  <si>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</si>
  <si>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</si>
  <si>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</si>
  <si>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</si>
  <si>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</si>
  <si>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</si>
  <si>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</si>
  <si>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</si>
  <si>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</si>
  <si>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</si>
  <si>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</si>
  <si>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</si>
  <si>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</si>
  <si>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</si>
  <si>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</si>
  <si>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</si>
  <si>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</si>
  <si>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</si>
  <si>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</si>
  <si>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</si>
  <si>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</si>
  <si>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</si>
  <si>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</si>
  <si>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</si>
  <si>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</si>
  <si>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</si>
  <si>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</si>
  <si>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</si>
  <si>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</si>
  <si>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</si>
  <si>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</si>
  <si>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</si>
  <si>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</si>
  <si>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</si>
  <si>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</si>
  <si>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</si>
  <si>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</si>
  <si>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</si>
  <si>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</si>
  <si>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</si>
  <si>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</si>
  <si>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</si>
  <si>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</si>
  <si>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</si>
  <si>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</si>
  <si>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</si>
  <si>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</si>
  <si>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</si>
  <si>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</si>
  <si>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</si>
  <si>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</si>
  <si>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</si>
  <si>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</si>
  <si>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</si>
  <si>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</si>
  <si>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</si>
  <si>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</si>
  <si>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</si>
  <si>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</si>
  <si>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</si>
  <si>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</si>
  <si>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</si>
  <si>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</si>
  <si>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</si>
  <si>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</si>
  <si>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</si>
  <si>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</si>
  <si>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</si>
  <si>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</si>
  <si>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</si>
  <si>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</si>
  <si>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</si>
  <si>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</si>
  <si>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</si>
  <si>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</si>
  <si>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</si>
  <si>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</si>
  <si>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</si>
  <si>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</si>
  <si>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</si>
  <si>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</si>
  <si>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</si>
  <si>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</si>
  <si>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</si>
  <si>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</si>
  <si>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</si>
  <si>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</si>
  <si>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</si>
  <si>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</si>
  <si>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</si>
  <si>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</si>
  <si>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</si>
  <si>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</si>
  <si>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</si>
  <si>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</si>
  <si>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</si>
  <si>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</si>
  <si>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</si>
  <si>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</si>
  <si>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</si>
  <si>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</si>
  <si>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</si>
  <si>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</si>
  <si>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</si>
  <si>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</si>
  <si>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</si>
  <si>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</si>
  <si>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</si>
  <si>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</si>
  <si>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</si>
  <si>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</si>
  <si>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</si>
  <si>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</si>
  <si>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</si>
  <si>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</si>
  <si>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</si>
  <si>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</si>
  <si>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</si>
  <si>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</si>
  <si>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</si>
  <si>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</si>
  <si>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</si>
  <si>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</si>
  <si>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</si>
  <si>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</si>
  <si>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</si>
  <si>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</si>
  <si>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</si>
  <si>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</si>
  <si>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</si>
  <si>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</si>
  <si>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</si>
  <si>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</si>
  <si>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</si>
  <si>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</si>
  <si>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</si>
  <si>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</si>
  <si>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</si>
  <si>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</si>
  <si>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</si>
  <si>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</si>
  <si>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</si>
  <si>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</si>
  <si>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</si>
  <si>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</si>
  <si>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</si>
  <si>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</si>
  <si>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</si>
  <si>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</si>
  <si>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</si>
  <si>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</si>
  <si>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</si>
  <si>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</si>
  <si>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</si>
  <si>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</si>
  <si>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</si>
  <si>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</si>
  <si>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</si>
  <si>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</si>
  <si>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</si>
  <si>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</si>
  <si>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</si>
  <si>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</si>
  <si>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</si>
  <si>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</si>
  <si>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</si>
  <si>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</si>
  <si>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</si>
  <si>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</si>
  <si>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</si>
  <si>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</si>
  <si>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</si>
  <si>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</si>
  <si>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</si>
  <si>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</si>
  <si>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</si>
  <si>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</si>
  <si>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</si>
  <si>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</si>
  <si>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</si>
  <si>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</si>
  <si>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</si>
  <si>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</si>
  <si>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</si>
  <si>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</si>
  <si>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</si>
  <si>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</si>
  <si>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</si>
  <si>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</si>
  <si>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</si>
  <si>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</si>
  <si>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</si>
  <si>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</si>
  <si>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</si>
  <si>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</si>
  <si>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</si>
  <si>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</si>
  <si>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</si>
  <si>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</si>
  <si>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</si>
  <si>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</si>
  <si>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</si>
  <si>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</si>
  <si>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</si>
  <si>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</si>
  <si>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</si>
  <si>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</si>
  <si>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</si>
  <si>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</si>
  <si>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</si>
  <si>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</si>
  <si>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</si>
  <si>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</si>
  <si>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</si>
  <si>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</si>
  <si>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</si>
  <si>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</si>
  <si>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</si>
  <si>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</si>
  <si>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</si>
  <si>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</si>
  <si>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</si>
  <si>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</si>
  <si>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</si>
  <si>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</si>
  <si>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</si>
  <si>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</si>
  <si>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</si>
  <si>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</si>
  <si>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</si>
  <si>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</si>
  <si>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</si>
  <si>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</si>
  <si>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</si>
  <si>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</si>
  <si>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</si>
  <si>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</si>
  <si>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</si>
  <si>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</si>
  <si>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</si>
  <si>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</si>
  <si>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</si>
  <si>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</si>
  <si>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</si>
  <si>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</si>
  <si>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</si>
  <si>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</si>
  <si>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</si>
  <si>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</si>
  <si>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</si>
  <si>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</si>
  <si>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</si>
  <si>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</si>
  <si>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</si>
  <si>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</si>
  <si>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</si>
  <si>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</si>
  <si>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</si>
  <si>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</si>
  <si>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</si>
  <si>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</si>
  <si>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</si>
  <si>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</si>
  <si>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</si>
  <si>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</si>
  <si>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</si>
  <si>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</si>
  <si>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</si>
  <si>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</si>
  <si>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</si>
  <si>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</si>
  <si>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</si>
  <si>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</si>
  <si>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</si>
  <si>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</si>
  <si>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</si>
  <si>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</si>
  <si>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</si>
  <si>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</si>
  <si>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</si>
  <si>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</si>
  <si>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</si>
  <si>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</si>
  <si>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</si>
  <si>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</si>
  <si>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</si>
  <si>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</si>
  <si>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</si>
  <si>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</si>
  <si>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</si>
  <si>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</si>
  <si>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</si>
  <si>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</si>
  <si>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</si>
  <si>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Sum of Sales ('000)</t>
  </si>
  <si>
    <t>Sum of Profit ('000)</t>
  </si>
  <si>
    <t>Profit(%)</t>
  </si>
  <si>
    <t>Sales(%)</t>
  </si>
  <si>
    <t>Total</t>
  </si>
  <si>
    <t>Sample Questions</t>
  </si>
  <si>
    <r>
      <rPr>
        <sz val="14"/>
        <color theme="1"/>
        <rFont val="Calibri"/>
        <family val="2"/>
        <scheme val="minor"/>
      </rPr>
      <t>Ques1: Analyze product sales by each year</t>
    </r>
    <r>
      <rPr>
        <sz val="11"/>
        <color theme="1"/>
        <rFont val="Calibri"/>
        <family val="2"/>
        <scheme val="minor"/>
      </rPr>
      <t>.</t>
    </r>
  </si>
  <si>
    <t>Ques2: Analyze Total Sales and Profit in each Month.</t>
  </si>
  <si>
    <t>Ques3: Give the sales breakup percentage for each bussiness Type.</t>
  </si>
  <si>
    <t>Ques4: Analyze the Top Selling Product.</t>
  </si>
  <si>
    <t>Ques5: Analyze total sales price of the products.</t>
  </si>
  <si>
    <t>Ques6: Analyze total profit and profit percentage.</t>
  </si>
  <si>
    <t>Ques7:Analyze the total units Sold.</t>
  </si>
  <si>
    <t>Ques8:Analyze total sales for each Country.</t>
  </si>
  <si>
    <t>Ques9:Analyze percentage of the of the units sold split.</t>
  </si>
  <si>
    <t>Ques10:Analyze the total profit generated in each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</si>
</sst>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 #,##0.00_ ;_ * \-#,##0.00_ ;_ * &quot;-&quot;??_ ;_ @_ "/>
    <numFmt numFmtId="165" formatCode="[$$-409]#,##0.00"/>
    <numFmt numFmtId="166" formatCode="[$$-409]#,##0"/>
    <numFmt numFmtId="167" formatCode="[$$-409]#,##0_ ;\-[$$-409]#,##0\ "/>
    <numFmt numFmtId="168" formatCode="_ * #,##0_ ;_ * \-#,##0_ ;_ * &quot;-&quot;??_ ;_ @_ "/>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2" fillId="2" borderId="0" xfId="0" applyFont="1" applyFill="1"/>
    <xf numFmtId="164" fontId="0" fillId="0" borderId="0" xfId="1" applyFont="1"/>
    <xf numFmtId="14" fontId="0" fillId="0" borderId="0" xfId="0" applyNumberFormat="1"/>
    <xf numFmtId="0" fontId="0" fillId="0" borderId="0" xfId="0" applyNumberFormat="1"/>
    <xf numFmtId="9" fontId="0" fillId="0" borderId="0" xfId="2" applyFont="1"/>
    <xf numFmtId="10" fontId="0" fillId="0" borderId="0" xfId="2" applyNumberFormat="1" applyFont="1"/>
    <xf numFmtId="165" fontId="0" fillId="0" borderId="0" xfId="0" applyNumberFormat="1"/>
    <xf numFmtId="3"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167" fontId="0" fillId="0" borderId="0" xfId="1" applyNumberFormat="1" applyFont="1"/>
    <xf numFmtId="0" fontId="2" fillId="0" borderId="0" xfId="0" applyFont="1"/>
    <xf numFmtId="9" fontId="0" fillId="0" borderId="0" xfId="0" applyNumberFormat="1"/>
    <xf numFmtId="0" fontId="0" fillId="0" borderId="0" xfId="0" applyAlignment="1">
      <alignment horizontal="left" indent="1"/>
    </xf>
    <xf numFmtId="0" fontId="3" fillId="0" borderId="0" xfId="0" applyFont="1"/>
    <xf numFmtId="0" fontId="5" fillId="0" borderId="0" xfId="0" applyFont="1" applyAlignment="1">
      <alignment horizontal="center"/>
    </xf>
    <xf numFmtId="0" fontId="4" fillId="0" borderId="0" xfId="0" applyFont="1" applyAlignment="1">
      <alignment horizontal="center"/>
    </xf>
  </cellXfs>
  <cellStyles count="3">
    <cellStyle name="Comma" xfId="1" builtinId="3"/>
    <cellStyle name="Normal" xfId="0" builtinId="0"/>
    <cellStyle name="Percent" xfId="2" builtinId="5"/>
  </cellStyles>
  <dxfs count="31">
    <dxf>
      <numFmt numFmtId="168" formatCode="_ * #,##0_ ;_ * \-#,##0_ ;_ * &quot;-&quot;??_ ;_ @_ "/>
    </dxf>
    <dxf>
      <numFmt numFmtId="13" formatCode="0%"/>
    </dxf>
    <dxf>
      <numFmt numFmtId="14" formatCode="0.00%"/>
    </dxf>
    <dxf>
      <numFmt numFmtId="13" formatCode="0%"/>
    </dxf>
    <dxf>
      <numFmt numFmtId="13" formatCode="0%"/>
    </dxf>
    <dxf>
      <numFmt numFmtId="168" formatCode="_ * #,##0_ ;_ * \-#,##0_ ;_ * &quot;-&quot;??_ ;_ @_ "/>
    </dxf>
    <dxf>
      <numFmt numFmtId="168" formatCode="_ * #,##0_ ;_ * \-#,##0_ ;_ * &quot;-&quot;??_ ;_ @_ "/>
    </dxf>
    <dxf>
      <numFmt numFmtId="168" formatCode="_ * #,##0_ ;_ * \-#,##0_ ;_ * &quot;-&quot;??_ ;_ @_ "/>
    </dxf>
    <dxf>
      <numFmt numFmtId="167" formatCode="[$$-409]#,##0_ ;\-[$$-409]#,##0\ "/>
    </dxf>
    <dxf>
      <numFmt numFmtId="166" formatCode="[$$-409]#,##0"/>
    </dxf>
    <dxf>
      <numFmt numFmtId="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169" formatCode="dd/mm/yyyy"/>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 #,##0.00_ ;_ * \-#,##0.00_ ;_ * &quot;-&quot;??_ ;_ @_ "/>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fill>
        <patternFill patternType="solid">
          <fgColor indexed="64"/>
          <bgColor rgb="FFFFFF00"/>
        </patternFill>
      </fill>
    </dxf>
    <dxf>
      <font>
        <b/>
        <i val="0"/>
        <sz val="9"/>
        <color theme="1"/>
        <name val="Comic Sans MS"/>
        <scheme val="none"/>
      </font>
      <border diagonalUp="0" diagonalDown="0">
        <left/>
        <right/>
        <top/>
        <bottom/>
        <vertical/>
        <horizontal/>
      </border>
    </dxf>
    <dxf>
      <font>
        <b/>
        <i val="0"/>
        <sz val="10"/>
        <color theme="1"/>
        <name val="Comic Sans MS"/>
        <scheme val="none"/>
      </font>
      <border diagonalUp="0" diagonalDown="0">
        <left/>
        <right/>
        <top/>
        <bottom/>
        <vertical/>
        <horizontal/>
      </border>
    </dxf>
  </dxfs>
  <tableStyles count="1" defaultTableStyle="TableStyleMedium2" defaultPivotStyle="PivotStyleLight16">
    <tableStyle name="Dashboard" pivot="0" table="0" count="10">
      <tableStyleElement type="wholeTable" dxfId="30"/>
      <tableStyleElement type="headerRow" dxfId="2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(Project 1).xlsx]Pivot table!PivotTable5</c:name>
    <c:fmtId val="2"/>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GB" sz="1000" b="1">
                <a:solidFill>
                  <a:schemeClr val="tx1"/>
                </a:solidFill>
                <a:latin typeface="Comic Sans MS" panose="030F0702030302020204" pitchFamily="66" charset="0"/>
              </a:rPr>
              <a:t>Sales('000) &amp;</a:t>
            </a:r>
            <a:r>
              <a:rPr lang="en-GB" sz="1000" b="1" baseline="0">
                <a:solidFill>
                  <a:schemeClr val="tx1"/>
                </a:solidFill>
                <a:latin typeface="Comic Sans MS" panose="030F0702030302020204" pitchFamily="66" charset="0"/>
              </a:rPr>
              <a:t> Profit(%) by Month</a:t>
            </a:r>
            <a:endParaRPr lang="en-GB" sz="1000" b="1">
              <a:solidFill>
                <a:schemeClr val="tx1"/>
              </a:solidFill>
              <a:latin typeface="Comic Sans MS" panose="030F0702030302020204" pitchFamily="66"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40000"/>
              <a:lumOff val="60000"/>
            </a:schemeClr>
          </a:solidFill>
          <a:ln>
            <a:noFill/>
          </a:ln>
          <a:effectLst/>
        </c:spPr>
        <c:marker>
          <c:symbol val="none"/>
        </c:marker>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274C0472-1B3C-46B0-8380-B179E870D6D6}"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14408E43-7692-49C9-B346-3966C580F256}"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D87CAEE0-3440-4FF3-82B8-812298F22BF2}"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3696FDA5-3C10-4665-AFF2-7FE133B9FB20}"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7B60DE5D-7292-4E00-886B-8A16E2A27E96}"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5474E72-0BD7-49E1-92B9-DFA2DBD2BA4B}"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19A1245-72A7-41EA-ADAD-136231EC615B}"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15BAE62-9DE2-42BF-9EC0-220BC6F4103D}"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8704E7F4-1934-4516-A38C-9B6B6FACE6CD}"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98DDC0CC-0786-4587-94A7-671901EF846C}"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F354AE76-5073-4484-8697-CD7F5B3EC670}"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2">
              <a:lumMod val="60000"/>
              <a:lumOff val="40000"/>
            </a:schemeClr>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15DB6F7-70E4-4A2D-9F09-B71FF416BFE9}" type="CELLRANGE">
                  <a:rPr lang="en-US"/>
                  <a:pPr>
                    <a:defRPr sz="700"/>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235826281975947"/>
          <c:y val="0.25205656111167923"/>
          <c:w val="0.87019846632976849"/>
          <c:h val="0.60117769369737872"/>
        </c:manualLayout>
      </c:layout>
      <c:barChart>
        <c:barDir val="col"/>
        <c:grouping val="stacked"/>
        <c:varyColors val="0"/>
        <c:ser>
          <c:idx val="0"/>
          <c:order val="0"/>
          <c:tx>
            <c:strRef>
              <c:f>'Pivot table'!$G$40:$G$51</c:f>
              <c:strCache>
                <c:ptCount val="1"/>
                <c:pt idx="0">
                  <c:v>Sum of Sales ('000)</c:v>
                </c:pt>
              </c:strCache>
            </c:strRef>
          </c:tx>
          <c:spPr>
            <a:solidFill>
              <a:schemeClr val="accent1">
                <a:lumMod val="40000"/>
                <a:lumOff val="60000"/>
              </a:schemeClr>
            </a:solidFill>
            <a:ln>
              <a:noFill/>
            </a:ln>
            <a:effectLst/>
          </c:spPr>
          <c:invertIfNegative val="0"/>
          <c:cat>
            <c:strRef>
              <c:f>'Pivot table'!$G$40:$G$51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table'!$G$40:$G$51</c:f>
              <c:numCache>
                <c:formatCode>General</c:formatCode>
                <c:ptCount val="12"/>
                <c:pt idx="0">
                  <c:v>6752.737430000001</c:v>
                </c:pt>
                <c:pt idx="1">
                  <c:v>4497.1929850000015</c:v>
                </c:pt>
                <c:pt idx="2">
                  <c:v>6466.5453800000005</c:v>
                </c:pt>
                <c:pt idx="3">
                  <c:v>8833.8735799999977</c:v>
                </c:pt>
                <c:pt idx="4">
                  <c:v>9537.4810249999991</c:v>
                </c:pt>
                <c:pt idx="5">
                  <c:v>8152.6302400000013</c:v>
                </c:pt>
                <c:pt idx="6">
                  <c:v>10494.309959999999</c:v>
                </c:pt>
                <c:pt idx="7">
                  <c:v>8318.6461700000018</c:v>
                </c:pt>
                <c:pt idx="8">
                  <c:v>6881.1927650000016</c:v>
                </c:pt>
                <c:pt idx="9">
                  <c:v>5412.1038099999996</c:v>
                </c:pt>
                <c:pt idx="10">
                  <c:v>7274.1777899999997</c:v>
                </c:pt>
                <c:pt idx="11">
                  <c:v>9690.2036149999985</c:v>
                </c:pt>
              </c:numCache>
            </c:numRef>
          </c:val>
          <c:extLst>
            <c:ext xmlns:c16="http://schemas.microsoft.com/office/drawing/2014/chart" uri="{C3380CC4-5D6E-409C-BE32-E72D297353CC}">
              <c16:uniqueId val="{00000000-3E4F-479E-8988-88417DF350DF}"/>
            </c:ext>
          </c:extLst>
        </c:ser>
        <c:ser>
          <c:idx val="1"/>
          <c:order val="1"/>
          <c:tx>
            <c:strRef>
              <c:f>'Pivot table'!$G$40:$G$51</c:f>
              <c:strCache>
                <c:ptCount val="1"/>
                <c:pt idx="0">
                  <c:v>Sum of Profit ('000)</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3E4F-479E-8988-88417DF350DF}"/>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3E4F-479E-8988-88417DF350D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3E4F-479E-8988-88417DF350D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3E4F-479E-8988-88417DF350DF}"/>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A-3E4F-479E-8988-88417DF350DF}"/>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C-3E4F-479E-8988-88417DF350DF}"/>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E-3E4F-479E-8988-88417DF350DF}"/>
              </c:ext>
            </c:extLst>
          </c:dPt>
          <c:dPt>
            <c:idx val="7"/>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0-3E4F-479E-8988-88417DF350DF}"/>
              </c:ext>
            </c:extLst>
          </c:dPt>
          <c:dPt>
            <c:idx val="8"/>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2-3E4F-479E-8988-88417DF350DF}"/>
              </c:ext>
            </c:extLst>
          </c:dPt>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4-3E4F-479E-8988-88417DF350DF}"/>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6-3E4F-479E-8988-88417DF350DF}"/>
              </c:ext>
            </c:extLst>
          </c:dPt>
          <c:dPt>
            <c:idx val="1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8-3E4F-479E-8988-88417DF350DF}"/>
              </c:ext>
            </c:extLst>
          </c:dPt>
          <c:dLbls>
            <c:dLbl>
              <c:idx val="0"/>
              <c:tx>
                <c:rich>
                  <a:bodyPr/>
                  <a:lstStyle/>
                  <a:p>
                    <a:fld id="{274C0472-1B3C-46B0-8380-B179E870D6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E4F-479E-8988-88417DF350DF}"/>
                </c:ext>
              </c:extLst>
            </c:dLbl>
            <c:dLbl>
              <c:idx val="1"/>
              <c:tx>
                <c:rich>
                  <a:bodyPr/>
                  <a:lstStyle/>
                  <a:p>
                    <a:fld id="{14408E43-7692-49C9-B346-3966C580F2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E4F-479E-8988-88417DF350DF}"/>
                </c:ext>
              </c:extLst>
            </c:dLbl>
            <c:dLbl>
              <c:idx val="2"/>
              <c:tx>
                <c:rich>
                  <a:bodyPr/>
                  <a:lstStyle/>
                  <a:p>
                    <a:fld id="{D87CAEE0-3440-4FF3-82B8-812298F22BF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E4F-479E-8988-88417DF350DF}"/>
                </c:ext>
              </c:extLst>
            </c:dLbl>
            <c:dLbl>
              <c:idx val="3"/>
              <c:tx>
                <c:rich>
                  <a:bodyPr/>
                  <a:lstStyle/>
                  <a:p>
                    <a:fld id="{3696FDA5-3C10-4665-AFF2-7FE133B9FB2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E4F-479E-8988-88417DF350DF}"/>
                </c:ext>
              </c:extLst>
            </c:dLbl>
            <c:dLbl>
              <c:idx val="4"/>
              <c:tx>
                <c:rich>
                  <a:bodyPr/>
                  <a:lstStyle/>
                  <a:p>
                    <a:fld id="{7B60DE5D-7292-4E00-886B-8A16E2A27E9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E4F-479E-8988-88417DF350DF}"/>
                </c:ext>
              </c:extLst>
            </c:dLbl>
            <c:dLbl>
              <c:idx val="5"/>
              <c:tx>
                <c:rich>
                  <a:bodyPr/>
                  <a:lstStyle/>
                  <a:p>
                    <a:fld id="{55474E72-0BD7-49E1-92B9-DFA2DBD2BA4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E4F-479E-8988-88417DF350DF}"/>
                </c:ext>
              </c:extLst>
            </c:dLbl>
            <c:dLbl>
              <c:idx val="6"/>
              <c:tx>
                <c:rich>
                  <a:bodyPr/>
                  <a:lstStyle/>
                  <a:p>
                    <a:fld id="{619A1245-72A7-41EA-ADAD-136231EC615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E4F-479E-8988-88417DF350DF}"/>
                </c:ext>
              </c:extLst>
            </c:dLbl>
            <c:dLbl>
              <c:idx val="7"/>
              <c:tx>
                <c:rich>
                  <a:bodyPr/>
                  <a:lstStyle/>
                  <a:p>
                    <a:fld id="{015BAE62-9DE2-42BF-9EC0-220BC6F4103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E4F-479E-8988-88417DF350DF}"/>
                </c:ext>
              </c:extLst>
            </c:dLbl>
            <c:dLbl>
              <c:idx val="8"/>
              <c:tx>
                <c:rich>
                  <a:bodyPr/>
                  <a:lstStyle/>
                  <a:p>
                    <a:fld id="{8704E7F4-1934-4516-A38C-9B6B6FACE6C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3E4F-479E-8988-88417DF350DF}"/>
                </c:ext>
              </c:extLst>
            </c:dLbl>
            <c:dLbl>
              <c:idx val="9"/>
              <c:tx>
                <c:rich>
                  <a:bodyPr/>
                  <a:lstStyle/>
                  <a:p>
                    <a:fld id="{98DDC0CC-0786-4587-94A7-671901EF84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3E4F-479E-8988-88417DF350DF}"/>
                </c:ext>
              </c:extLst>
            </c:dLbl>
            <c:dLbl>
              <c:idx val="10"/>
              <c:tx>
                <c:rich>
                  <a:bodyPr/>
                  <a:lstStyle/>
                  <a:p>
                    <a:fld id="{F354AE76-5073-4484-8697-CD7F5B3EC67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3E4F-479E-8988-88417DF350DF}"/>
                </c:ext>
              </c:extLst>
            </c:dLbl>
            <c:dLbl>
              <c:idx val="11"/>
              <c:tx>
                <c:rich>
                  <a:bodyPr/>
                  <a:lstStyle/>
                  <a:p>
                    <a:fld id="{015DB6F7-70E4-4A2D-9F09-B71FF416BFE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3E4F-479E-8988-88417DF350DF}"/>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table'!$G$40:$G$51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table'!$G$40:$G$51</c:f>
              <c:numCache>
                <c:formatCode>General</c:formatCode>
                <c:ptCount val="12"/>
                <c:pt idx="0">
                  <c:v>989.37593000000004</c:v>
                </c:pt>
                <c:pt idx="1">
                  <c:v>607.88998499999991</c:v>
                </c:pt>
                <c:pt idx="2">
                  <c:v>1045.1283799999999</c:v>
                </c:pt>
                <c:pt idx="3">
                  <c:v>1296.6285800000001</c:v>
                </c:pt>
                <c:pt idx="4">
                  <c:v>1282.1780249999997</c:v>
                </c:pt>
                <c:pt idx="5">
                  <c:v>1026.82374</c:v>
                </c:pt>
                <c:pt idx="6">
                  <c:v>1485.0109600000001</c:v>
                </c:pt>
                <c:pt idx="7">
                  <c:v>1266.4881699999996</c:v>
                </c:pt>
                <c:pt idx="8">
                  <c:v>993.29776500000025</c:v>
                </c:pt>
                <c:pt idx="9">
                  <c:v>502.49180999999993</c:v>
                </c:pt>
                <c:pt idx="10">
                  <c:v>1271.1402900000003</c:v>
                </c:pt>
                <c:pt idx="11">
                  <c:v>1248.7841150000002</c:v>
                </c:pt>
              </c:numCache>
            </c:numRef>
          </c:val>
          <c:extLst>
            <c:ext xmlns:c15="http://schemas.microsoft.com/office/drawing/2012/chart" uri="{02D57815-91ED-43cb-92C2-25804820EDAC}">
              <c15:datalabelsRange>
                <c15:f>'Pivot table'!$G$40:$G$51</c15:f>
                <c15:dlblRangeCache>
                  <c:ptCount val="12"/>
                  <c:pt idx="0">
                    <c:v>15%</c:v>
                  </c:pt>
                  <c:pt idx="1">
                    <c:v>14%</c:v>
                  </c:pt>
                  <c:pt idx="2">
                    <c:v>16%</c:v>
                  </c:pt>
                  <c:pt idx="3">
                    <c:v>15%</c:v>
                  </c:pt>
                  <c:pt idx="4">
                    <c:v>13%</c:v>
                  </c:pt>
                  <c:pt idx="5">
                    <c:v>13%</c:v>
                  </c:pt>
                  <c:pt idx="6">
                    <c:v>14%</c:v>
                  </c:pt>
                  <c:pt idx="7">
                    <c:v>15%</c:v>
                  </c:pt>
                  <c:pt idx="8">
                    <c:v>14%</c:v>
                  </c:pt>
                  <c:pt idx="9">
                    <c:v>9%</c:v>
                  </c:pt>
                  <c:pt idx="10">
                    <c:v>17%</c:v>
                  </c:pt>
                  <c:pt idx="11">
                    <c:v>13%</c:v>
                  </c:pt>
                </c15:dlblRangeCache>
              </c15:datalabelsRange>
            </c:ext>
            <c:ext xmlns:c16="http://schemas.microsoft.com/office/drawing/2014/chart" uri="{C3380CC4-5D6E-409C-BE32-E72D297353CC}">
              <c16:uniqueId val="{00000019-3E4F-479E-8988-88417DF350DF}"/>
            </c:ext>
          </c:extLst>
        </c:ser>
        <c:dLbls>
          <c:showLegendKey val="0"/>
          <c:showVal val="0"/>
          <c:showCatName val="0"/>
          <c:showSerName val="0"/>
          <c:showPercent val="0"/>
          <c:showBubbleSize val="0"/>
        </c:dLbls>
        <c:gapWidth val="90"/>
        <c:overlap val="100"/>
        <c:axId val="464784936"/>
        <c:axId val="464783368"/>
      </c:barChart>
      <c:catAx>
        <c:axId val="464784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64783368"/>
        <c:crosses val="autoZero"/>
        <c:auto val="1"/>
        <c:lblAlgn val="ctr"/>
        <c:lblOffset val="100"/>
        <c:noMultiLvlLbl val="0"/>
      </c:catAx>
      <c:valAx>
        <c:axId val="464783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647849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(Project 1).xlsx]Pivot table!PivotTable7</c:name>
    <c:fmtId val="10"/>
  </c:pivotSource>
  <c:chart>
    <c:title>
      <c:tx>
        <c:rich>
          <a:bodyPr rot="0" spcFirstLastPara="1" vertOverflow="ellipsis" vert="horz" wrap="square" anchor="ctr" anchorCtr="1"/>
          <a:lstStyle/>
          <a:p>
            <a:pPr>
              <a:defRPr sz="1050" b="1" i="0" u="none" strike="noStrike" kern="1200" cap="none" spc="20" baseline="0">
                <a:solidFill>
                  <a:schemeClr val="tx1"/>
                </a:solidFill>
                <a:latin typeface="Comic Sans MS" panose="030F0702030302020204" pitchFamily="66" charset="0"/>
                <a:ea typeface="+mn-ea"/>
                <a:cs typeface="+mn-cs"/>
              </a:defRPr>
            </a:pPr>
            <a:r>
              <a:rPr lang="en-US" sz="1050" b="1">
                <a:solidFill>
                  <a:schemeClr val="tx1"/>
                </a:solidFill>
                <a:latin typeface="Comic Sans MS" panose="030F0702030302020204" pitchFamily="66" charset="0"/>
              </a:rPr>
              <a:t>Sales (%) by Country</a:t>
            </a:r>
          </a:p>
        </c:rich>
      </c:tx>
      <c:layout>
        <c:manualLayout>
          <c:xMode val="edge"/>
          <c:yMode val="edge"/>
          <c:x val="0.10336586447820784"/>
          <c:y val="0.12444818296391365"/>
        </c:manualLayout>
      </c:layout>
      <c:overlay val="0"/>
      <c:spPr>
        <a:noFill/>
        <a:ln>
          <a:noFill/>
        </a:ln>
        <a:effectLst/>
      </c:spPr>
      <c:txPr>
        <a:bodyPr rot="0" spcFirstLastPara="1" vertOverflow="ellipsis" vert="horz" wrap="square" anchor="ctr" anchorCtr="1"/>
        <a:lstStyle/>
        <a:p>
          <a:pPr>
            <a:defRPr sz="1050" b="1" i="0" u="none" strike="noStrike" kern="1200" cap="none" spc="20" baseline="0">
              <a:solidFill>
                <a:schemeClr val="tx1"/>
              </a:solidFill>
              <a:latin typeface="Comic Sans MS" panose="030F0702030302020204" pitchFamily="66" charset="0"/>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8.5110994048279182E-2"/>
          <c:y val="0.29784476279672084"/>
          <c:w val="0.55314299741309314"/>
          <c:h val="0.67444628631947323"/>
        </c:manualLayout>
      </c:layout>
      <c:doughnutChart>
        <c:varyColors val="1"/>
        <c:ser>
          <c:idx val="0"/>
          <c:order val="0"/>
          <c:tx>
            <c:strRef>
              <c:f>'Pivot table'!$N$2</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0D64-4964-B5F8-072EC9C557DE}"/>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0D64-4964-B5F8-072EC9C557DE}"/>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0D64-4964-B5F8-072EC9C557DE}"/>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0D64-4964-B5F8-072EC9C557DE}"/>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0D64-4964-B5F8-072EC9C557DE}"/>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0D64-4964-B5F8-072EC9C557DE}"/>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0D64-4964-B5F8-072EC9C557DE}"/>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0D64-4964-B5F8-072EC9C557DE}"/>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table'!$M$3:$M$10</c:f>
              <c:strCache>
                <c:ptCount val="8"/>
                <c:pt idx="0">
                  <c:v>Canada</c:v>
                </c:pt>
                <c:pt idx="1">
                  <c:v>England</c:v>
                </c:pt>
                <c:pt idx="2">
                  <c:v>France</c:v>
                </c:pt>
                <c:pt idx="3">
                  <c:v>Germany</c:v>
                </c:pt>
                <c:pt idx="4">
                  <c:v>India</c:v>
                </c:pt>
                <c:pt idx="5">
                  <c:v>Italy</c:v>
                </c:pt>
                <c:pt idx="6">
                  <c:v>Japan</c:v>
                </c:pt>
                <c:pt idx="7">
                  <c:v>USA</c:v>
                </c:pt>
              </c:strCache>
            </c:strRef>
          </c:cat>
          <c:val>
            <c:numRef>
              <c:f>'Pivot table'!$N$3:$N$10</c:f>
              <c:numCache>
                <c:formatCode>0%</c:formatCode>
                <c:ptCount val="8"/>
                <c:pt idx="0">
                  <c:v>9.6665719480051968E-2</c:v>
                </c:pt>
                <c:pt idx="1">
                  <c:v>0.14795125154769109</c:v>
                </c:pt>
                <c:pt idx="2">
                  <c:v>0.14449476388643956</c:v>
                </c:pt>
                <c:pt idx="3">
                  <c:v>0.12904366162334999</c:v>
                </c:pt>
                <c:pt idx="4">
                  <c:v>0.10027105376734793</c:v>
                </c:pt>
                <c:pt idx="5">
                  <c:v>0.1047451511238848</c:v>
                </c:pt>
                <c:pt idx="6">
                  <c:v>0.15814916646300523</c:v>
                </c:pt>
                <c:pt idx="7">
                  <c:v>0.11867923210822931</c:v>
                </c:pt>
              </c:numCache>
            </c:numRef>
          </c:val>
          <c:extLst>
            <c:ext xmlns:c16="http://schemas.microsoft.com/office/drawing/2014/chart" uri="{C3380CC4-5D6E-409C-BE32-E72D297353CC}">
              <c16:uniqueId val="{00000010-0D64-4964-B5F8-072EC9C557D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471202543344059"/>
          <c:y val="0.30130539849919641"/>
          <c:w val="0.22294227610037951"/>
          <c:h val="0.6622127826126997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050" b="1">
                <a:solidFill>
                  <a:schemeClr val="tx1"/>
                </a:solidFill>
                <a:latin typeface="Comic Sans MS" panose="030F0702030302020204" pitchFamily="66" charset="0"/>
              </a:rPr>
              <a:t>Sales breakup(%) by Segment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table'!$G$55</c:f>
              <c:strCache>
                <c:ptCount val="1"/>
                <c:pt idx="0">
                  <c:v>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table'!$F$56:$F$60</c:f>
              <c:strCache>
                <c:ptCount val="5"/>
                <c:pt idx="0">
                  <c:v>Channel Partners</c:v>
                </c:pt>
                <c:pt idx="1">
                  <c:v>Enterprise</c:v>
                </c:pt>
                <c:pt idx="2">
                  <c:v>Government</c:v>
                </c:pt>
                <c:pt idx="3">
                  <c:v>Midmarket</c:v>
                </c:pt>
                <c:pt idx="4">
                  <c:v>Small Business</c:v>
                </c:pt>
              </c:strCache>
            </c:strRef>
          </c:cat>
          <c:val>
            <c:numRef>
              <c:f>'Pivot table'!$G$56:$G$60</c:f>
              <c:numCache>
                <c:formatCode>0%</c:formatCode>
                <c:ptCount val="5"/>
                <c:pt idx="0">
                  <c:v>1.5165914188862551E-2</c:v>
                </c:pt>
                <c:pt idx="1">
                  <c:v>0.16518400786390008</c:v>
                </c:pt>
                <c:pt idx="2">
                  <c:v>0.44222921495540313</c:v>
                </c:pt>
                <c:pt idx="3">
                  <c:v>2.0061958190274443E-2</c:v>
                </c:pt>
                <c:pt idx="4">
                  <c:v>0.35735890480155985</c:v>
                </c:pt>
              </c:numCache>
            </c:numRef>
          </c:val>
          <c:extLst>
            <c:ext xmlns:c16="http://schemas.microsoft.com/office/drawing/2014/chart" uri="{C3380CC4-5D6E-409C-BE32-E72D297353CC}">
              <c16:uniqueId val="{00000000-8577-44DF-8FA0-D8BA62FD6937}"/>
            </c:ext>
          </c:extLst>
        </c:ser>
        <c:dLbls>
          <c:showLegendKey val="0"/>
          <c:showVal val="1"/>
          <c:showCatName val="0"/>
          <c:showSerName val="0"/>
          <c:showPercent val="0"/>
          <c:showBubbleSize val="0"/>
        </c:dLbls>
        <c:gapWidth val="150"/>
        <c:shape val="box"/>
        <c:axId val="525958552"/>
        <c:axId val="525957376"/>
        <c:axId val="0"/>
      </c:bar3DChart>
      <c:catAx>
        <c:axId val="525958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25957376"/>
        <c:crosses val="autoZero"/>
        <c:auto val="1"/>
        <c:lblAlgn val="ctr"/>
        <c:lblOffset val="100"/>
        <c:noMultiLvlLbl val="0"/>
      </c:catAx>
      <c:valAx>
        <c:axId val="52595737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259585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(Project 1).xlsx]Pivot table!PivotTable17</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050" b="1">
                <a:solidFill>
                  <a:schemeClr val="tx1"/>
                </a:solidFill>
                <a:latin typeface="Comic Sans MS" panose="030F0702030302020204" pitchFamily="66" charset="0"/>
              </a:rPr>
              <a:t>Profit($)</a:t>
            </a:r>
            <a:r>
              <a:rPr lang="en-US" sz="1050" b="1" baseline="0">
                <a:solidFill>
                  <a:schemeClr val="tx1"/>
                </a:solidFill>
                <a:latin typeface="Comic Sans MS" panose="030F0702030302020204" pitchFamily="66" charset="0"/>
              </a:rPr>
              <a:t> generated over Months</a:t>
            </a:r>
          </a:p>
        </c:rich>
      </c:tx>
      <c:layout>
        <c:manualLayout>
          <c:xMode val="edge"/>
          <c:yMode val="edge"/>
          <c:x val="0.26340251424615879"/>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0793437908173566"/>
          <c:y val="0.25408602150537635"/>
          <c:w val="0.86328487785180696"/>
          <c:h val="0.39670222673778677"/>
        </c:manualLayout>
      </c:layout>
      <c:lineChart>
        <c:grouping val="stacked"/>
        <c:varyColors val="0"/>
        <c:ser>
          <c:idx val="0"/>
          <c:order val="0"/>
          <c:tx>
            <c:strRef>
              <c:f>'Pivot table'!$D$65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'Pivot table'!$C$66:$C$78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 table'!$D$66:$D$78</c:f>
              <c:numCache>
                <c:formatCode>_ * #,##0_ ;_ * \-#,##0_ ;_ * "-"??_ ;_ @_ </c:formatCode>
                <c:ptCount val="12"/>
                <c:pt idx="0">
                  <c:v>989375.92999999982</c:v>
                </c:pt>
                <c:pt idx="1">
                  <c:v>607889.98499999987</c:v>
                </c:pt>
                <c:pt idx="2">
                  <c:v>1045128.38</c:v>
                </c:pt>
                <c:pt idx="3">
                  <c:v>1296628.5799999998</c:v>
                </c:pt>
                <c:pt idx="4">
                  <c:v>1282178.0249999999</c:v>
                </c:pt>
                <c:pt idx="5">
                  <c:v>1026823.74</c:v>
                </c:pt>
                <c:pt idx="6">
                  <c:v>1485010.96</c:v>
                </c:pt>
                <c:pt idx="7">
                  <c:v>1266488.1700000004</c:v>
                </c:pt>
                <c:pt idx="8">
                  <c:v>993297.76500000001</c:v>
                </c:pt>
                <c:pt idx="9">
                  <c:v>502491.80999999982</c:v>
                </c:pt>
                <c:pt idx="10">
                  <c:v>1271140.2900000003</c:v>
                </c:pt>
                <c:pt idx="11">
                  <c:v>1248784.115</c:v>
                </c:pt>
              </c:numCache>
            </c:numRef>
          </c:val>
          <c:smooth val="0"/>
          <c:extLst>
            <c:ext xmlns:c16="http://schemas.microsoft.com/office/drawing/2014/chart" uri="{C3380CC4-5D6E-409C-BE32-E72D297353CC}">
              <c16:uniqueId val="{00000000-8641-4BBD-A3A0-4699EC080B1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5958944"/>
        <c:axId val="525958160"/>
      </c:lineChart>
      <c:catAx>
        <c:axId val="5259589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0" i="0" u="none" strike="noStrike" kern="1200" spc="20" baseline="0">
                <a:solidFill>
                  <a:schemeClr val="dk1">
                    <a:lumMod val="65000"/>
                    <a:lumOff val="35000"/>
                  </a:schemeClr>
                </a:solidFill>
                <a:latin typeface="+mn-lt"/>
                <a:ea typeface="+mn-ea"/>
                <a:cs typeface="+mn-cs"/>
              </a:defRPr>
            </a:pPr>
            <a:endParaRPr lang="en-US"/>
          </a:p>
        </c:txPr>
        <c:crossAx val="525958160"/>
        <c:crosses val="autoZero"/>
        <c:auto val="1"/>
        <c:lblAlgn val="ctr"/>
        <c:lblOffset val="100"/>
        <c:noMultiLvlLbl val="0"/>
      </c:catAx>
      <c:valAx>
        <c:axId val="52595816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spc="20" baseline="0">
                <a:solidFill>
                  <a:schemeClr val="dk1">
                    <a:lumMod val="65000"/>
                    <a:lumOff val="35000"/>
                  </a:schemeClr>
                </a:solidFill>
                <a:latin typeface="+mn-lt"/>
                <a:ea typeface="+mn-ea"/>
                <a:cs typeface="+mn-cs"/>
              </a:defRPr>
            </a:pPr>
            <a:endParaRPr lang="en-US"/>
          </a:p>
        </c:txPr>
        <c:crossAx val="5259589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(Project 1).xlsx]Pivot table!PivotTable18</c:name>
    <c:fmtId val="3"/>
  </c:pivotSource>
  <c:chart>
    <c:title>
      <c:tx>
        <c:rich>
          <a:bodyPr rot="0" spcFirstLastPara="1" vertOverflow="ellipsis" vert="horz" wrap="square" anchor="ctr" anchorCtr="1"/>
          <a:lstStyle/>
          <a:p>
            <a:pPr>
              <a:defRPr sz="1200" b="0" i="0" u="none" strike="noStrike" kern="1200" cap="none" spc="20" baseline="0">
                <a:solidFill>
                  <a:schemeClr val="tx1">
                    <a:lumMod val="50000"/>
                    <a:lumOff val="50000"/>
                  </a:schemeClr>
                </a:solidFill>
                <a:latin typeface="+mn-lt"/>
                <a:ea typeface="+mn-ea"/>
                <a:cs typeface="+mn-cs"/>
              </a:defRPr>
            </a:pPr>
            <a:r>
              <a:rPr lang="en-US" sz="1050" b="1">
                <a:solidFill>
                  <a:schemeClr val="tx1"/>
                </a:solidFill>
                <a:latin typeface="Comic Sans MS" panose="030F0702030302020204" pitchFamily="66" charset="0"/>
              </a:rPr>
              <a:t>Unit Sold Split %</a:t>
            </a:r>
          </a:p>
        </c:rich>
      </c:tx>
      <c:layout>
        <c:manualLayout>
          <c:xMode val="edge"/>
          <c:yMode val="edge"/>
          <c:x val="0.24534704994067522"/>
          <c:y val="3.2157377386650199E-2"/>
        </c:manualLayout>
      </c:layout>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pieChart>
        <c:varyColors val="1"/>
        <c:ser>
          <c:idx val="0"/>
          <c:order val="0"/>
          <c:tx>
            <c:strRef>
              <c:f>'Pivot table'!$N$40</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0B81-4D75-9302-B07B03D64FBB}"/>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0B81-4D75-9302-B07B03D64FBB}"/>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0B81-4D75-9302-B07B03D64FBB}"/>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0B81-4D75-9302-B07B03D64FBB}"/>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0B81-4D75-9302-B07B03D64FBB}"/>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0B81-4D75-9302-B07B03D64FBB}"/>
              </c:ext>
            </c:extLst>
          </c:dPt>
          <c:dLbls>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table'!$M$41:$M$46</c:f>
              <c:strCache>
                <c:ptCount val="6"/>
                <c:pt idx="0">
                  <c:v>Amarilla</c:v>
                </c:pt>
                <c:pt idx="1">
                  <c:v>Carretera</c:v>
                </c:pt>
                <c:pt idx="2">
                  <c:v>Montana</c:v>
                </c:pt>
                <c:pt idx="3">
                  <c:v>Paseo</c:v>
                </c:pt>
                <c:pt idx="4">
                  <c:v>Velo</c:v>
                </c:pt>
                <c:pt idx="5">
                  <c:v>VTT</c:v>
                </c:pt>
              </c:strCache>
            </c:strRef>
          </c:cat>
          <c:val>
            <c:numRef>
              <c:f>'Pivot table'!$N$41:$N$46</c:f>
              <c:numCache>
                <c:formatCode>0%</c:formatCode>
                <c:ptCount val="6"/>
                <c:pt idx="0">
                  <c:v>0.14124083183530517</c:v>
                </c:pt>
                <c:pt idx="1">
                  <c:v>0.13405842542142204</c:v>
                </c:pt>
                <c:pt idx="2">
                  <c:v>0.1369337105112805</c:v>
                </c:pt>
                <c:pt idx="3">
                  <c:v>0.29727440160161278</c:v>
                </c:pt>
                <c:pt idx="4">
                  <c:v>0.14278124608074025</c:v>
                </c:pt>
                <c:pt idx="5">
                  <c:v>0.14771138454963931</c:v>
                </c:pt>
              </c:numCache>
            </c:numRef>
          </c:val>
          <c:extLst>
            <c:ext xmlns:c16="http://schemas.microsoft.com/office/drawing/2014/chart" uri="{C3380CC4-5D6E-409C-BE32-E72D297353CC}">
              <c16:uniqueId val="{0000000C-0B81-4D75-9302-B07B03D64FB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537990689120065"/>
          <c:y val="0.287367265366339"/>
          <c:w val="0.31462031229147203"/>
          <c:h val="0.7126327749299793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(Project 1).xlsx]sunburst!PivotTable19</c:name>
    <c:fmtId val="18"/>
  </c:pivotSource>
  <c:chart>
    <c:title>
      <c:tx>
        <c:rich>
          <a:bodyPr rot="0" spcFirstLastPara="1" vertOverflow="ellipsis" vert="horz" wrap="square" anchor="ctr" anchorCtr="1"/>
          <a:lstStyle/>
          <a:p>
            <a:pPr algn="l">
              <a:defRPr sz="1400" b="0" i="0" u="none" strike="noStrike" kern="1200" cap="none" spc="20" baseline="0">
                <a:solidFill>
                  <a:schemeClr val="tx1"/>
                </a:solidFill>
                <a:latin typeface="+mn-lt"/>
                <a:ea typeface="+mn-ea"/>
                <a:cs typeface="+mn-cs"/>
              </a:defRPr>
            </a:pPr>
            <a:r>
              <a:rPr lang="en-US" sz="1050" b="1">
                <a:solidFill>
                  <a:schemeClr val="tx1"/>
                </a:solidFill>
                <a:latin typeface="Comic Sans MS" panose="030F0702030302020204" pitchFamily="66" charset="0"/>
              </a:rPr>
              <a:t>Product</a:t>
            </a:r>
            <a:r>
              <a:rPr lang="en-US" sz="1050" b="1" baseline="0">
                <a:solidFill>
                  <a:schemeClr val="tx1"/>
                </a:solidFill>
                <a:latin typeface="Comic Sans MS" panose="030F0702030302020204" pitchFamily="66" charset="0"/>
              </a:rPr>
              <a:t> Sales By Year</a:t>
            </a:r>
            <a:endParaRPr lang="en-US" sz="1050" b="1">
              <a:solidFill>
                <a:schemeClr val="tx1"/>
              </a:solidFill>
              <a:latin typeface="Comic Sans MS" panose="030F0702030302020204" pitchFamily="66" charset="0"/>
            </a:endParaRPr>
          </a:p>
        </c:rich>
      </c:tx>
      <c:layout>
        <c:manualLayout>
          <c:xMode val="edge"/>
          <c:yMode val="edge"/>
          <c:x val="9.5893609229078927E-2"/>
          <c:y val="5.8058962827895993E-2"/>
        </c:manualLayout>
      </c:layout>
      <c:overlay val="0"/>
      <c:spPr>
        <a:noFill/>
        <a:ln>
          <a:noFill/>
        </a:ln>
        <a:effectLst/>
      </c:spPr>
      <c:txPr>
        <a:bodyPr rot="0" spcFirstLastPara="1" vertOverflow="ellipsis" vert="horz" wrap="square" anchor="ctr" anchorCtr="1"/>
        <a:lstStyle/>
        <a:p>
          <a:pPr algn="l">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1.4534883720930232E-2"/>
          <c:y val="0.25986175307922044"/>
          <c:w val="0.6678744735396448"/>
          <c:h val="0.50841725223064149"/>
        </c:manualLayout>
      </c:layout>
      <c:pieChart>
        <c:varyColors val="1"/>
        <c:ser>
          <c:idx val="0"/>
          <c:order val="0"/>
          <c:tx>
            <c:strRef>
              <c:f>sunburst!$C$1:$C$2</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BC14-4557-A945-DD9F3C63D859}"/>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BC14-4557-A945-DD9F3C63D859}"/>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BC14-4557-A945-DD9F3C63D859}"/>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BC14-4557-A945-DD9F3C63D859}"/>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BC14-4557-A945-DD9F3C63D859}"/>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BC14-4557-A945-DD9F3C63D859}"/>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BC14-4557-A945-DD9F3C63D859}"/>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BC14-4557-A945-DD9F3C63D859}"/>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BC14-4557-A945-DD9F3C63D859}"/>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BC14-4557-A945-DD9F3C63D859}"/>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BC14-4557-A945-DD9F3C63D859}"/>
              </c:ext>
            </c:extLst>
          </c:dPt>
          <c:dPt>
            <c:idx val="11"/>
            <c:bubble3D val="0"/>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17-BC14-4557-A945-DD9F3C63D859}"/>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sunburst!$A$3:$B$8</c:f>
              <c:multiLvlStrCache>
                <c:ptCount val="6"/>
                <c:lvl>
                  <c:pt idx="0">
                    <c:v>2022</c:v>
                  </c:pt>
                  <c:pt idx="1">
                    <c:v>2022</c:v>
                  </c:pt>
                  <c:pt idx="2">
                    <c:v>2022</c:v>
                  </c:pt>
                  <c:pt idx="3">
                    <c:v>2022</c:v>
                  </c:pt>
                  <c:pt idx="4">
                    <c:v>2022</c:v>
                  </c:pt>
                  <c:pt idx="5">
                    <c:v>2022</c:v>
                  </c:pt>
                </c:lvl>
                <c:lvl>
                  <c:pt idx="0">
                    <c:v>Amarilla</c:v>
                  </c:pt>
                  <c:pt idx="1">
                    <c:v>Carretera</c:v>
                  </c:pt>
                  <c:pt idx="2">
                    <c:v>Montana</c:v>
                  </c:pt>
                  <c:pt idx="3">
                    <c:v>Paseo</c:v>
                  </c:pt>
                  <c:pt idx="4">
                    <c:v>Velo</c:v>
                  </c:pt>
                  <c:pt idx="5">
                    <c:v>VTT</c:v>
                  </c:pt>
                </c:lvl>
              </c:multiLvlStrCache>
            </c:multiLvlStrRef>
          </c:cat>
          <c:val>
            <c:numRef>
              <c:f>sunburst!$C$3:$C$8</c:f>
              <c:numCache>
                <c:formatCode>_ * #,##0_ ;_ * \-#,##0_ ;_ * "-"??_ ;_ @_ </c:formatCode>
                <c:ptCount val="6"/>
                <c:pt idx="0">
                  <c:v>14227983.529999999</c:v>
                </c:pt>
                <c:pt idx="1">
                  <c:v>12408442.024999999</c:v>
                </c:pt>
                <c:pt idx="2">
                  <c:v>11415018.840000002</c:v>
                </c:pt>
                <c:pt idx="3">
                  <c:v>27096396.860000007</c:v>
                </c:pt>
                <c:pt idx="4">
                  <c:v>12052759.705000002</c:v>
                </c:pt>
                <c:pt idx="5">
                  <c:v>15110493.790000001</c:v>
                </c:pt>
              </c:numCache>
            </c:numRef>
          </c:val>
          <c:extLst>
            <c:ext xmlns:c16="http://schemas.microsoft.com/office/drawing/2014/chart" uri="{C3380CC4-5D6E-409C-BE32-E72D297353CC}">
              <c16:uniqueId val="{00000018-BC14-4557-A945-DD9F3C63D85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6" fmlaLink="$L$1" max="150" min="1" page="5"/>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83821</xdr:rowOff>
    </xdr:from>
    <xdr:to>
      <xdr:col>19</xdr:col>
      <xdr:colOff>533400</xdr:colOff>
      <xdr:row>35</xdr:row>
      <xdr:rowOff>167641</xdr:rowOff>
    </xdr:to>
    <xdr:sp macro="" textlink="">
      <xdr:nvSpPr>
        <xdr:cNvPr id="2" name="Rounded Rectangle 1"/>
        <xdr:cNvSpPr/>
      </xdr:nvSpPr>
      <xdr:spPr>
        <a:xfrm>
          <a:off x="304800" y="83821"/>
          <a:ext cx="11811000" cy="6484620"/>
        </a:xfrm>
        <a:prstGeom prst="roundRect">
          <a:avLst>
            <a:gd name="adj" fmla="val 2164"/>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304800</xdr:colOff>
      <xdr:row>1</xdr:row>
      <xdr:rowOff>63369</xdr:rowOff>
    </xdr:from>
    <xdr:to>
      <xdr:col>6</xdr:col>
      <xdr:colOff>502920</xdr:colOff>
      <xdr:row>5</xdr:row>
      <xdr:rowOff>91440</xdr:rowOff>
    </xdr:to>
    <xdr:sp macro="" textlink="">
      <xdr:nvSpPr>
        <xdr:cNvPr id="3" name="Rounded Rectangle 2"/>
        <xdr:cNvSpPr/>
      </xdr:nvSpPr>
      <xdr:spPr>
        <a:xfrm>
          <a:off x="304800" y="246249"/>
          <a:ext cx="3855720" cy="759591"/>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1" algn="r"/>
          <a:r>
            <a:rPr lang="en-GB" sz="2700" b="1">
              <a:solidFill>
                <a:schemeClr val="tx1"/>
              </a:solidFill>
            </a:rPr>
            <a:t>SALES</a:t>
          </a:r>
          <a:r>
            <a:rPr lang="en-GB" sz="2700" b="1" baseline="0">
              <a:solidFill>
                <a:schemeClr val="tx1"/>
              </a:solidFill>
            </a:rPr>
            <a:t> DASHBOARD</a:t>
          </a:r>
          <a:endParaRPr lang="en-GB" sz="2700" b="1">
            <a:solidFill>
              <a:schemeClr val="tx1"/>
            </a:solidFill>
          </a:endParaRPr>
        </a:p>
      </xdr:txBody>
    </xdr:sp>
    <xdr:clientData/>
  </xdr:twoCellAnchor>
  <xdr:twoCellAnchor>
    <xdr:from>
      <xdr:col>7</xdr:col>
      <xdr:colOff>54864</xdr:colOff>
      <xdr:row>1</xdr:row>
      <xdr:rowOff>73399</xdr:rowOff>
    </xdr:from>
    <xdr:to>
      <xdr:col>10</xdr:col>
      <xdr:colOff>24632</xdr:colOff>
      <xdr:row>5</xdr:row>
      <xdr:rowOff>83820</xdr:rowOff>
    </xdr:to>
    <xdr:sp macro="" textlink="">
      <xdr:nvSpPr>
        <xdr:cNvPr id="4" name="Rounded Rectangle 3"/>
        <xdr:cNvSpPr/>
      </xdr:nvSpPr>
      <xdr:spPr>
        <a:xfrm>
          <a:off x="4322064" y="256279"/>
          <a:ext cx="1798568" cy="741941"/>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10</xdr:col>
      <xdr:colOff>155192</xdr:colOff>
      <xdr:row>1</xdr:row>
      <xdr:rowOff>58159</xdr:rowOff>
    </xdr:from>
    <xdr:to>
      <xdr:col>13</xdr:col>
      <xdr:colOff>124960</xdr:colOff>
      <xdr:row>5</xdr:row>
      <xdr:rowOff>76200</xdr:rowOff>
    </xdr:to>
    <xdr:sp macro="" textlink="">
      <xdr:nvSpPr>
        <xdr:cNvPr id="5" name="Rounded Rectangle 4"/>
        <xdr:cNvSpPr/>
      </xdr:nvSpPr>
      <xdr:spPr>
        <a:xfrm>
          <a:off x="6251192" y="241039"/>
          <a:ext cx="1798568" cy="749561"/>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13</xdr:col>
      <xdr:colOff>232660</xdr:colOff>
      <xdr:row>1</xdr:row>
      <xdr:rowOff>50539</xdr:rowOff>
    </xdr:from>
    <xdr:to>
      <xdr:col>16</xdr:col>
      <xdr:colOff>202428</xdr:colOff>
      <xdr:row>5</xdr:row>
      <xdr:rowOff>91440</xdr:rowOff>
    </xdr:to>
    <xdr:sp macro="" textlink="">
      <xdr:nvSpPr>
        <xdr:cNvPr id="6" name="Rounded Rectangle 5"/>
        <xdr:cNvSpPr/>
      </xdr:nvSpPr>
      <xdr:spPr>
        <a:xfrm>
          <a:off x="8157460" y="233419"/>
          <a:ext cx="1798568" cy="772421"/>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16</xdr:col>
      <xdr:colOff>325368</xdr:colOff>
      <xdr:row>1</xdr:row>
      <xdr:rowOff>58159</xdr:rowOff>
    </xdr:from>
    <xdr:to>
      <xdr:col>19</xdr:col>
      <xdr:colOff>295136</xdr:colOff>
      <xdr:row>5</xdr:row>
      <xdr:rowOff>106680</xdr:rowOff>
    </xdr:to>
    <xdr:sp macro="" textlink="">
      <xdr:nvSpPr>
        <xdr:cNvPr id="7" name="Rounded Rectangle 6"/>
        <xdr:cNvSpPr/>
      </xdr:nvSpPr>
      <xdr:spPr>
        <a:xfrm>
          <a:off x="10078968" y="241039"/>
          <a:ext cx="1798568" cy="780041"/>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320040</xdr:colOff>
      <xdr:row>6</xdr:row>
      <xdr:rowOff>59682</xdr:rowOff>
    </xdr:from>
    <xdr:to>
      <xdr:col>3</xdr:col>
      <xdr:colOff>289808</xdr:colOff>
      <xdr:row>12</xdr:row>
      <xdr:rowOff>0</xdr:rowOff>
    </xdr:to>
    <xdr:sp macro="" textlink="">
      <xdr:nvSpPr>
        <xdr:cNvPr id="8" name="Rounded Rectangle 7"/>
        <xdr:cNvSpPr/>
      </xdr:nvSpPr>
      <xdr:spPr>
        <a:xfrm>
          <a:off x="320040" y="1156962"/>
          <a:ext cx="1798568" cy="1037598"/>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3</xdr:col>
      <xdr:colOff>403860</xdr:colOff>
      <xdr:row>6</xdr:row>
      <xdr:rowOff>69417</xdr:rowOff>
    </xdr:from>
    <xdr:to>
      <xdr:col>8</xdr:col>
      <xdr:colOff>231648</xdr:colOff>
      <xdr:row>26</xdr:row>
      <xdr:rowOff>167640</xdr:rowOff>
    </xdr:to>
    <xdr:sp macro="" textlink="">
      <xdr:nvSpPr>
        <xdr:cNvPr id="9" name="Rounded Rectangle 8"/>
        <xdr:cNvSpPr/>
      </xdr:nvSpPr>
      <xdr:spPr>
        <a:xfrm>
          <a:off x="2232660" y="1166697"/>
          <a:ext cx="2875788" cy="3755823"/>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800"/>
        </a:p>
      </xdr:txBody>
    </xdr:sp>
    <xdr:clientData/>
  </xdr:twoCellAnchor>
  <xdr:twoCellAnchor>
    <xdr:from>
      <xdr:col>0</xdr:col>
      <xdr:colOff>289560</xdr:colOff>
      <xdr:row>13</xdr:row>
      <xdr:rowOff>0</xdr:rowOff>
    </xdr:from>
    <xdr:to>
      <xdr:col>3</xdr:col>
      <xdr:colOff>259328</xdr:colOff>
      <xdr:row>26</xdr:row>
      <xdr:rowOff>91440</xdr:rowOff>
    </xdr:to>
    <xdr:sp macro="" textlink="">
      <xdr:nvSpPr>
        <xdr:cNvPr id="10" name="Rounded Rectangle 9"/>
        <xdr:cNvSpPr/>
      </xdr:nvSpPr>
      <xdr:spPr>
        <a:xfrm>
          <a:off x="289560" y="2377440"/>
          <a:ext cx="1798568" cy="246888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342900</xdr:colOff>
      <xdr:row>27</xdr:row>
      <xdr:rowOff>167640</xdr:rowOff>
    </xdr:from>
    <xdr:to>
      <xdr:col>3</xdr:col>
      <xdr:colOff>342900</xdr:colOff>
      <xdr:row>35</xdr:row>
      <xdr:rowOff>18879</xdr:rowOff>
    </xdr:to>
    <xdr:sp macro="" textlink="">
      <xdr:nvSpPr>
        <xdr:cNvPr id="11" name="Rounded Rectangle 10"/>
        <xdr:cNvSpPr/>
      </xdr:nvSpPr>
      <xdr:spPr>
        <a:xfrm>
          <a:off x="342900" y="5105400"/>
          <a:ext cx="1828800" cy="1314279"/>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3</xdr:col>
      <xdr:colOff>457200</xdr:colOff>
      <xdr:row>27</xdr:row>
      <xdr:rowOff>144780</xdr:rowOff>
    </xdr:from>
    <xdr:to>
      <xdr:col>11</xdr:col>
      <xdr:colOff>147828</xdr:colOff>
      <xdr:row>35</xdr:row>
      <xdr:rowOff>64279</xdr:rowOff>
    </xdr:to>
    <xdr:sp macro="" textlink="">
      <xdr:nvSpPr>
        <xdr:cNvPr id="12" name="Rounded Rectangle 11"/>
        <xdr:cNvSpPr/>
      </xdr:nvSpPr>
      <xdr:spPr>
        <a:xfrm>
          <a:off x="2286000" y="5082540"/>
          <a:ext cx="4567428" cy="1382539"/>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8</xdr:col>
      <xdr:colOff>347224</xdr:colOff>
      <xdr:row>6</xdr:row>
      <xdr:rowOff>82297</xdr:rowOff>
    </xdr:from>
    <xdr:to>
      <xdr:col>15</xdr:col>
      <xdr:colOff>365760</xdr:colOff>
      <xdr:row>16</xdr:row>
      <xdr:rowOff>7620</xdr:rowOff>
    </xdr:to>
    <xdr:sp macro="" textlink="">
      <xdr:nvSpPr>
        <xdr:cNvPr id="13" name="Rounded Rectangle 12"/>
        <xdr:cNvSpPr/>
      </xdr:nvSpPr>
      <xdr:spPr>
        <a:xfrm>
          <a:off x="5224024" y="1179577"/>
          <a:ext cx="4285736" cy="1754123"/>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8</xdr:col>
      <xdr:colOff>359664</xdr:colOff>
      <xdr:row>16</xdr:row>
      <xdr:rowOff>144437</xdr:rowOff>
    </xdr:from>
    <xdr:to>
      <xdr:col>15</xdr:col>
      <xdr:colOff>371856</xdr:colOff>
      <xdr:row>26</xdr:row>
      <xdr:rowOff>175260</xdr:rowOff>
    </xdr:to>
    <xdr:sp macro="" textlink="">
      <xdr:nvSpPr>
        <xdr:cNvPr id="14" name="Rounded Rectangle 13"/>
        <xdr:cNvSpPr/>
      </xdr:nvSpPr>
      <xdr:spPr>
        <a:xfrm>
          <a:off x="5236464" y="3070517"/>
          <a:ext cx="4279392" cy="1859623"/>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480060</xdr:colOff>
      <xdr:row>6</xdr:row>
      <xdr:rowOff>113023</xdr:rowOff>
    </xdr:from>
    <xdr:to>
      <xdr:col>19</xdr:col>
      <xdr:colOff>340856</xdr:colOff>
      <xdr:row>15</xdr:row>
      <xdr:rowOff>160021</xdr:rowOff>
    </xdr:to>
    <xdr:sp macro="" textlink="">
      <xdr:nvSpPr>
        <xdr:cNvPr id="15" name="Rounded Rectangle 14"/>
        <xdr:cNvSpPr/>
      </xdr:nvSpPr>
      <xdr:spPr>
        <a:xfrm>
          <a:off x="9624060" y="1210303"/>
          <a:ext cx="2299196" cy="1692918"/>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449580</xdr:colOff>
      <xdr:row>16</xdr:row>
      <xdr:rowOff>137160</xdr:rowOff>
    </xdr:from>
    <xdr:to>
      <xdr:col>19</xdr:col>
      <xdr:colOff>302756</xdr:colOff>
      <xdr:row>26</xdr:row>
      <xdr:rowOff>144780</xdr:rowOff>
    </xdr:to>
    <xdr:sp macro="" textlink="">
      <xdr:nvSpPr>
        <xdr:cNvPr id="16" name="Rounded Rectangle 15"/>
        <xdr:cNvSpPr/>
      </xdr:nvSpPr>
      <xdr:spPr>
        <a:xfrm>
          <a:off x="9593580" y="3063240"/>
          <a:ext cx="2291576" cy="1836420"/>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11</xdr:col>
      <xdr:colOff>274320</xdr:colOff>
      <xdr:row>27</xdr:row>
      <xdr:rowOff>114301</xdr:rowOff>
    </xdr:from>
    <xdr:to>
      <xdr:col>19</xdr:col>
      <xdr:colOff>386576</xdr:colOff>
      <xdr:row>35</xdr:row>
      <xdr:rowOff>56979</xdr:rowOff>
    </xdr:to>
    <xdr:sp macro="" textlink="">
      <xdr:nvSpPr>
        <xdr:cNvPr id="17" name="Rounded Rectangle 16"/>
        <xdr:cNvSpPr/>
      </xdr:nvSpPr>
      <xdr:spPr>
        <a:xfrm>
          <a:off x="6979920" y="5052061"/>
          <a:ext cx="4989056" cy="1405718"/>
        </a:xfrm>
        <a:prstGeom prst="roundRect">
          <a:avLst/>
        </a:prstGeom>
        <a:solidFill>
          <a:schemeClr val="bg1">
            <a:lumMod val="95000"/>
          </a:schemeClr>
        </a:solidFill>
        <a:ln>
          <a:solidFill>
            <a:schemeClr val="accent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editAs="oneCell">
    <xdr:from>
      <xdr:col>0</xdr:col>
      <xdr:colOff>419100</xdr:colOff>
      <xdr:row>1</xdr:row>
      <xdr:rowOff>45720</xdr:rowOff>
    </xdr:from>
    <xdr:to>
      <xdr:col>1</xdr:col>
      <xdr:colOff>594360</xdr:colOff>
      <xdr:row>5</xdr:row>
      <xdr:rowOff>99060</xdr:rowOff>
    </xdr:to>
    <xdr:pic>
      <xdr:nvPicPr>
        <xdr:cNvPr id="24" name="Picture 23"/>
        <xdr:cNvPicPr>
          <a:picLocks noChangeAspect="1"/>
        </xdr:cNvPicPr>
      </xdr:nvPicPr>
      <xdr:blipFill>
        <a:blip xmlns:r="http://schemas.openxmlformats.org/officeDocument/2006/relationships" r:embed="rId1"/>
        <a:stretch>
          <a:fillRect/>
        </a:stretch>
      </xdr:blipFill>
      <xdr:spPr>
        <a:xfrm>
          <a:off x="419100" y="228600"/>
          <a:ext cx="784860" cy="784860"/>
        </a:xfrm>
        <a:prstGeom prst="rect">
          <a:avLst/>
        </a:prstGeom>
      </xdr:spPr>
    </xdr:pic>
    <xdr:clientData/>
  </xdr:twoCellAnchor>
  <xdr:twoCellAnchor>
    <xdr:from>
      <xdr:col>2</xdr:col>
      <xdr:colOff>22860</xdr:colOff>
      <xdr:row>3</xdr:row>
      <xdr:rowOff>137160</xdr:rowOff>
    </xdr:from>
    <xdr:to>
      <xdr:col>4</xdr:col>
      <xdr:colOff>266700</xdr:colOff>
      <xdr:row>5</xdr:row>
      <xdr:rowOff>45720</xdr:rowOff>
    </xdr:to>
    <xdr:sp macro="" textlink="">
      <xdr:nvSpPr>
        <xdr:cNvPr id="25" name="Rounded Rectangle 24"/>
        <xdr:cNvSpPr/>
      </xdr:nvSpPr>
      <xdr:spPr>
        <a:xfrm>
          <a:off x="1242060" y="685800"/>
          <a:ext cx="1463040" cy="27432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b="1">
              <a:solidFill>
                <a:schemeClr val="accent1"/>
              </a:solidFill>
              <a:latin typeface="Comic Sans MS" panose="030F0702030302020204" pitchFamily="66" charset="0"/>
            </a:rPr>
            <a:t>Bicycle Shop</a:t>
          </a:r>
        </a:p>
      </xdr:txBody>
    </xdr:sp>
    <xdr:clientData/>
  </xdr:twoCellAnchor>
  <xdr:twoCellAnchor>
    <xdr:from>
      <xdr:col>7</xdr:col>
      <xdr:colOff>99060</xdr:colOff>
      <xdr:row>1</xdr:row>
      <xdr:rowOff>111499</xdr:rowOff>
    </xdr:from>
    <xdr:to>
      <xdr:col>9</xdr:col>
      <xdr:colOff>388620</xdr:colOff>
      <xdr:row>3</xdr:row>
      <xdr:rowOff>76200</xdr:rowOff>
    </xdr:to>
    <xdr:sp macro="" textlink="">
      <xdr:nvSpPr>
        <xdr:cNvPr id="27" name="Rounded Rectangle 26"/>
        <xdr:cNvSpPr/>
      </xdr:nvSpPr>
      <xdr:spPr>
        <a:xfrm>
          <a:off x="4366260" y="294379"/>
          <a:ext cx="1508760" cy="33046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b="1">
              <a:solidFill>
                <a:schemeClr val="accent1"/>
              </a:solidFill>
              <a:latin typeface="Comic Sans MS" panose="030F0702030302020204" pitchFamily="66" charset="0"/>
            </a:rPr>
            <a:t>TOTAL</a:t>
          </a:r>
          <a:r>
            <a:rPr lang="en-GB" sz="1400" b="1" baseline="0">
              <a:solidFill>
                <a:schemeClr val="accent1"/>
              </a:solidFill>
              <a:latin typeface="Comic Sans MS" panose="030F0702030302020204" pitchFamily="66" charset="0"/>
            </a:rPr>
            <a:t> SALES</a:t>
          </a:r>
          <a:endParaRPr lang="en-GB" sz="1400" b="1">
            <a:solidFill>
              <a:schemeClr val="accent1"/>
            </a:solidFill>
            <a:latin typeface="Comic Sans MS" panose="030F0702030302020204" pitchFamily="66" charset="0"/>
          </a:endParaRPr>
        </a:p>
      </xdr:txBody>
    </xdr:sp>
    <xdr:clientData/>
  </xdr:twoCellAnchor>
  <xdr:twoCellAnchor editAs="oneCell">
    <xdr:from>
      <xdr:col>9</xdr:col>
      <xdr:colOff>350520</xdr:colOff>
      <xdr:row>1</xdr:row>
      <xdr:rowOff>137160</xdr:rowOff>
    </xdr:from>
    <xdr:to>
      <xdr:col>9</xdr:col>
      <xdr:colOff>571500</xdr:colOff>
      <xdr:row>2</xdr:row>
      <xdr:rowOff>175260</xdr:rowOff>
    </xdr:to>
    <xdr:pic>
      <xdr:nvPicPr>
        <xdr:cNvPr id="23" name="Picture 22"/>
        <xdr:cNvPicPr>
          <a:picLocks noChangeAspect="1"/>
        </xdr:cNvPicPr>
      </xdr:nvPicPr>
      <xdr:blipFill>
        <a:blip xmlns:r="http://schemas.openxmlformats.org/officeDocument/2006/relationships" r:embed="rId2"/>
        <a:stretch>
          <a:fillRect/>
        </a:stretch>
      </xdr:blipFill>
      <xdr:spPr>
        <a:xfrm>
          <a:off x="5836920" y="320040"/>
          <a:ext cx="220980" cy="220980"/>
        </a:xfrm>
        <a:prstGeom prst="rect">
          <a:avLst/>
        </a:prstGeom>
      </xdr:spPr>
    </xdr:pic>
    <xdr:clientData/>
  </xdr:twoCellAnchor>
  <xdr:twoCellAnchor>
    <xdr:from>
      <xdr:col>7</xdr:col>
      <xdr:colOff>230124</xdr:colOff>
      <xdr:row>3</xdr:row>
      <xdr:rowOff>35299</xdr:rowOff>
    </xdr:from>
    <xdr:to>
      <xdr:col>9</xdr:col>
      <xdr:colOff>525780</xdr:colOff>
      <xdr:row>4</xdr:row>
      <xdr:rowOff>175260</xdr:rowOff>
    </xdr:to>
    <xdr:sp macro="" textlink="'Pivot table'!A2">
      <xdr:nvSpPr>
        <xdr:cNvPr id="29" name="Rounded Rectangle 28"/>
        <xdr:cNvSpPr/>
      </xdr:nvSpPr>
      <xdr:spPr>
        <a:xfrm>
          <a:off x="4497324" y="583939"/>
          <a:ext cx="1514856" cy="32284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23C48C5-998C-44BE-A15E-324698A7A3B4}" type="TxLink">
            <a:rPr lang="en-US" sz="1600" b="1" i="0" u="none" strike="noStrike" cap="none" spc="0">
              <a:ln w="0"/>
              <a:solidFill>
                <a:schemeClr val="tx1">
                  <a:lumMod val="95000"/>
                  <a:lumOff val="5000"/>
                </a:schemeClr>
              </a:solidFill>
              <a:effectLst>
                <a:outerShdw blurRad="38100" dist="19050" dir="2700000" algn="tl" rotWithShape="0">
                  <a:schemeClr val="dk1">
                    <a:alpha val="40000"/>
                  </a:schemeClr>
                </a:outerShdw>
              </a:effectLst>
              <a:latin typeface="Calibri"/>
              <a:ea typeface="Calibri"/>
              <a:cs typeface="Calibri"/>
            </a:rPr>
            <a:pPr algn="l"/>
            <a:t>$92,311,095 </a:t>
          </a:fld>
          <a:endParaRPr lang="en-GB" sz="16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xdr:from>
      <xdr:col>10</xdr:col>
      <xdr:colOff>391412</xdr:colOff>
      <xdr:row>1</xdr:row>
      <xdr:rowOff>103879</xdr:rowOff>
    </xdr:from>
    <xdr:to>
      <xdr:col>12</xdr:col>
      <xdr:colOff>365760</xdr:colOff>
      <xdr:row>3</xdr:row>
      <xdr:rowOff>53340</xdr:rowOff>
    </xdr:to>
    <xdr:sp macro="" textlink="">
      <xdr:nvSpPr>
        <xdr:cNvPr id="32" name="Rounded Rectangle 31"/>
        <xdr:cNvSpPr/>
      </xdr:nvSpPr>
      <xdr:spPr>
        <a:xfrm>
          <a:off x="6487412" y="286759"/>
          <a:ext cx="1193548" cy="31522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b="1">
              <a:solidFill>
                <a:schemeClr val="accent1"/>
              </a:solidFill>
              <a:latin typeface="Comic Sans MS" panose="030F0702030302020204" pitchFamily="66" charset="0"/>
            </a:rPr>
            <a:t>PROFIT($)</a:t>
          </a:r>
        </a:p>
      </xdr:txBody>
    </xdr:sp>
    <xdr:clientData/>
  </xdr:twoCellAnchor>
  <xdr:twoCellAnchor>
    <xdr:from>
      <xdr:col>10</xdr:col>
      <xdr:colOff>307592</xdr:colOff>
      <xdr:row>3</xdr:row>
      <xdr:rowOff>27679</xdr:rowOff>
    </xdr:from>
    <xdr:to>
      <xdr:col>12</xdr:col>
      <xdr:colOff>603248</xdr:colOff>
      <xdr:row>4</xdr:row>
      <xdr:rowOff>167640</xdr:rowOff>
    </xdr:to>
    <xdr:sp macro="" textlink="'Pivot table'!B2">
      <xdr:nvSpPr>
        <xdr:cNvPr id="33" name="Rounded Rectangle 32"/>
        <xdr:cNvSpPr/>
      </xdr:nvSpPr>
      <xdr:spPr>
        <a:xfrm>
          <a:off x="6403592" y="576319"/>
          <a:ext cx="1514856" cy="32284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9297EF3-A95E-4036-9DCE-90F915CBE2F6}"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$13,015,238</a:t>
          </a:fld>
          <a:endParaRPr lang="en-GB" sz="24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editAs="oneCell">
    <xdr:from>
      <xdr:col>15</xdr:col>
      <xdr:colOff>381000</xdr:colOff>
      <xdr:row>1</xdr:row>
      <xdr:rowOff>68580</xdr:rowOff>
    </xdr:from>
    <xdr:to>
      <xdr:col>16</xdr:col>
      <xdr:colOff>91440</xdr:colOff>
      <xdr:row>3</xdr:row>
      <xdr:rowOff>22860</xdr:rowOff>
    </xdr:to>
    <xdr:pic>
      <xdr:nvPicPr>
        <xdr:cNvPr id="19" name="Picture 18"/>
        <xdr:cNvPicPr>
          <a:picLocks noChangeAspect="1"/>
        </xdr:cNvPicPr>
      </xdr:nvPicPr>
      <xdr:blipFill>
        <a:blip xmlns:r="http://schemas.openxmlformats.org/officeDocument/2006/relationships" r:embed="rId3"/>
        <a:stretch>
          <a:fillRect/>
        </a:stretch>
      </xdr:blipFill>
      <xdr:spPr>
        <a:xfrm>
          <a:off x="9525000" y="251460"/>
          <a:ext cx="320040" cy="320040"/>
        </a:xfrm>
        <a:prstGeom prst="rect">
          <a:avLst/>
        </a:prstGeom>
      </xdr:spPr>
    </xdr:pic>
    <xdr:clientData/>
  </xdr:twoCellAnchor>
  <xdr:twoCellAnchor>
    <xdr:from>
      <xdr:col>14</xdr:col>
      <xdr:colOff>34540</xdr:colOff>
      <xdr:row>3</xdr:row>
      <xdr:rowOff>20059</xdr:rowOff>
    </xdr:from>
    <xdr:to>
      <xdr:col>15</xdr:col>
      <xdr:colOff>441960</xdr:colOff>
      <xdr:row>4</xdr:row>
      <xdr:rowOff>137160</xdr:rowOff>
    </xdr:to>
    <xdr:sp macro="" textlink="'Pivot table'!D2">
      <xdr:nvSpPr>
        <xdr:cNvPr id="35" name="Rounded Rectangle 34"/>
        <xdr:cNvSpPr/>
      </xdr:nvSpPr>
      <xdr:spPr>
        <a:xfrm>
          <a:off x="8568940" y="568699"/>
          <a:ext cx="1017020" cy="29998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ED2407B-9ADE-4B3C-AB7F-1729D5B9DB88}"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14.10%</a:t>
          </a:fld>
          <a:endParaRPr lang="en-GB" sz="24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xdr:from>
      <xdr:col>13</xdr:col>
      <xdr:colOff>377440</xdr:colOff>
      <xdr:row>1</xdr:row>
      <xdr:rowOff>81019</xdr:rowOff>
    </xdr:from>
    <xdr:to>
      <xdr:col>15</xdr:col>
      <xdr:colOff>365760</xdr:colOff>
      <xdr:row>3</xdr:row>
      <xdr:rowOff>68580</xdr:rowOff>
    </xdr:to>
    <xdr:sp macro="" textlink="">
      <xdr:nvSpPr>
        <xdr:cNvPr id="36" name="Rounded Rectangle 35"/>
        <xdr:cNvSpPr/>
      </xdr:nvSpPr>
      <xdr:spPr>
        <a:xfrm>
          <a:off x="8302240" y="263899"/>
          <a:ext cx="1207520" cy="35332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b="1">
              <a:solidFill>
                <a:schemeClr val="accent1"/>
              </a:solidFill>
              <a:latin typeface="Comic Sans MS" panose="030F0702030302020204" pitchFamily="66" charset="0"/>
            </a:rPr>
            <a:t>PROFIT(%)</a:t>
          </a:r>
        </a:p>
      </xdr:txBody>
    </xdr:sp>
    <xdr:clientData/>
  </xdr:twoCellAnchor>
  <xdr:twoCellAnchor>
    <xdr:from>
      <xdr:col>16</xdr:col>
      <xdr:colOff>373380</xdr:colOff>
      <xdr:row>1</xdr:row>
      <xdr:rowOff>103879</xdr:rowOff>
    </xdr:from>
    <xdr:to>
      <xdr:col>18</xdr:col>
      <xdr:colOff>561588</xdr:colOff>
      <xdr:row>3</xdr:row>
      <xdr:rowOff>68580</xdr:rowOff>
    </xdr:to>
    <xdr:sp macro="" textlink="">
      <xdr:nvSpPr>
        <xdr:cNvPr id="37" name="Rounded Rectangle 36"/>
        <xdr:cNvSpPr/>
      </xdr:nvSpPr>
      <xdr:spPr>
        <a:xfrm>
          <a:off x="10126980" y="286759"/>
          <a:ext cx="1407408" cy="33046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400" b="1">
              <a:solidFill>
                <a:schemeClr val="accent1"/>
              </a:solidFill>
              <a:latin typeface="Comic Sans MS" panose="030F0702030302020204" pitchFamily="66" charset="0"/>
            </a:rPr>
            <a:t>UNITS</a:t>
          </a:r>
          <a:r>
            <a:rPr lang="en-GB" sz="1400" b="1" baseline="0">
              <a:solidFill>
                <a:schemeClr val="accent1"/>
              </a:solidFill>
              <a:latin typeface="Comic Sans MS" panose="030F0702030302020204" pitchFamily="66" charset="0"/>
            </a:rPr>
            <a:t> SOLD</a:t>
          </a:r>
          <a:endParaRPr lang="en-GB" sz="1400" b="1">
            <a:solidFill>
              <a:schemeClr val="accent1"/>
            </a:solidFill>
            <a:latin typeface="Comic Sans MS" panose="030F0702030302020204" pitchFamily="66" charset="0"/>
          </a:endParaRPr>
        </a:p>
      </xdr:txBody>
    </xdr:sp>
    <xdr:clientData/>
  </xdr:twoCellAnchor>
  <xdr:twoCellAnchor>
    <xdr:from>
      <xdr:col>16</xdr:col>
      <xdr:colOff>599688</xdr:colOff>
      <xdr:row>3</xdr:row>
      <xdr:rowOff>20059</xdr:rowOff>
    </xdr:from>
    <xdr:to>
      <xdr:col>19</xdr:col>
      <xdr:colOff>285744</xdr:colOff>
      <xdr:row>4</xdr:row>
      <xdr:rowOff>160020</xdr:rowOff>
    </xdr:to>
    <xdr:sp macro="" textlink="'Pivot table'!C2">
      <xdr:nvSpPr>
        <xdr:cNvPr id="38" name="Rounded Rectangle 37"/>
        <xdr:cNvSpPr/>
      </xdr:nvSpPr>
      <xdr:spPr>
        <a:xfrm>
          <a:off x="10353288" y="568699"/>
          <a:ext cx="1514856" cy="32284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C085DC2-E41A-43D0-8E9D-3B480A189FBB}"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861,132</a:t>
          </a:fld>
          <a:endParaRPr lang="en-GB" sz="24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editAs="oneCell">
    <xdr:from>
      <xdr:col>18</xdr:col>
      <xdr:colOff>563880</xdr:colOff>
      <xdr:row>1</xdr:row>
      <xdr:rowOff>137160</xdr:rowOff>
    </xdr:from>
    <xdr:to>
      <xdr:col>19</xdr:col>
      <xdr:colOff>220980</xdr:colOff>
      <xdr:row>3</xdr:row>
      <xdr:rowOff>38100</xdr:rowOff>
    </xdr:to>
    <xdr:pic>
      <xdr:nvPicPr>
        <xdr:cNvPr id="21" name="Picture 20"/>
        <xdr:cNvPicPr>
          <a:picLocks noChangeAspect="1"/>
        </xdr:cNvPicPr>
      </xdr:nvPicPr>
      <xdr:blipFill>
        <a:blip xmlns:r="http://schemas.openxmlformats.org/officeDocument/2006/relationships" r:embed="rId4"/>
        <a:stretch>
          <a:fillRect/>
        </a:stretch>
      </xdr:blipFill>
      <xdr:spPr>
        <a:xfrm>
          <a:off x="11536680" y="320040"/>
          <a:ext cx="266700" cy="266700"/>
        </a:xfrm>
        <a:prstGeom prst="rect">
          <a:avLst/>
        </a:prstGeom>
      </xdr:spPr>
    </xdr:pic>
    <xdr:clientData/>
  </xdr:twoCellAnchor>
  <xdr:twoCellAnchor editAs="oneCell">
    <xdr:from>
      <xdr:col>12</xdr:col>
      <xdr:colOff>358140</xdr:colOff>
      <xdr:row>1</xdr:row>
      <xdr:rowOff>114300</xdr:rowOff>
    </xdr:from>
    <xdr:to>
      <xdr:col>13</xdr:col>
      <xdr:colOff>45720</xdr:colOff>
      <xdr:row>3</xdr:row>
      <xdr:rowOff>45720</xdr:rowOff>
    </xdr:to>
    <xdr:pic>
      <xdr:nvPicPr>
        <xdr:cNvPr id="20" name="Picture 19"/>
        <xdr:cNvPicPr>
          <a:picLocks noChangeAspect="1"/>
        </xdr:cNvPicPr>
      </xdr:nvPicPr>
      <xdr:blipFill>
        <a:blip xmlns:r="http://schemas.openxmlformats.org/officeDocument/2006/relationships" r:embed="rId5"/>
        <a:stretch>
          <a:fillRect/>
        </a:stretch>
      </xdr:blipFill>
      <xdr:spPr>
        <a:xfrm>
          <a:off x="7673340" y="297180"/>
          <a:ext cx="297180" cy="297180"/>
        </a:xfrm>
        <a:prstGeom prst="rect">
          <a:avLst/>
        </a:prstGeom>
      </xdr:spPr>
    </xdr:pic>
    <xdr:clientData/>
  </xdr:twoCellAnchor>
  <xdr:twoCellAnchor>
    <xdr:from>
      <xdr:col>16</xdr:col>
      <xdr:colOff>217932</xdr:colOff>
      <xdr:row>6</xdr:row>
      <xdr:rowOff>158742</xdr:rowOff>
    </xdr:from>
    <xdr:to>
      <xdr:col>18</xdr:col>
      <xdr:colOff>518160</xdr:colOff>
      <xdr:row>11</xdr:row>
      <xdr:rowOff>7620</xdr:rowOff>
    </xdr:to>
    <xdr:sp macro="" textlink="">
      <xdr:nvSpPr>
        <xdr:cNvPr id="41" name="Rounded Rectangle 40"/>
        <xdr:cNvSpPr/>
      </xdr:nvSpPr>
      <xdr:spPr>
        <a:xfrm>
          <a:off x="9971532" y="1256022"/>
          <a:ext cx="1519428" cy="763278"/>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accent1"/>
              </a:solidFill>
              <a:latin typeface="Comic Sans MS" panose="030F0702030302020204" pitchFamily="66" charset="0"/>
            </a:rPr>
            <a:t>TOP</a:t>
          </a:r>
          <a:r>
            <a:rPr lang="en-GB" sz="1400" b="1" baseline="0">
              <a:solidFill>
                <a:schemeClr val="accent1"/>
              </a:solidFill>
              <a:latin typeface="Comic Sans MS" panose="030F0702030302020204" pitchFamily="66" charset="0"/>
            </a:rPr>
            <a:t> SELLING      PRODUCTS</a:t>
          </a:r>
          <a:endParaRPr lang="en-GB" sz="1400" b="1">
            <a:solidFill>
              <a:schemeClr val="accent1"/>
            </a:solidFill>
            <a:latin typeface="Comic Sans MS" panose="030F0702030302020204" pitchFamily="66" charset="0"/>
          </a:endParaRPr>
        </a:p>
      </xdr:txBody>
    </xdr:sp>
    <xdr:clientData/>
  </xdr:twoCellAnchor>
  <xdr:twoCellAnchor>
    <xdr:from>
      <xdr:col>16</xdr:col>
      <xdr:colOff>347472</xdr:colOff>
      <xdr:row>13</xdr:row>
      <xdr:rowOff>44442</xdr:rowOff>
    </xdr:from>
    <xdr:to>
      <xdr:col>19</xdr:col>
      <xdr:colOff>33528</xdr:colOff>
      <xdr:row>15</xdr:row>
      <xdr:rowOff>1523</xdr:rowOff>
    </xdr:to>
    <xdr:sp macro="" textlink="'Pivot table'!H15">
      <xdr:nvSpPr>
        <xdr:cNvPr id="43" name="Rounded Rectangle 42"/>
        <xdr:cNvSpPr/>
      </xdr:nvSpPr>
      <xdr:spPr>
        <a:xfrm>
          <a:off x="10101072" y="2421882"/>
          <a:ext cx="1514856" cy="32284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606C8B6-73BC-4B70-AC9C-A3E72A190788}"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$27,096,397 </a:t>
          </a:fld>
          <a:endParaRPr lang="en-GB" sz="36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xdr:from>
      <xdr:col>16</xdr:col>
      <xdr:colOff>286512</xdr:colOff>
      <xdr:row>10</xdr:row>
      <xdr:rowOff>166362</xdr:rowOff>
    </xdr:from>
    <xdr:to>
      <xdr:col>18</xdr:col>
      <xdr:colOff>582168</xdr:colOff>
      <xdr:row>12</xdr:row>
      <xdr:rowOff>123443</xdr:rowOff>
    </xdr:to>
    <xdr:sp macro="" textlink="'Pivot table'!H13">
      <xdr:nvSpPr>
        <xdr:cNvPr id="45" name="Rounded Rectangle 44"/>
        <xdr:cNvSpPr/>
      </xdr:nvSpPr>
      <xdr:spPr>
        <a:xfrm>
          <a:off x="10040112" y="1995162"/>
          <a:ext cx="1514856" cy="322841"/>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F01DD60-DEDE-453D-8835-90842172C373}"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l"/>
            <a:t>PROD_ID_002</a:t>
          </a:fld>
          <a:endParaRPr lang="en-GB" sz="1600" b="1" cap="none" spc="0">
            <a:ln w="0"/>
            <a:solidFill>
              <a:schemeClr val="tx1">
                <a:lumMod val="95000"/>
                <a:lumOff val="5000"/>
              </a:schemeClr>
            </a:solidFill>
            <a:effectLst>
              <a:outerShdw blurRad="38100" dist="19050" dir="2700000" algn="tl" rotWithShape="0">
                <a:schemeClr val="dk1">
                  <a:alpha val="40000"/>
                </a:schemeClr>
              </a:outerShdw>
            </a:effectLst>
            <a:latin typeface="Comic Sans MS" panose="030F0702030302020204" pitchFamily="66" charset="0"/>
          </a:endParaRPr>
        </a:p>
      </xdr:txBody>
    </xdr:sp>
    <xdr:clientData/>
  </xdr:twoCellAnchor>
  <xdr:twoCellAnchor editAs="oneCell">
    <xdr:from>
      <xdr:col>18</xdr:col>
      <xdr:colOff>510540</xdr:colOff>
      <xdr:row>7</xdr:row>
      <xdr:rowOff>38100</xdr:rowOff>
    </xdr:from>
    <xdr:to>
      <xdr:col>19</xdr:col>
      <xdr:colOff>213360</xdr:colOff>
      <xdr:row>8</xdr:row>
      <xdr:rowOff>167640</xdr:rowOff>
    </xdr:to>
    <xdr:pic>
      <xdr:nvPicPr>
        <xdr:cNvPr id="39" name="Picture 38"/>
        <xdr:cNvPicPr>
          <a:picLocks noChangeAspect="1"/>
        </xdr:cNvPicPr>
      </xdr:nvPicPr>
      <xdr:blipFill>
        <a:blip xmlns:r="http://schemas.openxmlformats.org/officeDocument/2006/relationships" r:embed="rId6"/>
        <a:stretch>
          <a:fillRect/>
        </a:stretch>
      </xdr:blipFill>
      <xdr:spPr>
        <a:xfrm>
          <a:off x="11483340" y="1318260"/>
          <a:ext cx="312420" cy="312420"/>
        </a:xfrm>
        <a:prstGeom prst="rect">
          <a:avLst/>
        </a:prstGeom>
      </xdr:spPr>
    </xdr:pic>
    <xdr:clientData/>
  </xdr:twoCellAnchor>
  <xdr:twoCellAnchor>
    <xdr:from>
      <xdr:col>8</xdr:col>
      <xdr:colOff>365760</xdr:colOff>
      <xdr:row>6</xdr:row>
      <xdr:rowOff>144780</xdr:rowOff>
    </xdr:from>
    <xdr:to>
      <xdr:col>15</xdr:col>
      <xdr:colOff>160020</xdr:colOff>
      <xdr:row>16</xdr:row>
      <xdr:rowOff>53340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594360</xdr:colOff>
      <xdr:row>16</xdr:row>
      <xdr:rowOff>38100</xdr:rowOff>
    </xdr:from>
    <xdr:to>
      <xdr:col>19</xdr:col>
      <xdr:colOff>251460</xdr:colOff>
      <xdr:row>26</xdr:row>
      <xdr:rowOff>45720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472440</xdr:colOff>
      <xdr:row>17</xdr:row>
      <xdr:rowOff>45720</xdr:rowOff>
    </xdr:from>
    <xdr:to>
      <xdr:col>15</xdr:col>
      <xdr:colOff>228600</xdr:colOff>
      <xdr:row>27</xdr:row>
      <xdr:rowOff>38100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297180</xdr:colOff>
      <xdr:row>28</xdr:row>
      <xdr:rowOff>15240</xdr:rowOff>
    </xdr:from>
    <xdr:to>
      <xdr:col>19</xdr:col>
      <xdr:colOff>274320</xdr:colOff>
      <xdr:row>35</xdr:row>
      <xdr:rowOff>30481</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297180</xdr:colOff>
      <xdr:row>28</xdr:row>
      <xdr:rowOff>22860</xdr:rowOff>
    </xdr:from>
    <xdr:to>
      <xdr:col>3</xdr:col>
      <xdr:colOff>266700</xdr:colOff>
      <xdr:row>35</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434340</xdr:colOff>
      <xdr:row>14</xdr:row>
      <xdr:rowOff>30480</xdr:rowOff>
    </xdr:from>
    <xdr:to>
      <xdr:col>3</xdr:col>
      <xdr:colOff>167640</xdr:colOff>
      <xdr:row>25</xdr:row>
      <xdr:rowOff>152400</xdr:rowOff>
    </xdr:to>
    <mc:AlternateContent xmlns:mc="http://schemas.openxmlformats.org/markup-compatibility/2006" xmlns:a14="http://schemas.microsoft.com/office/drawing/2010/main">
      <mc:Choice Requires="a14">
        <xdr:graphicFrame macro="">
          <xdr:nvGraphicFramePr>
            <xdr:cNvPr id="5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34340" y="2590800"/>
              <a:ext cx="1562100" cy="21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403860</xdr:colOff>
      <xdr:row>7</xdr:row>
      <xdr:rowOff>6342</xdr:rowOff>
    </xdr:from>
    <xdr:to>
      <xdr:col>3</xdr:col>
      <xdr:colOff>175260</xdr:colOff>
      <xdr:row>10</xdr:row>
      <xdr:rowOff>144779</xdr:rowOff>
    </xdr:to>
    <mc:AlternateContent xmlns:mc="http://schemas.openxmlformats.org/markup-compatibility/2006" xmlns:a14="http://schemas.microsoft.com/office/drawing/2010/main">
      <mc:Choice Requires="a14">
        <xdr:graphicFrame macro="">
          <xdr:nvGraphicFramePr>
            <xdr:cNvPr id="6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03860" y="1286502"/>
              <a:ext cx="1600200" cy="687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6</xdr:row>
      <xdr:rowOff>38100</xdr:rowOff>
    </xdr:from>
    <xdr:to>
      <xdr:col>9</xdr:col>
      <xdr:colOff>99060</xdr:colOff>
      <xdr:row>27</xdr:row>
      <xdr:rowOff>114300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68580</xdr:colOff>
      <xdr:row>28</xdr:row>
      <xdr:rowOff>38937</xdr:rowOff>
    </xdr:from>
    <xdr:to>
      <xdr:col>7</xdr:col>
      <xdr:colOff>541020</xdr:colOff>
      <xdr:row>35</xdr:row>
      <xdr:rowOff>7620</xdr:rowOff>
    </xdr:to>
    <mc:AlternateContent xmlns:mc="http://schemas.openxmlformats.org/markup-compatibility/2006" xmlns:a14="http://schemas.microsoft.com/office/drawing/2010/main">
      <mc:Choice Requires="a14">
        <xdr:graphicFrame macro="">
          <xdr:nvGraphicFramePr>
            <xdr:cNvPr id="55"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2506980" y="5159577"/>
              <a:ext cx="2301240" cy="12488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60960</xdr:colOff>
      <xdr:row>28</xdr:row>
      <xdr:rowOff>106680</xdr:rowOff>
    </xdr:from>
    <xdr:to>
      <xdr:col>11</xdr:col>
      <xdr:colOff>15240</xdr:colOff>
      <xdr:row>34</xdr:row>
      <xdr:rowOff>175260</xdr:rowOff>
    </xdr:to>
    <mc:AlternateContent xmlns:mc="http://schemas.openxmlformats.org/markup-compatibility/2006" xmlns:a14="http://schemas.microsoft.com/office/drawing/2010/main">
      <mc:Choice Requires="a14">
        <xdr:graphicFrame macro="">
          <xdr:nvGraphicFramePr>
            <xdr:cNvPr id="5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937760" y="5227320"/>
              <a:ext cx="178308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676275</xdr:colOff>
          <xdr:row>14</xdr:row>
          <xdr:rowOff>57150</xdr:rowOff>
        </xdr:from>
        <xdr:to>
          <xdr:col>11</xdr:col>
          <xdr:colOff>885825</xdr:colOff>
          <xdr:row>24</xdr:row>
          <xdr:rowOff>133350</xdr:rowOff>
        </xdr:to>
        <xdr:sp macro="" textlink="">
          <xdr:nvSpPr>
            <xdr:cNvPr id="3075" name="Scroll Bar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Singh" refreshedDate="45599.689362037039" createdVersion="5" refreshedVersion="5"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4">
      <sharedItems containsSemiMixedTypes="0" containsNonDate="0" containsDate="1" containsString="0" minDate="2021-01-02T00:00:00" maxDate="2023-01-01T00:00:00" count="454">
        <d v="2021-09-22T00:00:00"/>
        <d v="2021-01-11T00:00:00"/>
        <d v="2022-01-27T00:00:00"/>
        <d v="2021-08-01T00:00:00"/>
        <d v="2022-07-08T00:00:00"/>
        <d v="2022-09-28T00:00:00"/>
        <d v="2021-09-26T00:00:00"/>
        <d v="2021-02-11T00:00:00"/>
        <d v="2022-01-12T00:00:00"/>
        <d v="2022-04-06T00:00:00"/>
        <d v="2021-11-19T00:00:00"/>
        <d v="2021-12-20T00:00:00"/>
        <d v="2021-02-27T00:00:00"/>
        <d v="2022-07-10T00:00:00"/>
        <d v="2022-03-29T00:00:00"/>
        <d v="2022-10-19T00:00:00"/>
        <d v="2022-07-31T00:00:00"/>
        <d v="2022-07-27T00:00:00"/>
        <d v="2021-08-30T00:00:00"/>
        <d v="2021-10-15T00:00:00"/>
        <d v="2022-10-30T00:00:00"/>
        <d v="2021-12-10T00:00:00"/>
        <d v="2021-05-23T00:00:00"/>
        <d v="2021-02-18T00:00:00"/>
        <d v="2021-01-28T00:00:00"/>
        <d v="2022-12-21T00:00:00"/>
        <d v="2022-01-13T00:00:00"/>
        <d v="2022-11-08T00:00:00"/>
        <d v="2021-01-19T00:00:00"/>
        <d v="2021-07-30T00:00:00"/>
        <d v="2021-02-21T00:00:00"/>
        <d v="2022-01-28T00:00:00"/>
        <d v="2022-07-01T00:00:00"/>
        <d v="2022-12-11T00:00:00"/>
        <d v="2021-05-16T00:00:00"/>
        <d v="2022-05-02T00:00:00"/>
        <d v="2022-04-02T00:00:00"/>
        <d v="2021-11-03T00:00:00"/>
        <d v="2022-04-10T00:00:00"/>
        <d v="2022-07-12T00:00:00"/>
        <d v="2022-12-20T00:00:00"/>
        <d v="2021-07-14T00:00:00"/>
        <d v="2021-01-15T00:00:00"/>
        <d v="2022-03-22T00:00:00"/>
        <d v="2022-06-05T00:00:00"/>
        <d v="2021-02-16T00:00:00"/>
        <d v="2021-09-15T00:00:00"/>
        <d v="2021-12-31T00:00:00"/>
        <d v="2022-08-17T00:00:00"/>
        <d v="2021-03-28T00:00:00"/>
        <d v="2022-05-24T00:00:00"/>
        <d v="2021-04-08T00:00:00"/>
        <d v="2021-01-20T00:00:00"/>
        <d v="2021-01-09T00:00:00"/>
        <d v="2021-12-16T00:00:00"/>
        <d v="2021-07-25T00:00:00"/>
        <d v="2021-09-30T00:00:00"/>
        <d v="2021-07-22T00:00:00"/>
        <d v="2022-03-16T00:00:00"/>
        <d v="2021-04-25T00:00:00"/>
        <d v="2022-10-28T00:00:00"/>
        <d v="2021-09-07T00:00:00"/>
        <d v="2021-07-03T00:00:00"/>
        <d v="2021-07-31T00:00:00"/>
        <d v="2022-01-11T00:00:00"/>
        <d v="2022-01-01T00:00:00"/>
        <d v="2021-04-15T00:00:00"/>
        <d v="2022-08-16T00:00:00"/>
        <d v="2022-09-25T00:00:00"/>
        <d v="2022-04-19T00:00:00"/>
        <d v="2021-05-25T00:00:00"/>
        <d v="2021-09-24T00:00:00"/>
        <d v="2021-08-20T00:00:00"/>
        <d v="2022-07-25T00:00:00"/>
        <d v="2021-03-05T00:00:00"/>
        <d v="2022-02-21T00:00:00"/>
        <d v="2021-09-08T00:00:00"/>
        <d v="2022-08-21T00:00:00"/>
        <d v="2022-05-18T00:00:00"/>
        <d v="2022-08-29T00:00:00"/>
        <d v="2022-04-23T00:00:00"/>
        <d v="2022-02-06T00:00:00"/>
        <d v="2021-01-02T00:00:00"/>
        <d v="2021-03-13T00:00:00"/>
        <d v="2021-09-12T00:00:00"/>
        <d v="2021-06-16T00:00:00"/>
        <d v="2022-05-19T00:00:00"/>
        <d v="2021-04-07T00:00:00"/>
        <d v="2022-06-14T00:00:00"/>
        <d v="2022-02-11T00:00:00"/>
        <d v="2022-05-05T00:00:00"/>
        <d v="2022-06-06T00:00:00"/>
        <d v="2021-08-13T00:00:00"/>
        <d v="2022-11-14T00:00:00"/>
        <d v="2021-10-21T00:00:00"/>
        <d v="2022-11-12T00:00:00"/>
        <d v="2022-06-30T00:00:00"/>
        <d v="2022-10-07T00:00:00"/>
        <d v="2022-02-17T00:00:00"/>
        <d v="2021-06-14T00:00:00"/>
        <d v="2022-04-29T00:00:00"/>
        <d v="2022-11-30T00:00:00"/>
        <d v="2022-03-19T00:00:00"/>
        <d v="2022-06-25T00:00:00"/>
        <d v="2022-03-09T00:00:00"/>
        <d v="2021-07-11T00:00:00"/>
        <d v="2022-01-20T00:00:00"/>
        <d v="2021-11-12T00:00:00"/>
        <d v="2022-04-28T00:00:00"/>
        <d v="2022-04-21T00:00:00"/>
        <d v="2021-09-25T00:00:00"/>
        <d v="2022-04-11T00:00:00"/>
        <d v="2021-02-08T00:00:00"/>
        <d v="2022-06-18T00:00:00"/>
        <d v="2022-08-11T00:00:00"/>
        <d v="2022-07-23T00:00:00"/>
        <d v="2022-04-26T00:00:00"/>
        <d v="2021-06-22T00:00:00"/>
        <d v="2021-01-23T00:00:00"/>
        <d v="2022-03-25T00:00:00"/>
        <d v="2022-12-30T00:00:00"/>
        <d v="2022-04-15T00:00:00"/>
        <d v="2021-10-09T00:00:00"/>
        <d v="2021-10-31T00:00:00"/>
        <d v="2022-04-03T00:00:00"/>
        <d v="2021-10-24T00:00:00"/>
        <d v="2022-10-03T00:00:00"/>
        <d v="2022-04-30T00:00:00"/>
        <d v="2021-11-11T00:00:00"/>
        <d v="2022-12-12T00:00:00"/>
        <d v="2022-07-17T00:00:00"/>
        <d v="2022-05-17T00:00:00"/>
        <d v="2021-02-28T00:00:00"/>
        <d v="2021-01-07T00:00:00"/>
        <d v="2021-03-22T00:00:00"/>
        <d v="2022-07-04T00:00:00"/>
        <d v="2021-01-21T00:00:00"/>
        <d v="2021-06-04T00:00:00"/>
        <d v="2022-03-06T00:00:00"/>
        <d v="2022-08-07T00:00:00"/>
        <d v="2021-11-16T00:00:00"/>
        <d v="2021-04-01T00:00:00"/>
        <d v="2022-04-22T00:00:00"/>
        <d v="2021-05-01T00:00:00"/>
        <d v="2022-06-19T00:00:00"/>
        <d v="2022-01-08T00:00:00"/>
        <d v="2022-09-03T00:00:00"/>
        <d v="2022-01-19T00:00:00"/>
        <d v="2021-10-07T00:00:00"/>
        <d v="2021-11-21T00:00:00"/>
        <d v="2021-03-21T00:00:00"/>
        <d v="2022-09-02T00:00:00"/>
        <d v="2021-02-01T00:00:00"/>
        <d v="2022-06-13T00:00:00"/>
        <d v="2021-03-02T00:00:00"/>
        <d v="2021-10-27T00:00:00"/>
        <d v="2021-02-22T00:00:00"/>
        <d v="2021-03-08T00:00:00"/>
        <d v="2021-05-18T00:00:00"/>
        <d v="2022-09-16T00:00:00"/>
        <d v="2022-10-23T00:00:00"/>
        <d v="2022-01-02T00:00:00"/>
        <d v="2021-03-14T00:00:00"/>
        <d v="2021-07-29T00:00:00"/>
        <d v="2022-02-25T00:00:00"/>
        <d v="2022-02-13T00:00:00"/>
        <d v="2022-01-25T00:00:00"/>
        <d v="2021-03-09T00:00:00"/>
        <d v="2021-04-30T00:00:00"/>
        <d v="2022-04-04T00:00:00"/>
        <d v="2022-11-04T00:00:00"/>
        <d v="2022-07-20T00:00:00"/>
        <d v="2021-05-24T00:00:00"/>
        <d v="2021-08-29T00:00:00"/>
        <d v="2022-11-10T00:00:00"/>
        <d v="2022-01-18T00:00:00"/>
        <d v="2022-03-04T00:00:00"/>
        <d v="2022-06-28T00:00:00"/>
        <d v="2021-08-19T00:00:00"/>
        <d v="2022-10-04T00:00:00"/>
        <d v="2022-08-04T00:00:00"/>
        <d v="2022-08-19T00:00:00"/>
        <d v="2022-03-26T00:00:00"/>
        <d v="2022-07-03T00:00:00"/>
        <d v="2021-07-24T00:00:00"/>
        <d v="2021-02-03T00:00:00"/>
        <d v="2022-12-15T00:00:00"/>
        <d v="2021-08-23T00:00:00"/>
        <d v="2021-10-13T00:00:00"/>
        <d v="2022-02-20T00:00:00"/>
        <d v="2022-09-14T00:00:00"/>
        <d v="2021-11-15T00:00:00"/>
        <d v="2021-12-26T00:00:00"/>
        <d v="2021-09-23T00:00:00"/>
        <d v="2022-08-12T00:00:00"/>
        <d v="2022-09-07T00:00:00"/>
        <d v="2021-06-27T00:00:00"/>
        <d v="2021-08-10T00:00:00"/>
        <d v="2022-12-10T00:00:00"/>
        <d v="2021-08-03T00:00:00"/>
        <d v="2021-04-06T00:00:00"/>
        <d v="2021-11-28T00:00:00"/>
        <d v="2022-11-21T00:00:00"/>
        <d v="2021-08-07T00:00:00"/>
        <d v="2021-02-17T00:00:00"/>
        <d v="2022-03-05T00:00:00"/>
        <d v="2021-06-24T00:00:00"/>
        <d v="2021-06-08T00:00:00"/>
        <d v="2022-01-17T00:00:00"/>
        <d v="2022-11-01T00:00:00"/>
        <d v="2022-12-22T00:00:00"/>
        <d v="2021-09-21T00:00:00"/>
        <d v="2021-05-27T00:00:00"/>
        <d v="2022-10-09T00:00:00"/>
        <d v="2022-05-27T00:00:00"/>
        <d v="2021-05-03T00:00:00"/>
        <d v="2021-07-20T00:00:00"/>
        <d v="2021-07-17T00:00:00"/>
        <d v="2022-07-26T00:00:00"/>
        <d v="2022-10-24T00:00:00"/>
        <d v="2021-06-02T00:00:00"/>
        <d v="2021-05-20T00:00:00"/>
        <d v="2021-02-23T00:00:00"/>
        <d v="2021-04-19T00:00:00"/>
        <d v="2021-12-04T00:00:00"/>
        <d v="2021-02-06T00:00:00"/>
        <d v="2022-08-28T00:00:00"/>
        <d v="2022-09-17T00:00:00"/>
        <d v="2021-12-14T00:00:00"/>
        <d v="2022-04-09T00:00:00"/>
        <d v="2022-12-06T00:00:00"/>
        <d v="2022-11-16T00:00:00"/>
        <d v="2022-12-13T00:00:00"/>
        <d v="2022-02-26T00:00:00"/>
        <d v="2022-09-23T00:00:00"/>
        <d v="2022-11-19T00:00:00"/>
        <d v="2022-05-30T00:00:00"/>
        <d v="2021-04-28T00:00:00"/>
        <d v="2022-05-26T00:00:00"/>
        <d v="2022-03-13T00:00:00"/>
        <d v="2021-07-23T00:00:00"/>
        <d v="2021-09-27T00:00:00"/>
        <d v="2021-05-15T00:00:00"/>
        <d v="2022-05-25T00:00:00"/>
        <d v="2021-01-14T00:00:00"/>
        <d v="2021-06-06T00:00:00"/>
        <d v="2021-05-31T00:00:00"/>
        <d v="2022-04-24T00:00:00"/>
        <d v="2021-04-11T00:00:00"/>
        <d v="2021-12-21T00:00:00"/>
        <d v="2021-12-02T00:00:00"/>
        <d v="2022-12-14T00:00:00"/>
        <d v="2022-12-23T00:00:00"/>
        <d v="2021-09-06T00:00:00"/>
        <d v="2022-06-09T00:00:00"/>
        <d v="2022-11-28T00:00:00"/>
        <d v="2022-05-20T00:00:00"/>
        <d v="2021-05-05T00:00:00"/>
        <d v="2022-11-09T00:00:00"/>
        <d v="2021-02-24T00:00:00"/>
        <d v="2021-08-31T00:00:00"/>
        <d v="2022-01-29T00:00:00"/>
        <d v="2022-04-05T00:00:00"/>
        <d v="2021-02-19T00:00:00"/>
        <d v="2022-12-26T00:00:00"/>
        <d v="2021-06-30T00:00:00"/>
        <d v="2021-01-10T00:00:00"/>
        <d v="2022-05-13T00:00:00"/>
        <d v="2022-04-07T00:00:00"/>
        <d v="2022-02-03T00:00:00"/>
        <d v="2022-01-16T00:00:00"/>
        <d v="2021-05-29T00:00:00"/>
        <d v="2021-08-09T00:00:00"/>
        <d v="2021-04-05T00:00:00"/>
        <d v="2022-08-08T00:00:00"/>
        <d v="2021-08-24T00:00:00"/>
        <d v="2022-11-23T00:00:00"/>
        <d v="2022-05-16T00:00:00"/>
        <d v="2021-01-13T00:00:00"/>
        <d v="2021-03-03T00:00:00"/>
        <d v="2021-01-31T00:00:00"/>
        <d v="2021-10-03T00:00:00"/>
        <d v="2022-01-23T00:00:00"/>
        <d v="2022-11-13T00:00:00"/>
        <d v="2022-04-27T00:00:00"/>
        <d v="2022-03-27T00:00:00"/>
        <d v="2022-12-18T00:00:00"/>
        <d v="2022-08-15T00:00:00"/>
        <d v="2021-06-12T00:00:00"/>
        <d v="2021-07-27T00:00:00"/>
        <d v="2021-11-23T00:00:00"/>
        <d v="2021-07-26T00:00:00"/>
        <d v="2022-07-15T00:00:00"/>
        <d v="2022-11-20T00:00:00"/>
        <d v="2021-03-01T00:00:00"/>
        <d v="2022-11-11T00:00:00"/>
        <d v="2021-08-17T00:00:00"/>
        <d v="2022-08-24T00:00:00"/>
        <d v="2021-05-14T00:00:00"/>
        <d v="2021-03-15T00:00:00"/>
        <d v="2021-11-18T00:00:00"/>
        <d v="2022-10-20T00:00:00"/>
        <d v="2021-06-17T00:00:00"/>
        <d v="2022-10-13T00:00:00"/>
        <d v="2022-08-20T00:00:00"/>
        <d v="2021-04-24T00:00:00"/>
        <d v="2022-03-08T00:00:00"/>
        <d v="2021-08-25T00:00:00"/>
        <d v="2021-04-18T00:00:00"/>
        <d v="2021-05-08T00:00:00"/>
        <d v="2022-05-03T00:00:00"/>
        <d v="2022-08-14T00:00:00"/>
        <d v="2022-06-04T00:00:00"/>
        <d v="2021-03-06T00:00:00"/>
        <d v="2022-11-06T00:00:00"/>
        <d v="2021-04-12T00:00:00"/>
        <d v="2022-08-03T00:00:00"/>
        <d v="2022-09-24T00:00:00"/>
        <d v="2022-04-14T00:00:00"/>
        <d v="2021-04-10T00:00:00"/>
        <d v="2022-06-03T00:00:00"/>
        <d v="2022-09-20T00:00:00"/>
        <d v="2021-10-12T00:00:00"/>
        <d v="2021-10-02T00:00:00"/>
        <d v="2022-01-06T00:00:00"/>
        <d v="2021-01-26T00:00:00"/>
        <d v="2022-01-03T00:00:00"/>
        <d v="2021-11-27T00:00:00"/>
        <d v="2022-07-11T00:00:00"/>
        <d v="2022-06-22T00:00:00"/>
        <d v="2021-09-28T00:00:00"/>
        <d v="2021-03-04T00:00:00"/>
        <d v="2021-11-06T00:00:00"/>
        <d v="2021-02-02T00:00:00"/>
        <d v="2021-01-12T00:00:00"/>
        <d v="2022-09-12T00:00:00"/>
        <d v="2021-05-04T00:00:00"/>
        <d v="2021-07-05T00:00:00"/>
        <d v="2021-08-11T00:00:00"/>
        <d v="2022-02-22T00:00:00"/>
        <d v="2022-03-20T00:00:00"/>
        <d v="2022-08-06T00:00:00"/>
        <d v="2022-04-25T00:00:00"/>
        <d v="2022-10-08T00:00:00"/>
        <d v="2022-06-15T00:00:00"/>
        <d v="2022-10-10T00:00:00"/>
        <d v="2022-06-27T00:00:00"/>
        <d v="2022-05-12T00:00:00"/>
        <d v="2021-09-01T00:00:00"/>
        <d v="2021-06-21T00:00:00"/>
        <d v="2021-10-28T00:00:00"/>
        <d v="2021-07-01T00:00:00"/>
        <d v="2022-12-29T00:00:00"/>
        <d v="2022-05-07T00:00:00"/>
        <d v="2021-11-24T00:00:00"/>
        <d v="2021-01-22T00:00:00"/>
        <d v="2022-06-01T00:00:00"/>
        <d v="2021-11-22T00:00:00"/>
        <d v="2021-11-07T00:00:00"/>
        <d v="2021-01-24T00:00:00"/>
        <d v="2022-10-25T00:00:00"/>
        <d v="2022-08-18T00:00:00"/>
        <d v="2021-10-29T00:00:00"/>
        <d v="2021-09-13T00:00:00"/>
        <d v="2022-01-21T00:00:00"/>
        <d v="2021-10-26T00:00:00"/>
        <d v="2021-01-06T00:00:00"/>
        <d v="2022-08-05T00:00:00"/>
        <d v="2022-12-04T00:00:00"/>
        <d v="2021-05-09T00:00:00"/>
        <d v="2021-10-22T00:00:00"/>
        <d v="2021-10-25T00:00:00"/>
        <d v="2022-06-07T00:00:00"/>
        <d v="2021-04-23T00:00:00"/>
        <d v="2021-01-16T00:00:00"/>
        <d v="2021-05-19T00:00:00"/>
        <d v="2022-02-05T00:00:00"/>
        <d v="2021-12-07T00:00:00"/>
        <d v="2022-05-10T00:00:00"/>
        <d v="2022-06-21T00:00:00"/>
        <d v="2022-01-30T00:00:00"/>
        <d v="2021-09-04T00:00:00"/>
        <d v="2021-08-18T00:00:00"/>
        <d v="2022-12-08T00:00:00"/>
        <d v="2022-08-09T00:00:00"/>
        <d v="2021-11-26T00:00:00"/>
        <d v="2021-10-04T00:00:00"/>
        <d v="2022-08-31T00:00:00"/>
        <d v="2022-08-30T00:00:00"/>
        <d v="2021-12-27T00:00:00"/>
        <d v="2021-12-03T00:00:00"/>
        <d v="2022-04-20T00:00:00"/>
        <d v="2021-12-01T00:00:00"/>
        <d v="2021-03-12T00:00:00"/>
        <d v="2022-11-24T00:00:00"/>
        <d v="2021-10-05T00:00:00"/>
        <d v="2021-10-17T00:00:00"/>
        <d v="2021-07-21T00:00:00"/>
        <d v="2022-12-07T00:00:00"/>
        <d v="2021-10-18T00:00:00"/>
        <d v="2022-11-02T00:00:00"/>
        <d v="2022-12-03T00:00:00"/>
        <d v="2021-06-26T00:00:00"/>
        <d v="2021-07-12T00:00:00"/>
        <d v="2022-07-22T00:00:00"/>
        <d v="2022-12-19T00:00:00"/>
        <d v="2022-10-26T00:00:00"/>
        <d v="2022-01-04T00:00:00"/>
        <d v="2021-12-22T00:00:00"/>
        <d v="2022-01-07T00:00:00"/>
        <d v="2021-04-17T00:00:00"/>
        <d v="2021-01-27T00:00:00"/>
        <d v="2022-04-13T00:00:00"/>
        <d v="2021-03-23T00:00:00"/>
        <d v="2021-09-16T00:00:00"/>
        <d v="2022-04-08T00:00:00"/>
        <d v="2022-05-21T00:00:00"/>
        <d v="2021-07-10T00:00:00"/>
        <d v="2022-03-21T00:00:00"/>
        <d v="2021-04-16T00:00:00"/>
        <d v="2022-06-23T00:00:00"/>
        <d v="2022-01-22T00:00:00"/>
        <d v="2022-10-27T00:00:00"/>
        <d v="2022-11-18T00:00:00"/>
        <d v="2021-01-04T00:00:00"/>
        <d v="2021-05-07T00:00:00"/>
        <d v="2021-09-10T00:00:00"/>
        <d v="2022-02-14T00:00:00"/>
        <d v="2021-09-14T00:00:00"/>
        <d v="2021-08-22T00:00:00"/>
        <d v="2022-09-21T00:00:00"/>
        <d v="2021-11-29T00:00:00"/>
        <d v="2021-02-10T00:00:00"/>
        <d v="2021-02-26T00:00:00"/>
        <d v="2021-05-13T00:00:00"/>
        <d v="2022-02-04T00:00:00"/>
        <d v="2022-11-26T00:00:00"/>
        <d v="2021-12-17T00:00:00"/>
        <d v="2021-12-13T00:00:00"/>
        <d v="2022-02-07T00:00:00"/>
        <d v="2021-07-09T00:00:00"/>
        <d v="2022-08-25T00:00:00"/>
        <d v="2021-09-19T00:00:00"/>
        <d v="2021-06-10T00:00:00"/>
        <d v="2022-06-16T00:00:00"/>
        <d v="2022-06-02T00:00:00"/>
        <d v="2022-12-31T00:00:00"/>
        <d v="2022-01-14T00:00:00"/>
        <d v="2022-10-06T00:00:00"/>
        <d v="2021-12-30T00:00:00"/>
        <d v="2021-07-16T00:00:00"/>
        <d v="2022-06-24T00:00:00"/>
        <d v="2022-12-27T00:00:00"/>
        <d v="2021-03-19T00:00:00"/>
      </sharedItems>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ount="94">
        <s v="James Smith"/>
        <s v="Emma Johnson"/>
        <s v="Noah Williams"/>
        <s v="Olivia Brown"/>
        <s v="Liam Jones"/>
        <s v="Ava Davis"/>
        <s v="Ethan Miller"/>
        <s v="Isabella Wilson"/>
        <s v="Mason Taylor"/>
        <s v="Sophia Anderson"/>
        <s v="Benjamin Martinez"/>
        <s v="Mia Thomas"/>
        <s v="Logan Jackson"/>
        <s v="Charlotte White"/>
        <s v="Samuel Taylor"/>
        <s v="Harper Davis"/>
        <s v="Henry Anderson"/>
        <s v="Amelia Garcia"/>
        <s v="Jackson Martinez"/>
        <s v="Abigail Robinson"/>
        <s v="Aiden Lewis"/>
        <s v="Emily Clark"/>
        <s v="Sebastian Lee"/>
        <s v="Elizabeth Green"/>
        <s v="Alexander Perez"/>
        <s v="Avery Turner"/>
        <s v="Michael Hill"/>
        <s v="Sofia Phillips"/>
        <s v="Elijah Martin"/>
        <s v="Sophia Turner"/>
        <s v="Benjamin Lee"/>
        <s v="Mia White"/>
        <s v="Logan Garcia"/>
        <s v="Charlotte Davis"/>
        <s v="Samuel Johnson"/>
        <s v="Harper Anderson"/>
        <s v="Henry Martinez"/>
        <s v="Amelia Wilson"/>
        <s v="Jackson Turner"/>
        <s v="Abigail Lewis"/>
        <s v="Aiden Clark"/>
        <s v="Emily Garcia"/>
        <s v="Sebastian Phillips"/>
        <s v="Elizabeth Martin"/>
        <s v="Alexander Hill"/>
        <s v="Avery Anderson"/>
        <s v="Michael Wilson"/>
        <s v="Sofia Turner"/>
        <s v="Elijah Perez"/>
        <s v="Mia Hill"/>
        <s v="Logan Phillips"/>
        <s v="Charlotte Martin"/>
        <s v="Samuel Hill"/>
        <s v="Harper Wilson"/>
        <s v="Henry Turner"/>
        <s v="Amelia Perez"/>
        <s v="Jackson Hill"/>
        <s v="Abigail Phillips"/>
        <s v="Aiden Martin"/>
        <s v="Benjamin Martin"/>
        <s v="Mia Lewis"/>
        <s v="Logan Clark"/>
        <s v="Charlotte Anderson"/>
        <s v="Samuel Wilson"/>
        <s v="Harper Turner"/>
        <s v="Henry Phillips"/>
        <s v="Amelia Martin"/>
        <s v="Abigail Garcia"/>
        <s v="Aiden Perez"/>
        <s v="Emily Hill"/>
        <s v="Benjamin Phillips"/>
        <s v="Mia Turner"/>
        <s v="Logan Martin"/>
        <s v="Charlotte Garcia"/>
        <s v="Samuel Phillips"/>
        <s v="Harper Hill"/>
        <s v="Jackson Lewis"/>
        <s v="Abigail Clark"/>
        <s v="Aiden Anderson"/>
        <s v="Emily Martin"/>
        <s v="Benjamin Garcia"/>
        <s v="Charlotte Hill"/>
        <s v="Samuel Turner"/>
        <s v="Harper Martin"/>
        <s v="Henry Garcia"/>
        <s v="Amelia Phillips"/>
        <s v="Abigail Martin"/>
        <s v="Aiden Garcia"/>
        <s v="Emily Phillips"/>
        <s v="Benjamin Hill"/>
        <s v="Harper Phillips"/>
        <s v="Henry Martin"/>
        <s v="Amelia Hill"/>
        <s v="Aiden Hill"/>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25"/>
    <n v="41400"/>
    <n v="1725"/>
    <n v="1.7250000000000001"/>
    <x v="0"/>
    <x v="0"/>
    <s v="Q3"/>
    <x v="0"/>
    <x v="0"/>
    <x v="0"/>
    <x v="0"/>
  </r>
  <r>
    <x v="1"/>
    <x v="1"/>
    <x v="1"/>
    <s v="None"/>
    <n v="549"/>
    <n v="10"/>
    <n v="15"/>
    <n v="8235"/>
    <n v="0"/>
    <n v="8235"/>
    <n v="8.2349999999999994"/>
    <n v="5490"/>
    <n v="2745"/>
    <n v="2.7450000000000001"/>
    <x v="1"/>
    <x v="1"/>
    <s v="Q1"/>
    <x v="0"/>
    <x v="1"/>
    <x v="1"/>
    <x v="1"/>
  </r>
  <r>
    <x v="2"/>
    <x v="2"/>
    <x v="1"/>
    <s v="None"/>
    <n v="788"/>
    <n v="10"/>
    <n v="300"/>
    <n v="236400"/>
    <n v="0"/>
    <n v="236400"/>
    <n v="236.4"/>
    <n v="197000"/>
    <n v="39400"/>
    <n v="39.4"/>
    <x v="2"/>
    <x v="1"/>
    <s v="Q1"/>
    <x v="0"/>
    <x v="2"/>
    <x v="1"/>
    <x v="2"/>
  </r>
  <r>
    <x v="3"/>
    <x v="3"/>
    <x v="1"/>
    <s v="None"/>
    <n v="1725"/>
    <n v="10"/>
    <n v="350"/>
    <n v="603750"/>
    <n v="0"/>
    <n v="603750"/>
    <n v="603.75"/>
    <n v="448500"/>
    <n v="155250"/>
    <n v="155.25"/>
    <x v="3"/>
    <x v="2"/>
    <s v="Q3"/>
    <x v="0"/>
    <x v="3"/>
    <x v="1"/>
    <x v="3"/>
  </r>
  <r>
    <x v="4"/>
    <x v="4"/>
    <x v="1"/>
    <s v="None"/>
    <n v="912"/>
    <n v="10"/>
    <n v="12"/>
    <n v="10944"/>
    <n v="0"/>
    <n v="10944"/>
    <n v="10.944000000000001"/>
    <n v="2736"/>
    <n v="8208"/>
    <n v="8.2080000000000002"/>
    <x v="4"/>
    <x v="3"/>
    <s v="Q3"/>
    <x v="0"/>
    <x v="4"/>
    <x v="1"/>
    <x v="4"/>
  </r>
  <r>
    <x v="1"/>
    <x v="5"/>
    <x v="1"/>
    <s v="None"/>
    <n v="2152"/>
    <n v="10"/>
    <n v="15"/>
    <n v="32280"/>
    <n v="0"/>
    <n v="32280"/>
    <n v="32.28"/>
    <n v="21520"/>
    <n v="10760"/>
    <n v="10.76"/>
    <x v="5"/>
    <x v="0"/>
    <s v="Q3"/>
    <x v="0"/>
    <x v="5"/>
    <x v="1"/>
    <x v="5"/>
  </r>
  <r>
    <x v="0"/>
    <x v="6"/>
    <x v="2"/>
    <s v="None"/>
    <n v="345"/>
    <n v="120"/>
    <n v="125"/>
    <n v="43125"/>
    <n v="0"/>
    <n v="43125"/>
    <n v="43.125"/>
    <n v="41400"/>
    <n v="1725"/>
    <n v="1.7250000000000001"/>
    <x v="6"/>
    <x v="0"/>
    <s v="Q3"/>
    <x v="0"/>
    <x v="6"/>
    <x v="2"/>
    <x v="6"/>
  </r>
  <r>
    <x v="3"/>
    <x v="7"/>
    <x v="3"/>
    <s v="None"/>
    <n v="1527"/>
    <n v="250"/>
    <n v="350"/>
    <n v="534450"/>
    <n v="0"/>
    <n v="534450"/>
    <n v="534.45000000000005"/>
    <n v="397020"/>
    <n v="137430"/>
    <n v="137.43"/>
    <x v="7"/>
    <x v="4"/>
    <s v="Q1"/>
    <x v="0"/>
    <x v="7"/>
    <x v="3"/>
    <x v="7"/>
  </r>
  <r>
    <x v="0"/>
    <x v="8"/>
    <x v="4"/>
    <s v="Low"/>
    <n v="330"/>
    <n v="3"/>
    <n v="125"/>
    <n v="41250"/>
    <n v="412.5"/>
    <n v="40837.5"/>
    <n v="40.837499999999999"/>
    <n v="39600"/>
    <n v="1237.5"/>
    <n v="1.2375"/>
    <x v="8"/>
    <x v="1"/>
    <s v="Q1"/>
    <x v="0"/>
    <x v="8"/>
    <x v="4"/>
    <x v="0"/>
  </r>
  <r>
    <x v="4"/>
    <x v="9"/>
    <x v="4"/>
    <s v="Low"/>
    <n v="766"/>
    <n v="3"/>
    <n v="12"/>
    <n v="9192"/>
    <n v="91.92"/>
    <n v="9100.08"/>
    <n v="9.1000800000000002"/>
    <n v="2298"/>
    <n v="6802.08"/>
    <n v="6.8020800000000001"/>
    <x v="9"/>
    <x v="5"/>
    <s v="Q2"/>
    <x v="0"/>
    <x v="9"/>
    <x v="4"/>
    <x v="1"/>
  </r>
  <r>
    <x v="2"/>
    <x v="10"/>
    <x v="4"/>
    <s v="Low"/>
    <n v="494"/>
    <n v="3"/>
    <n v="300"/>
    <n v="148200"/>
    <n v="1482"/>
    <n v="146718"/>
    <n v="146.71799999999999"/>
    <n v="123500"/>
    <n v="23218"/>
    <n v="23.218"/>
    <x v="10"/>
    <x v="6"/>
    <s v="Q4"/>
    <x v="0"/>
    <x v="10"/>
    <x v="4"/>
    <x v="2"/>
  </r>
  <r>
    <x v="2"/>
    <x v="11"/>
    <x v="0"/>
    <s v="Low"/>
    <n v="2498"/>
    <n v="5"/>
    <n v="300"/>
    <n v="749400"/>
    <n v="7494"/>
    <n v="741906"/>
    <n v="741.90599999999995"/>
    <n v="624500"/>
    <n v="117406"/>
    <n v="117.40600000000001"/>
    <x v="11"/>
    <x v="7"/>
    <s v="Q4"/>
    <x v="0"/>
    <x v="11"/>
    <x v="0"/>
    <x v="3"/>
  </r>
  <r>
    <x v="0"/>
    <x v="12"/>
    <x v="0"/>
    <s v="Low"/>
    <n v="663"/>
    <n v="5"/>
    <n v="125"/>
    <n v="82875"/>
    <n v="828.75"/>
    <n v="82046.25"/>
    <n v="82.046250000000001"/>
    <n v="79560"/>
    <n v="2486.25"/>
    <n v="2.4862500000000001"/>
    <x v="12"/>
    <x v="4"/>
    <s v="Q1"/>
    <x v="0"/>
    <x v="12"/>
    <x v="0"/>
    <x v="4"/>
  </r>
  <r>
    <x v="4"/>
    <x v="13"/>
    <x v="1"/>
    <s v="Low"/>
    <n v="766"/>
    <n v="10"/>
    <n v="12"/>
    <n v="9192"/>
    <n v="91.92"/>
    <n v="9100.08"/>
    <n v="9.1000800000000002"/>
    <n v="2298"/>
    <n v="6802.08"/>
    <n v="6.8020800000000001"/>
    <x v="13"/>
    <x v="3"/>
    <s v="Q3"/>
    <x v="0"/>
    <x v="13"/>
    <x v="1"/>
    <x v="5"/>
  </r>
  <r>
    <x v="0"/>
    <x v="14"/>
    <x v="2"/>
    <s v="Low"/>
    <n v="663"/>
    <n v="120"/>
    <n v="125"/>
    <n v="82875"/>
    <n v="828.75"/>
    <n v="82046.25"/>
    <n v="82.046250000000001"/>
    <n v="79560"/>
    <n v="2486.25"/>
    <n v="2.4862500000000001"/>
    <x v="14"/>
    <x v="8"/>
    <s v="Q1"/>
    <x v="0"/>
    <x v="14"/>
    <x v="2"/>
    <x v="6"/>
  </r>
  <r>
    <x v="3"/>
    <x v="15"/>
    <x v="2"/>
    <s v="Low"/>
    <n v="2092"/>
    <n v="120"/>
    <n v="7"/>
    <n v="14644"/>
    <n v="146.44"/>
    <n v="14497.56"/>
    <n v="14.49756"/>
    <n v="10460"/>
    <n v="4037.5599999999995"/>
    <n v="4.0375599999999991"/>
    <x v="15"/>
    <x v="9"/>
    <s v="Q4"/>
    <x v="0"/>
    <x v="15"/>
    <x v="2"/>
    <x v="7"/>
  </r>
  <r>
    <x v="2"/>
    <x v="16"/>
    <x v="3"/>
    <s v="Low"/>
    <n v="494"/>
    <n v="250"/>
    <n v="300"/>
    <n v="148200"/>
    <n v="1482"/>
    <n v="146718"/>
    <n v="146.71799999999999"/>
    <n v="123500"/>
    <n v="23218"/>
    <n v="23.218"/>
    <x v="16"/>
    <x v="3"/>
    <s v="Q3"/>
    <x v="0"/>
    <x v="16"/>
    <x v="3"/>
    <x v="0"/>
  </r>
  <r>
    <x v="4"/>
    <x v="17"/>
    <x v="5"/>
    <s v="Low"/>
    <n v="1989"/>
    <n v="260"/>
    <n v="12"/>
    <n v="23868"/>
    <n v="238.68"/>
    <n v="23629.32"/>
    <n v="23.62932"/>
    <n v="5967"/>
    <n v="17662.32"/>
    <n v="17.662320000000001"/>
    <x v="14"/>
    <x v="8"/>
    <s v="Q1"/>
    <x v="0"/>
    <x v="17"/>
    <x v="5"/>
    <x v="1"/>
  </r>
  <r>
    <x v="1"/>
    <x v="18"/>
    <x v="5"/>
    <s v="Low"/>
    <n v="321"/>
    <n v="260"/>
    <n v="15"/>
    <n v="4815"/>
    <n v="48.15"/>
    <n v="4766.8500000000004"/>
    <n v="4.7668500000000007"/>
    <n v="3210"/>
    <n v="1556.8500000000004"/>
    <n v="1.5568500000000003"/>
    <x v="17"/>
    <x v="3"/>
    <s v="Q3"/>
    <x v="0"/>
    <x v="18"/>
    <x v="5"/>
    <x v="2"/>
  </r>
  <r>
    <x v="2"/>
    <x v="19"/>
    <x v="4"/>
    <s v="Low"/>
    <n v="214"/>
    <n v="3"/>
    <n v="300"/>
    <n v="64200"/>
    <n v="1284"/>
    <n v="62916"/>
    <n v="62.915999999999997"/>
    <n v="53500"/>
    <n v="9416"/>
    <n v="9.4160000000000004"/>
    <x v="18"/>
    <x v="2"/>
    <s v="Q3"/>
    <x v="0"/>
    <x v="19"/>
    <x v="4"/>
    <x v="3"/>
  </r>
  <r>
    <x v="3"/>
    <x v="20"/>
    <x v="4"/>
    <s v="Low"/>
    <n v="2145"/>
    <n v="3"/>
    <n v="7"/>
    <n v="15015"/>
    <n v="300.3"/>
    <n v="14714.7"/>
    <n v="14.714700000000001"/>
    <n v="10725"/>
    <n v="3989.7000000000007"/>
    <n v="3.9897000000000009"/>
    <x v="19"/>
    <x v="9"/>
    <s v="Q4"/>
    <x v="0"/>
    <x v="20"/>
    <x v="4"/>
    <x v="4"/>
  </r>
  <r>
    <x v="0"/>
    <x v="21"/>
    <x v="0"/>
    <s v="Low"/>
    <n v="1660"/>
    <n v="5"/>
    <n v="125"/>
    <n v="207500"/>
    <n v="4150"/>
    <n v="203350"/>
    <n v="203.35"/>
    <n v="199200"/>
    <n v="4150"/>
    <n v="4.1500000000000004"/>
    <x v="20"/>
    <x v="9"/>
    <s v="Q4"/>
    <x v="0"/>
    <x v="21"/>
    <x v="0"/>
    <x v="5"/>
  </r>
  <r>
    <x v="0"/>
    <x v="22"/>
    <x v="1"/>
    <s v="Low"/>
    <n v="809"/>
    <n v="10"/>
    <n v="125"/>
    <n v="101125"/>
    <n v="2022.5"/>
    <n v="99102.5"/>
    <n v="99.102500000000006"/>
    <n v="97080"/>
    <n v="2022.5"/>
    <n v="2.0225"/>
    <x v="21"/>
    <x v="7"/>
    <s v="Q4"/>
    <x v="0"/>
    <x v="22"/>
    <x v="1"/>
    <x v="6"/>
  </r>
  <r>
    <x v="0"/>
    <x v="23"/>
    <x v="1"/>
    <s v="Low"/>
    <n v="2145"/>
    <n v="10"/>
    <n v="125"/>
    <n v="268125"/>
    <n v="5362.5"/>
    <n v="262762.5"/>
    <n v="262.76249999999999"/>
    <n v="257400"/>
    <n v="5362.5"/>
    <n v="5.3624999999999998"/>
    <x v="22"/>
    <x v="10"/>
    <s v="Q2"/>
    <x v="0"/>
    <x v="23"/>
    <x v="1"/>
    <x v="7"/>
  </r>
  <r>
    <x v="4"/>
    <x v="24"/>
    <x v="1"/>
    <s v="Low"/>
    <n v="1785"/>
    <n v="10"/>
    <n v="12"/>
    <n v="21420"/>
    <n v="428.4"/>
    <n v="20991.599999999999"/>
    <n v="20.991599999999998"/>
    <n v="5355"/>
    <n v="15636.599999999999"/>
    <n v="15.636599999999998"/>
    <x v="23"/>
    <x v="4"/>
    <s v="Q1"/>
    <x v="0"/>
    <x v="24"/>
    <x v="1"/>
    <x v="0"/>
  </r>
  <r>
    <x v="1"/>
    <x v="25"/>
    <x v="1"/>
    <s v="Low"/>
    <n v="1925"/>
    <n v="10"/>
    <n v="15"/>
    <n v="28875"/>
    <n v="577.5"/>
    <n v="28297.5"/>
    <n v="28.297499999999999"/>
    <n v="19250"/>
    <n v="9047.5"/>
    <n v="9.0474999999999994"/>
    <x v="24"/>
    <x v="1"/>
    <s v="Q1"/>
    <x v="0"/>
    <x v="25"/>
    <x v="1"/>
    <x v="1"/>
  </r>
  <r>
    <x v="3"/>
    <x v="26"/>
    <x v="1"/>
    <s v="Low"/>
    <n v="2013"/>
    <n v="10"/>
    <n v="7"/>
    <n v="14091"/>
    <n v="281.82"/>
    <n v="13809.18"/>
    <n v="13.80918"/>
    <n v="10065"/>
    <n v="3744.1800000000003"/>
    <n v="3.7441800000000005"/>
    <x v="25"/>
    <x v="7"/>
    <s v="Q4"/>
    <x v="0"/>
    <x v="26"/>
    <x v="1"/>
    <x v="2"/>
  </r>
  <r>
    <x v="3"/>
    <x v="27"/>
    <x v="2"/>
    <s v="Low"/>
    <n v="2966"/>
    <n v="120"/>
    <n v="350"/>
    <n v="1038100"/>
    <n v="20762"/>
    <n v="1017338"/>
    <n v="1017.338"/>
    <n v="771160"/>
    <n v="246178"/>
    <n v="246.178"/>
    <x v="26"/>
    <x v="1"/>
    <s v="Q1"/>
    <x v="0"/>
    <x v="27"/>
    <x v="2"/>
    <x v="3"/>
  </r>
  <r>
    <x v="0"/>
    <x v="28"/>
    <x v="2"/>
    <s v="Low"/>
    <n v="809"/>
    <n v="120"/>
    <n v="125"/>
    <n v="101125"/>
    <n v="2022.5"/>
    <n v="99102.5"/>
    <n v="99.102500000000006"/>
    <n v="97080"/>
    <n v="2022.5"/>
    <n v="2.0225"/>
    <x v="27"/>
    <x v="6"/>
    <s v="Q4"/>
    <x v="0"/>
    <x v="28"/>
    <x v="2"/>
    <x v="4"/>
  </r>
  <r>
    <x v="0"/>
    <x v="29"/>
    <x v="2"/>
    <s v="Low"/>
    <n v="2145"/>
    <n v="120"/>
    <n v="125"/>
    <n v="268125"/>
    <n v="5362.5"/>
    <n v="262762.5"/>
    <n v="262.76249999999999"/>
    <n v="257400"/>
    <n v="5362.5"/>
    <n v="5.3624999999999998"/>
    <x v="28"/>
    <x v="1"/>
    <s v="Q1"/>
    <x v="0"/>
    <x v="29"/>
    <x v="2"/>
    <x v="5"/>
  </r>
  <r>
    <x v="3"/>
    <x v="30"/>
    <x v="2"/>
    <s v="Low"/>
    <n v="544"/>
    <n v="120"/>
    <n v="20"/>
    <n v="10880"/>
    <n v="217.6"/>
    <n v="10662.4"/>
    <n v="10.6624"/>
    <n v="5440"/>
    <n v="5222.3999999999996"/>
    <n v="5.2223999999999995"/>
    <x v="29"/>
    <x v="3"/>
    <s v="Q3"/>
    <x v="0"/>
    <x v="30"/>
    <x v="2"/>
    <x v="6"/>
  </r>
  <r>
    <x v="2"/>
    <x v="31"/>
    <x v="3"/>
    <s v="Low"/>
    <n v="214"/>
    <n v="250"/>
    <n v="300"/>
    <n v="64200"/>
    <n v="1284"/>
    <n v="62916"/>
    <n v="62.915999999999997"/>
    <n v="53500"/>
    <n v="9416"/>
    <n v="9.4160000000000004"/>
    <x v="30"/>
    <x v="4"/>
    <s v="Q1"/>
    <x v="0"/>
    <x v="31"/>
    <x v="3"/>
    <x v="7"/>
  </r>
  <r>
    <x v="3"/>
    <x v="32"/>
    <x v="3"/>
    <s v="Low"/>
    <n v="266"/>
    <n v="250"/>
    <n v="350"/>
    <n v="93100"/>
    <n v="1862"/>
    <n v="91238"/>
    <n v="91.238"/>
    <n v="69160"/>
    <n v="22078"/>
    <n v="22.077999999999999"/>
    <x v="31"/>
    <x v="1"/>
    <s v="Q1"/>
    <x v="0"/>
    <x v="32"/>
    <x v="3"/>
    <x v="0"/>
  </r>
  <r>
    <x v="3"/>
    <x v="33"/>
    <x v="3"/>
    <s v="Low"/>
    <n v="1940"/>
    <n v="250"/>
    <n v="350"/>
    <n v="679000"/>
    <n v="13580"/>
    <n v="665420"/>
    <n v="665.42"/>
    <n v="504400"/>
    <n v="161020"/>
    <n v="161.02000000000001"/>
    <x v="8"/>
    <x v="1"/>
    <s v="Q1"/>
    <x v="0"/>
    <x v="33"/>
    <x v="3"/>
    <x v="1"/>
  </r>
  <r>
    <x v="3"/>
    <x v="34"/>
    <x v="5"/>
    <s v="Low"/>
    <n v="2966"/>
    <n v="260"/>
    <n v="350"/>
    <n v="1038100"/>
    <n v="20762"/>
    <n v="1017338"/>
    <n v="1017.338"/>
    <n v="771160"/>
    <n v="246178"/>
    <n v="246.178"/>
    <x v="32"/>
    <x v="3"/>
    <s v="Q3"/>
    <x v="0"/>
    <x v="34"/>
    <x v="5"/>
    <x v="2"/>
  </r>
  <r>
    <x v="4"/>
    <x v="35"/>
    <x v="4"/>
    <s v="Low"/>
    <n v="908"/>
    <n v="3"/>
    <n v="12"/>
    <n v="10896"/>
    <n v="326.88"/>
    <n v="10569.12"/>
    <n v="10.569120000000002"/>
    <n v="2724"/>
    <n v="7845.1200000000008"/>
    <n v="7.8451200000000005"/>
    <x v="33"/>
    <x v="7"/>
    <s v="Q4"/>
    <x v="0"/>
    <x v="35"/>
    <x v="4"/>
    <x v="3"/>
  </r>
  <r>
    <x v="3"/>
    <x v="36"/>
    <x v="0"/>
    <s v="Low"/>
    <n v="1797"/>
    <n v="5"/>
    <n v="350"/>
    <n v="628950"/>
    <n v="18868.5"/>
    <n v="610081.5"/>
    <n v="610.08150000000001"/>
    <n v="467220"/>
    <n v="142861.5"/>
    <n v="142.86150000000001"/>
    <x v="34"/>
    <x v="10"/>
    <s v="Q2"/>
    <x v="0"/>
    <x v="36"/>
    <x v="0"/>
    <x v="4"/>
  </r>
  <r>
    <x v="1"/>
    <x v="37"/>
    <x v="1"/>
    <s v="Low"/>
    <n v="1945"/>
    <n v="10"/>
    <n v="15"/>
    <n v="29175"/>
    <n v="875.25"/>
    <n v="28299.75"/>
    <n v="28.29975"/>
    <n v="19450"/>
    <n v="8849.75"/>
    <n v="8.8497500000000002"/>
    <x v="35"/>
    <x v="10"/>
    <s v="Q2"/>
    <x v="0"/>
    <x v="37"/>
    <x v="1"/>
    <x v="5"/>
  </r>
  <r>
    <x v="1"/>
    <x v="38"/>
    <x v="3"/>
    <s v="Low"/>
    <n v="1945"/>
    <n v="250"/>
    <n v="15"/>
    <n v="29175"/>
    <n v="875.25"/>
    <n v="28299.75"/>
    <n v="28.29975"/>
    <n v="19450"/>
    <n v="8849.75"/>
    <n v="8.8497500000000002"/>
    <x v="36"/>
    <x v="5"/>
    <s v="Q2"/>
    <x v="0"/>
    <x v="38"/>
    <x v="3"/>
    <x v="6"/>
  </r>
  <r>
    <x v="3"/>
    <x v="39"/>
    <x v="1"/>
    <s v="Low"/>
    <n v="1760"/>
    <n v="10"/>
    <n v="7"/>
    <n v="12320"/>
    <n v="369.6"/>
    <n v="11950.4"/>
    <n v="11.9504"/>
    <n v="8800"/>
    <n v="3150.3999999999996"/>
    <n v="3.1503999999999994"/>
    <x v="37"/>
    <x v="6"/>
    <s v="Q4"/>
    <x v="0"/>
    <x v="39"/>
    <x v="1"/>
    <x v="7"/>
  </r>
  <r>
    <x v="1"/>
    <x v="1"/>
    <x v="1"/>
    <s v="Low"/>
    <n v="2261"/>
    <n v="10"/>
    <n v="15"/>
    <n v="33915"/>
    <n v="1356.6"/>
    <n v="32558.400000000001"/>
    <n v="32.558399999999999"/>
    <n v="22610"/>
    <n v="9948.4000000000015"/>
    <n v="9.9484000000000012"/>
    <x v="38"/>
    <x v="5"/>
    <s v="Q2"/>
    <x v="0"/>
    <x v="1"/>
    <x v="1"/>
    <x v="1"/>
  </r>
  <r>
    <x v="3"/>
    <x v="40"/>
    <x v="2"/>
    <s v="Low"/>
    <n v="736"/>
    <n v="120"/>
    <n v="20"/>
    <n v="14720"/>
    <n v="588.79999999999995"/>
    <n v="14131.2"/>
    <n v="14.131200000000002"/>
    <n v="7360"/>
    <n v="6771.2000000000007"/>
    <n v="6.7712000000000003"/>
    <x v="39"/>
    <x v="3"/>
    <s v="Q3"/>
    <x v="0"/>
    <x v="40"/>
    <x v="2"/>
    <x v="0"/>
  </r>
  <r>
    <x v="3"/>
    <x v="41"/>
    <x v="4"/>
    <s v="Low"/>
    <n v="2851"/>
    <n v="3"/>
    <n v="7"/>
    <n v="19957"/>
    <n v="798.28"/>
    <n v="19158.72"/>
    <n v="19.158720000000002"/>
    <n v="14255"/>
    <n v="4903.7200000000012"/>
    <n v="4.9037200000000007"/>
    <x v="40"/>
    <x v="7"/>
    <s v="Q4"/>
    <x v="0"/>
    <x v="41"/>
    <x v="4"/>
    <x v="1"/>
  </r>
  <r>
    <x v="3"/>
    <x v="42"/>
    <x v="0"/>
    <s v="Low"/>
    <n v="2851"/>
    <n v="5"/>
    <n v="7"/>
    <n v="19957"/>
    <n v="798.28"/>
    <n v="19158.72"/>
    <n v="19.158720000000002"/>
    <n v="14255"/>
    <n v="4903.7200000000012"/>
    <n v="4.9037200000000007"/>
    <x v="41"/>
    <x v="3"/>
    <s v="Q3"/>
    <x v="0"/>
    <x v="42"/>
    <x v="0"/>
    <x v="2"/>
  </r>
  <r>
    <x v="1"/>
    <x v="25"/>
    <x v="1"/>
    <s v="Low"/>
    <n v="671"/>
    <n v="10"/>
    <n v="15"/>
    <n v="10065"/>
    <n v="402.6"/>
    <n v="9662.4"/>
    <n v="9.6623999999999999"/>
    <n v="6710"/>
    <n v="2952.3999999999996"/>
    <n v="2.9523999999999995"/>
    <x v="42"/>
    <x v="1"/>
    <s v="Q1"/>
    <x v="0"/>
    <x v="25"/>
    <x v="1"/>
    <x v="1"/>
  </r>
  <r>
    <x v="1"/>
    <x v="43"/>
    <x v="1"/>
    <s v="Low"/>
    <n v="1514"/>
    <n v="10"/>
    <n v="15"/>
    <n v="22710"/>
    <n v="908.4"/>
    <n v="21801.599999999999"/>
    <n v="21.801599999999997"/>
    <n v="15140"/>
    <n v="6661.5999999999985"/>
    <n v="6.6615999999999982"/>
    <x v="43"/>
    <x v="8"/>
    <s v="Q1"/>
    <x v="0"/>
    <x v="43"/>
    <x v="1"/>
    <x v="3"/>
  </r>
  <r>
    <x v="3"/>
    <x v="15"/>
    <x v="2"/>
    <s v="Low"/>
    <n v="2646"/>
    <n v="120"/>
    <n v="20"/>
    <n v="52920"/>
    <n v="2116.8000000000002"/>
    <n v="50803.199999999997"/>
    <n v="50.803199999999997"/>
    <n v="26460"/>
    <n v="24343.199999999997"/>
    <n v="24.343199999999996"/>
    <x v="44"/>
    <x v="11"/>
    <s v="Q2"/>
    <x v="0"/>
    <x v="15"/>
    <x v="2"/>
    <x v="7"/>
  </r>
  <r>
    <x v="3"/>
    <x v="32"/>
    <x v="3"/>
    <s v="Low"/>
    <n v="349"/>
    <n v="250"/>
    <n v="350"/>
    <n v="122150"/>
    <n v="4886"/>
    <n v="117264"/>
    <n v="117.264"/>
    <n v="90740"/>
    <n v="26524"/>
    <n v="26.524000000000001"/>
    <x v="45"/>
    <x v="4"/>
    <s v="Q1"/>
    <x v="0"/>
    <x v="32"/>
    <x v="3"/>
    <x v="0"/>
  </r>
  <r>
    <x v="1"/>
    <x v="44"/>
    <x v="3"/>
    <s v="Low"/>
    <n v="1514"/>
    <n v="250"/>
    <n v="15"/>
    <n v="22710"/>
    <n v="908.4"/>
    <n v="21801.599999999999"/>
    <n v="21.801599999999997"/>
    <n v="15140"/>
    <n v="6661.5999999999985"/>
    <n v="6.6615999999999982"/>
    <x v="46"/>
    <x v="0"/>
    <s v="Q3"/>
    <x v="0"/>
    <x v="44"/>
    <x v="3"/>
    <x v="4"/>
  </r>
  <r>
    <x v="1"/>
    <x v="45"/>
    <x v="5"/>
    <s v="Low"/>
    <n v="671"/>
    <n v="260"/>
    <n v="15"/>
    <n v="10065"/>
    <n v="402.6"/>
    <n v="9662.4"/>
    <n v="9.6623999999999999"/>
    <n v="6710"/>
    <n v="2952.3999999999996"/>
    <n v="2.9523999999999995"/>
    <x v="15"/>
    <x v="9"/>
    <s v="Q4"/>
    <x v="0"/>
    <x v="45"/>
    <x v="5"/>
    <x v="5"/>
  </r>
  <r>
    <x v="3"/>
    <x v="46"/>
    <x v="5"/>
    <s v="Low"/>
    <n v="1778"/>
    <n v="260"/>
    <n v="350"/>
    <n v="622300"/>
    <n v="24892"/>
    <n v="597408"/>
    <n v="597.40800000000002"/>
    <n v="462280"/>
    <n v="135128"/>
    <n v="135.12799999999999"/>
    <x v="47"/>
    <x v="7"/>
    <s v="Q4"/>
    <x v="0"/>
    <x v="46"/>
    <x v="5"/>
    <x v="6"/>
  </r>
  <r>
    <x v="3"/>
    <x v="36"/>
    <x v="0"/>
    <s v="Medium"/>
    <n v="1159"/>
    <n v="5"/>
    <n v="7"/>
    <n v="8113"/>
    <n v="405.65"/>
    <n v="7707.35"/>
    <n v="7.7073499999999999"/>
    <n v="5795"/>
    <n v="1912.3500000000004"/>
    <n v="1.9123500000000004"/>
    <x v="48"/>
    <x v="2"/>
    <s v="Q3"/>
    <x v="0"/>
    <x v="36"/>
    <x v="0"/>
    <x v="4"/>
  </r>
  <r>
    <x v="3"/>
    <x v="3"/>
    <x v="1"/>
    <s v="Medium"/>
    <n v="2349"/>
    <n v="10"/>
    <n v="7"/>
    <n v="16443"/>
    <n v="822.15"/>
    <n v="15620.85"/>
    <n v="15.620850000000001"/>
    <n v="11745"/>
    <n v="3875.8500000000004"/>
    <n v="3.8758500000000002"/>
    <x v="5"/>
    <x v="0"/>
    <s v="Q3"/>
    <x v="0"/>
    <x v="3"/>
    <x v="1"/>
    <x v="3"/>
  </r>
  <r>
    <x v="3"/>
    <x v="34"/>
    <x v="5"/>
    <s v="Medium"/>
    <n v="1159"/>
    <n v="260"/>
    <n v="7"/>
    <n v="8113"/>
    <n v="405.65"/>
    <n v="7707.35"/>
    <n v="7.7073499999999999"/>
    <n v="5795"/>
    <n v="1912.3500000000004"/>
    <n v="1.9123500000000004"/>
    <x v="49"/>
    <x v="8"/>
    <s v="Q1"/>
    <x v="0"/>
    <x v="34"/>
    <x v="5"/>
    <x v="2"/>
  </r>
  <r>
    <x v="3"/>
    <x v="47"/>
    <x v="4"/>
    <s v="Medium"/>
    <n v="1016"/>
    <n v="3"/>
    <n v="7"/>
    <n v="7112"/>
    <n v="355.6"/>
    <n v="6756.4"/>
    <n v="6.7563999999999993"/>
    <n v="5080"/>
    <n v="1676.3999999999996"/>
    <n v="1.6763999999999997"/>
    <x v="50"/>
    <x v="10"/>
    <s v="Q2"/>
    <x v="0"/>
    <x v="47"/>
    <x v="4"/>
    <x v="7"/>
  </r>
  <r>
    <x v="3"/>
    <x v="48"/>
    <x v="0"/>
    <s v="Medium"/>
    <n v="720"/>
    <n v="5"/>
    <n v="350"/>
    <n v="252000"/>
    <n v="12600"/>
    <n v="239400"/>
    <n v="239.4"/>
    <n v="187200"/>
    <n v="52200"/>
    <n v="52.2"/>
    <x v="51"/>
    <x v="5"/>
    <s v="Q2"/>
    <x v="0"/>
    <x v="48"/>
    <x v="0"/>
    <x v="0"/>
  </r>
  <r>
    <x v="2"/>
    <x v="49"/>
    <x v="0"/>
    <s v="Medium"/>
    <n v="1100"/>
    <n v="5"/>
    <n v="300"/>
    <n v="330000"/>
    <n v="16500"/>
    <n v="313500"/>
    <n v="313.5"/>
    <n v="275000"/>
    <n v="38500"/>
    <n v="38.5"/>
    <x v="52"/>
    <x v="1"/>
    <s v="Q1"/>
    <x v="0"/>
    <x v="49"/>
    <x v="0"/>
    <x v="1"/>
  </r>
  <r>
    <x v="3"/>
    <x v="3"/>
    <x v="1"/>
    <s v="Medium"/>
    <n v="1228"/>
    <n v="10"/>
    <n v="350"/>
    <n v="429800"/>
    <n v="21490"/>
    <n v="408310"/>
    <n v="408.31"/>
    <n v="319280"/>
    <n v="89030"/>
    <n v="89.03"/>
    <x v="53"/>
    <x v="1"/>
    <s v="Q1"/>
    <x v="0"/>
    <x v="3"/>
    <x v="1"/>
    <x v="3"/>
  </r>
  <r>
    <x v="3"/>
    <x v="3"/>
    <x v="1"/>
    <s v="Medium"/>
    <n v="1389"/>
    <n v="10"/>
    <n v="20"/>
    <n v="27780"/>
    <n v="1389"/>
    <n v="26391"/>
    <n v="26.390999999999998"/>
    <n v="13890"/>
    <n v="12501"/>
    <n v="12.500999999999999"/>
    <x v="54"/>
    <x v="7"/>
    <s v="Q4"/>
    <x v="0"/>
    <x v="3"/>
    <x v="1"/>
    <x v="3"/>
  </r>
  <r>
    <x v="0"/>
    <x v="50"/>
    <x v="1"/>
    <s v="Medium"/>
    <n v="704"/>
    <n v="10"/>
    <n v="125"/>
    <n v="88000"/>
    <n v="4400"/>
    <n v="83600"/>
    <n v="83.6"/>
    <n v="84480"/>
    <n v="-880"/>
    <n v="-0.88"/>
    <x v="55"/>
    <x v="3"/>
    <s v="Q3"/>
    <x v="0"/>
    <x v="50"/>
    <x v="1"/>
    <x v="2"/>
  </r>
  <r>
    <x v="3"/>
    <x v="3"/>
    <x v="1"/>
    <s v="Medium"/>
    <n v="1802"/>
    <n v="10"/>
    <n v="20"/>
    <n v="36040"/>
    <n v="1802"/>
    <n v="34238"/>
    <n v="34.238"/>
    <n v="18020"/>
    <n v="16218"/>
    <n v="16.218"/>
    <x v="56"/>
    <x v="0"/>
    <s v="Q3"/>
    <x v="0"/>
    <x v="3"/>
    <x v="1"/>
    <x v="3"/>
  </r>
  <r>
    <x v="3"/>
    <x v="51"/>
    <x v="1"/>
    <s v="Medium"/>
    <n v="2136"/>
    <n v="10"/>
    <n v="7"/>
    <n v="14952"/>
    <n v="747.6"/>
    <n v="14204.4"/>
    <n v="14.2044"/>
    <n v="10680"/>
    <n v="3524.3999999999996"/>
    <n v="3.5243999999999995"/>
    <x v="57"/>
    <x v="3"/>
    <s v="Q3"/>
    <x v="0"/>
    <x v="51"/>
    <x v="1"/>
    <x v="3"/>
  </r>
  <r>
    <x v="1"/>
    <x v="37"/>
    <x v="1"/>
    <s v="Medium"/>
    <n v="2116"/>
    <n v="10"/>
    <n v="15"/>
    <n v="31740"/>
    <n v="1587"/>
    <n v="30153"/>
    <n v="30.152999999999999"/>
    <n v="21160"/>
    <n v="8993"/>
    <n v="8.9930000000000003"/>
    <x v="58"/>
    <x v="8"/>
    <s v="Q1"/>
    <x v="0"/>
    <x v="37"/>
    <x v="1"/>
    <x v="5"/>
  </r>
  <r>
    <x v="0"/>
    <x v="52"/>
    <x v="2"/>
    <s v="Medium"/>
    <n v="704"/>
    <n v="120"/>
    <n v="125"/>
    <n v="88000"/>
    <n v="4400"/>
    <n v="83600"/>
    <n v="83.6"/>
    <n v="84480"/>
    <n v="-880"/>
    <n v="-0.88"/>
    <x v="59"/>
    <x v="5"/>
    <s v="Q2"/>
    <x v="0"/>
    <x v="52"/>
    <x v="2"/>
    <x v="4"/>
  </r>
  <r>
    <x v="3"/>
    <x v="53"/>
    <x v="2"/>
    <s v="Medium"/>
    <n v="1033"/>
    <n v="120"/>
    <n v="20"/>
    <n v="20660"/>
    <n v="1033"/>
    <n v="19627"/>
    <n v="19.626999999999999"/>
    <n v="10330"/>
    <n v="9297"/>
    <n v="9.2970000000000006"/>
    <x v="60"/>
    <x v="9"/>
    <s v="Q4"/>
    <x v="0"/>
    <x v="53"/>
    <x v="2"/>
    <x v="5"/>
  </r>
  <r>
    <x v="3"/>
    <x v="54"/>
    <x v="3"/>
    <s v="Medium"/>
    <n v="1389"/>
    <n v="250"/>
    <n v="20"/>
    <n v="27780"/>
    <n v="1389"/>
    <n v="26391"/>
    <n v="26.390999999999998"/>
    <n v="13890"/>
    <n v="12501"/>
    <n v="12.500999999999999"/>
    <x v="61"/>
    <x v="0"/>
    <s v="Q3"/>
    <x v="0"/>
    <x v="54"/>
    <x v="3"/>
    <x v="6"/>
  </r>
  <r>
    <x v="3"/>
    <x v="32"/>
    <x v="3"/>
    <s v="Medium"/>
    <n v="1265"/>
    <n v="250"/>
    <n v="20"/>
    <n v="25300"/>
    <n v="1265"/>
    <n v="24035"/>
    <n v="24.035"/>
    <n v="12650"/>
    <n v="11385"/>
    <n v="11.385"/>
    <x v="62"/>
    <x v="3"/>
    <s v="Q3"/>
    <x v="0"/>
    <x v="32"/>
    <x v="3"/>
    <x v="0"/>
  </r>
  <r>
    <x v="3"/>
    <x v="55"/>
    <x v="3"/>
    <s v="Medium"/>
    <n v="2297"/>
    <n v="250"/>
    <n v="20"/>
    <n v="45940"/>
    <n v="2297"/>
    <n v="43643"/>
    <n v="43.643000000000001"/>
    <n v="22970"/>
    <n v="20673"/>
    <n v="20.672999999999998"/>
    <x v="63"/>
    <x v="3"/>
    <s v="Q3"/>
    <x v="0"/>
    <x v="55"/>
    <x v="3"/>
    <x v="7"/>
  </r>
  <r>
    <x v="3"/>
    <x v="46"/>
    <x v="5"/>
    <s v="Medium"/>
    <n v="1228"/>
    <n v="260"/>
    <n v="350"/>
    <n v="429800"/>
    <n v="21490"/>
    <n v="408310"/>
    <n v="408.31"/>
    <n v="319280"/>
    <n v="89030"/>
    <n v="89.03"/>
    <x v="64"/>
    <x v="1"/>
    <s v="Q1"/>
    <x v="0"/>
    <x v="46"/>
    <x v="5"/>
    <x v="6"/>
  </r>
  <r>
    <x v="4"/>
    <x v="35"/>
    <x v="4"/>
    <s v="Medium"/>
    <n v="2299"/>
    <n v="3"/>
    <n v="12"/>
    <n v="27588"/>
    <n v="1655.28"/>
    <n v="25932.720000000001"/>
    <n v="25.93272"/>
    <n v="6897"/>
    <n v="19035.72"/>
    <n v="19.035720000000001"/>
    <x v="65"/>
    <x v="1"/>
    <s v="Q1"/>
    <x v="0"/>
    <x v="35"/>
    <x v="4"/>
    <x v="3"/>
  </r>
  <r>
    <x v="3"/>
    <x v="56"/>
    <x v="4"/>
    <s v="Medium"/>
    <n v="263"/>
    <n v="3"/>
    <n v="7"/>
    <n v="1841"/>
    <n v="110.46"/>
    <n v="1730.54"/>
    <n v="1.73054"/>
    <n v="1315"/>
    <n v="415.53999999999996"/>
    <n v="0.41553999999999996"/>
    <x v="66"/>
    <x v="5"/>
    <s v="Q2"/>
    <x v="0"/>
    <x v="56"/>
    <x v="4"/>
    <x v="0"/>
  </r>
  <r>
    <x v="0"/>
    <x v="57"/>
    <x v="4"/>
    <s v="Medium"/>
    <n v="887"/>
    <n v="3"/>
    <n v="125"/>
    <n v="110875"/>
    <n v="6652.5"/>
    <n v="104222.5"/>
    <n v="104.2225"/>
    <n v="106440"/>
    <n v="-2217.5"/>
    <n v="-2.2174999999999998"/>
    <x v="67"/>
    <x v="2"/>
    <s v="Q3"/>
    <x v="0"/>
    <x v="57"/>
    <x v="4"/>
    <x v="1"/>
  </r>
  <r>
    <x v="3"/>
    <x v="58"/>
    <x v="0"/>
    <s v="Medium"/>
    <n v="1403"/>
    <n v="5"/>
    <n v="7"/>
    <n v="9821"/>
    <n v="589.26"/>
    <n v="9231.74"/>
    <n v="9.2317400000000003"/>
    <n v="7015"/>
    <n v="2216.7399999999998"/>
    <n v="2.2167399999999997"/>
    <x v="68"/>
    <x v="0"/>
    <s v="Q3"/>
    <x v="0"/>
    <x v="58"/>
    <x v="0"/>
    <x v="2"/>
  </r>
  <r>
    <x v="4"/>
    <x v="59"/>
    <x v="1"/>
    <s v="Medium"/>
    <n v="2299"/>
    <n v="10"/>
    <n v="12"/>
    <n v="27588"/>
    <n v="1655.28"/>
    <n v="25932.720000000001"/>
    <n v="25.93272"/>
    <n v="6897"/>
    <n v="19035.72"/>
    <n v="19.035720000000001"/>
    <x v="59"/>
    <x v="5"/>
    <s v="Q2"/>
    <x v="0"/>
    <x v="41"/>
    <x v="1"/>
    <x v="3"/>
  </r>
  <r>
    <x v="3"/>
    <x v="26"/>
    <x v="1"/>
    <s v="Medium"/>
    <n v="727"/>
    <n v="10"/>
    <n v="350"/>
    <n v="254450"/>
    <n v="15267"/>
    <n v="239183"/>
    <n v="239.18299999999999"/>
    <n v="189020"/>
    <n v="50163"/>
    <n v="50.162999999999997"/>
    <x v="69"/>
    <x v="5"/>
    <s v="Q2"/>
    <x v="0"/>
    <x v="26"/>
    <x v="1"/>
    <x v="2"/>
  </r>
  <r>
    <x v="2"/>
    <x v="60"/>
    <x v="2"/>
    <s v="Medium"/>
    <n v="1221"/>
    <n v="120"/>
    <n v="300"/>
    <n v="366300"/>
    <n v="21978"/>
    <n v="344322"/>
    <n v="344.322"/>
    <n v="305250"/>
    <n v="39072"/>
    <n v="39.072000000000003"/>
    <x v="70"/>
    <x v="10"/>
    <s v="Q2"/>
    <x v="0"/>
    <x v="59"/>
    <x v="2"/>
    <x v="4"/>
  </r>
  <r>
    <x v="3"/>
    <x v="53"/>
    <x v="2"/>
    <s v="Medium"/>
    <n v="2076"/>
    <n v="120"/>
    <n v="350"/>
    <n v="726600"/>
    <n v="43596"/>
    <n v="683004"/>
    <n v="683.00400000000002"/>
    <n v="539760"/>
    <n v="143244"/>
    <n v="143.244"/>
    <x v="71"/>
    <x v="0"/>
    <s v="Q3"/>
    <x v="0"/>
    <x v="53"/>
    <x v="2"/>
    <x v="5"/>
  </r>
  <r>
    <x v="2"/>
    <x v="61"/>
    <x v="3"/>
    <s v="Medium"/>
    <n v="1221"/>
    <n v="250"/>
    <n v="300"/>
    <n v="366300"/>
    <n v="21978"/>
    <n v="344322"/>
    <n v="344.322"/>
    <n v="305250"/>
    <n v="39072"/>
    <n v="39.072000000000003"/>
    <x v="72"/>
    <x v="2"/>
    <s v="Q3"/>
    <x v="0"/>
    <x v="60"/>
    <x v="3"/>
    <x v="5"/>
  </r>
  <r>
    <x v="3"/>
    <x v="33"/>
    <x v="3"/>
    <s v="Medium"/>
    <n v="1123"/>
    <n v="250"/>
    <n v="20"/>
    <n v="22460"/>
    <n v="1347.6"/>
    <n v="21112.400000000001"/>
    <n v="21.112400000000001"/>
    <n v="11230"/>
    <n v="9882.4000000000015"/>
    <n v="9.8824000000000023"/>
    <x v="73"/>
    <x v="3"/>
    <s v="Q3"/>
    <x v="0"/>
    <x v="33"/>
    <x v="3"/>
    <x v="1"/>
  </r>
  <r>
    <x v="2"/>
    <x v="62"/>
    <x v="3"/>
    <s v="Medium"/>
    <n v="2436"/>
    <n v="250"/>
    <n v="300"/>
    <n v="730800"/>
    <n v="43848"/>
    <n v="686952"/>
    <n v="686.952"/>
    <n v="609000"/>
    <n v="77952"/>
    <n v="77.951999999999998"/>
    <x v="74"/>
    <x v="8"/>
    <s v="Q1"/>
    <x v="0"/>
    <x v="61"/>
    <x v="3"/>
    <x v="6"/>
  </r>
  <r>
    <x v="3"/>
    <x v="63"/>
    <x v="5"/>
    <s v="Medium"/>
    <n v="727"/>
    <n v="260"/>
    <n v="350"/>
    <n v="254450"/>
    <n v="15267"/>
    <n v="239183"/>
    <n v="239.18299999999999"/>
    <n v="189020"/>
    <n v="50163"/>
    <n v="50.162999999999997"/>
    <x v="75"/>
    <x v="4"/>
    <s v="Q1"/>
    <x v="0"/>
    <x v="62"/>
    <x v="5"/>
    <x v="7"/>
  </r>
  <r>
    <x v="3"/>
    <x v="64"/>
    <x v="5"/>
    <s v="Medium"/>
    <n v="1403"/>
    <n v="260"/>
    <n v="7"/>
    <n v="9821"/>
    <n v="589.26"/>
    <n v="9231.74"/>
    <n v="9.2317400000000003"/>
    <n v="7015"/>
    <n v="2216.7399999999998"/>
    <n v="2.2167399999999997"/>
    <x v="76"/>
    <x v="0"/>
    <s v="Q3"/>
    <x v="0"/>
    <x v="63"/>
    <x v="5"/>
    <x v="0"/>
  </r>
  <r>
    <x v="3"/>
    <x v="64"/>
    <x v="5"/>
    <s v="Medium"/>
    <n v="2076"/>
    <n v="260"/>
    <n v="350"/>
    <n v="726600"/>
    <n v="43596"/>
    <n v="683004"/>
    <n v="683.00400000000002"/>
    <n v="539760"/>
    <n v="143244"/>
    <n v="143.244"/>
    <x v="77"/>
    <x v="2"/>
    <s v="Q3"/>
    <x v="0"/>
    <x v="63"/>
    <x v="5"/>
    <x v="0"/>
  </r>
  <r>
    <x v="3"/>
    <x v="58"/>
    <x v="0"/>
    <s v="Medium"/>
    <n v="1757"/>
    <n v="5"/>
    <n v="20"/>
    <n v="35140"/>
    <n v="2108.4"/>
    <n v="33031.599999999999"/>
    <n v="33.031599999999997"/>
    <n v="17570"/>
    <n v="15461.599999999999"/>
    <n v="15.461599999999999"/>
    <x v="78"/>
    <x v="10"/>
    <s v="Q2"/>
    <x v="0"/>
    <x v="58"/>
    <x v="0"/>
    <x v="2"/>
  </r>
  <r>
    <x v="3"/>
    <x v="51"/>
    <x v="1"/>
    <s v="Medium"/>
    <n v="1757"/>
    <n v="10"/>
    <n v="20"/>
    <n v="35140"/>
    <n v="2108.4"/>
    <n v="33031.599999999999"/>
    <n v="33.031599999999997"/>
    <n v="17570"/>
    <n v="15461.599999999999"/>
    <n v="15.461599999999999"/>
    <x v="79"/>
    <x v="2"/>
    <s v="Q3"/>
    <x v="0"/>
    <x v="51"/>
    <x v="1"/>
    <x v="3"/>
  </r>
  <r>
    <x v="3"/>
    <x v="65"/>
    <x v="4"/>
    <s v="Medium"/>
    <n v="1834"/>
    <n v="3"/>
    <n v="20"/>
    <n v="36680"/>
    <n v="2567.6"/>
    <n v="34112.400000000001"/>
    <n v="34.112400000000001"/>
    <n v="18340"/>
    <n v="15772.400000000001"/>
    <n v="15.772400000000001"/>
    <x v="80"/>
    <x v="5"/>
    <s v="Q2"/>
    <x v="0"/>
    <x v="64"/>
    <x v="4"/>
    <x v="1"/>
  </r>
  <r>
    <x v="3"/>
    <x v="51"/>
    <x v="1"/>
    <s v="Medium"/>
    <n v="1031"/>
    <n v="10"/>
    <n v="7"/>
    <n v="7217"/>
    <n v="505.19"/>
    <n v="6711.81"/>
    <n v="6.7118100000000007"/>
    <n v="5155"/>
    <n v="1556.8100000000004"/>
    <n v="1.5568100000000005"/>
    <x v="81"/>
    <x v="4"/>
    <s v="Q1"/>
    <x v="0"/>
    <x v="51"/>
    <x v="1"/>
    <x v="3"/>
  </r>
  <r>
    <x v="4"/>
    <x v="66"/>
    <x v="3"/>
    <s v="Medium"/>
    <n v="2215"/>
    <n v="250"/>
    <n v="12"/>
    <n v="26580"/>
    <n v="1860.6"/>
    <n v="24719.4"/>
    <n v="24.7194"/>
    <n v="6645"/>
    <n v="18074.400000000001"/>
    <n v="18.074400000000001"/>
    <x v="82"/>
    <x v="1"/>
    <s v="Q1"/>
    <x v="0"/>
    <x v="65"/>
    <x v="3"/>
    <x v="2"/>
  </r>
  <r>
    <x v="0"/>
    <x v="67"/>
    <x v="0"/>
    <s v="Medium"/>
    <n v="2500"/>
    <n v="5"/>
    <n v="125"/>
    <n v="312500"/>
    <n v="21875"/>
    <n v="290625"/>
    <n v="290.625"/>
    <n v="300000"/>
    <n v="-9375"/>
    <n v="-9.375"/>
    <x v="83"/>
    <x v="8"/>
    <s v="Q1"/>
    <x v="0"/>
    <x v="66"/>
    <x v="0"/>
    <x v="3"/>
  </r>
  <r>
    <x v="1"/>
    <x v="25"/>
    <x v="1"/>
    <s v="Medium"/>
    <n v="2931"/>
    <n v="10"/>
    <n v="15"/>
    <n v="43965"/>
    <n v="3077.55"/>
    <n v="40887.449999999997"/>
    <n v="40.887449999999994"/>
    <n v="29310"/>
    <n v="11577.449999999997"/>
    <n v="11.577449999999997"/>
    <x v="84"/>
    <x v="0"/>
    <s v="Q3"/>
    <x v="0"/>
    <x v="25"/>
    <x v="1"/>
    <x v="1"/>
  </r>
  <r>
    <x v="2"/>
    <x v="68"/>
    <x v="1"/>
    <s v="Medium"/>
    <n v="1123"/>
    <n v="10"/>
    <n v="300"/>
    <n v="336900"/>
    <n v="23583"/>
    <n v="313317"/>
    <n v="313.31700000000001"/>
    <n v="280750"/>
    <n v="32567"/>
    <n v="32.567"/>
    <x v="85"/>
    <x v="11"/>
    <s v="Q2"/>
    <x v="0"/>
    <x v="56"/>
    <x v="1"/>
    <x v="4"/>
  </r>
  <r>
    <x v="2"/>
    <x v="69"/>
    <x v="1"/>
    <s v="Medium"/>
    <n v="1404"/>
    <n v="10"/>
    <n v="300"/>
    <n v="421200"/>
    <n v="29484"/>
    <n v="391716"/>
    <n v="391.71600000000001"/>
    <n v="351000"/>
    <n v="40716"/>
    <n v="40.716000000000001"/>
    <x v="86"/>
    <x v="10"/>
    <s v="Q2"/>
    <x v="0"/>
    <x v="67"/>
    <x v="1"/>
    <x v="5"/>
  </r>
  <r>
    <x v="4"/>
    <x v="70"/>
    <x v="1"/>
    <s v="Medium"/>
    <n v="2763"/>
    <n v="10"/>
    <n v="12"/>
    <n v="33156"/>
    <n v="2320.92"/>
    <n v="30835.08"/>
    <n v="30.835080000000001"/>
    <n v="8289"/>
    <n v="22546.080000000002"/>
    <n v="22.546080000000003"/>
    <x v="87"/>
    <x v="5"/>
    <s v="Q2"/>
    <x v="0"/>
    <x v="68"/>
    <x v="1"/>
    <x v="6"/>
  </r>
  <r>
    <x v="3"/>
    <x v="71"/>
    <x v="1"/>
    <s v="Medium"/>
    <n v="2125"/>
    <n v="10"/>
    <n v="7"/>
    <n v="14875"/>
    <n v="1041.25"/>
    <n v="13833.75"/>
    <n v="13.83375"/>
    <n v="10625"/>
    <n v="3208.75"/>
    <n v="3.2087500000000002"/>
    <x v="88"/>
    <x v="11"/>
    <s v="Q2"/>
    <x v="0"/>
    <x v="69"/>
    <x v="1"/>
    <x v="7"/>
  </r>
  <r>
    <x v="3"/>
    <x v="40"/>
    <x v="2"/>
    <s v="Medium"/>
    <n v="1421"/>
    <n v="120"/>
    <n v="20"/>
    <n v="28420"/>
    <n v="1989.4"/>
    <n v="26430.6"/>
    <n v="26.430599999999998"/>
    <n v="14210"/>
    <n v="12220.599999999999"/>
    <n v="12.220599999999999"/>
    <x v="89"/>
    <x v="4"/>
    <s v="Q1"/>
    <x v="0"/>
    <x v="40"/>
    <x v="2"/>
    <x v="0"/>
  </r>
  <r>
    <x v="3"/>
    <x v="27"/>
    <x v="2"/>
    <s v="Medium"/>
    <n v="588"/>
    <n v="120"/>
    <n v="20"/>
    <n v="11760"/>
    <n v="823.2"/>
    <n v="10936.8"/>
    <n v="10.9368"/>
    <n v="5880"/>
    <n v="5056.7999999999993"/>
    <n v="5.0567999999999991"/>
    <x v="90"/>
    <x v="10"/>
    <s v="Q2"/>
    <x v="0"/>
    <x v="27"/>
    <x v="2"/>
    <x v="3"/>
  </r>
  <r>
    <x v="0"/>
    <x v="72"/>
    <x v="5"/>
    <s v="Medium"/>
    <n v="994"/>
    <n v="260"/>
    <n v="125"/>
    <n v="124250"/>
    <n v="8697.5"/>
    <n v="115552.5"/>
    <n v="115.55249999999999"/>
    <n v="119280"/>
    <n v="-3727.5"/>
    <n v="-3.7275"/>
    <x v="91"/>
    <x v="11"/>
    <s v="Q2"/>
    <x v="0"/>
    <x v="70"/>
    <x v="5"/>
    <x v="0"/>
  </r>
  <r>
    <x v="2"/>
    <x v="73"/>
    <x v="0"/>
    <s v="Medium"/>
    <n v="1283"/>
    <n v="5"/>
    <n v="300"/>
    <n v="384900"/>
    <n v="30792"/>
    <n v="354108"/>
    <n v="354.108"/>
    <n v="320750"/>
    <n v="33358"/>
    <n v="33.357999999999997"/>
    <x v="92"/>
    <x v="2"/>
    <s v="Q3"/>
    <x v="0"/>
    <x v="71"/>
    <x v="0"/>
    <x v="1"/>
  </r>
  <r>
    <x v="3"/>
    <x v="71"/>
    <x v="1"/>
    <s v="Medium"/>
    <n v="2409"/>
    <n v="10"/>
    <n v="7"/>
    <n v="16863"/>
    <n v="1349.04"/>
    <n v="15513.96"/>
    <n v="15.513959999999999"/>
    <n v="12045"/>
    <n v="3468.9599999999991"/>
    <n v="3.4689599999999992"/>
    <x v="93"/>
    <x v="6"/>
    <s v="Q4"/>
    <x v="0"/>
    <x v="69"/>
    <x v="1"/>
    <x v="7"/>
  </r>
  <r>
    <x v="3"/>
    <x v="71"/>
    <x v="1"/>
    <s v="Medium"/>
    <n v="2146"/>
    <n v="10"/>
    <n v="350"/>
    <n v="751100"/>
    <n v="60088"/>
    <n v="691012"/>
    <n v="691.01199999999994"/>
    <n v="557960"/>
    <n v="133052"/>
    <n v="133.05199999999999"/>
    <x v="94"/>
    <x v="9"/>
    <s v="Q4"/>
    <x v="0"/>
    <x v="69"/>
    <x v="1"/>
    <x v="7"/>
  </r>
  <r>
    <x v="3"/>
    <x v="39"/>
    <x v="1"/>
    <s v="Medium"/>
    <n v="1946"/>
    <n v="10"/>
    <n v="7"/>
    <n v="13622"/>
    <n v="1089.76"/>
    <n v="12532.24"/>
    <n v="12.53224"/>
    <n v="9730"/>
    <n v="2802.24"/>
    <n v="2.8022399999999998"/>
    <x v="45"/>
    <x v="4"/>
    <s v="Q1"/>
    <x v="0"/>
    <x v="39"/>
    <x v="1"/>
    <x v="7"/>
  </r>
  <r>
    <x v="2"/>
    <x v="60"/>
    <x v="2"/>
    <s v="Medium"/>
    <n v="386"/>
    <n v="120"/>
    <n v="300"/>
    <n v="115800"/>
    <n v="9264"/>
    <n v="106536"/>
    <n v="106.536"/>
    <n v="96500"/>
    <n v="10036"/>
    <n v="10.036"/>
    <x v="95"/>
    <x v="6"/>
    <s v="Q4"/>
    <x v="0"/>
    <x v="59"/>
    <x v="2"/>
    <x v="4"/>
  </r>
  <r>
    <x v="2"/>
    <x v="74"/>
    <x v="3"/>
    <s v="Medium"/>
    <n v="808"/>
    <n v="250"/>
    <n v="300"/>
    <n v="242400"/>
    <n v="19392"/>
    <n v="223008"/>
    <n v="223.00800000000001"/>
    <n v="202000"/>
    <n v="21008"/>
    <n v="21.007999999999999"/>
    <x v="96"/>
    <x v="11"/>
    <s v="Q2"/>
    <x v="0"/>
    <x v="72"/>
    <x v="3"/>
    <x v="2"/>
  </r>
  <r>
    <x v="4"/>
    <x v="75"/>
    <x v="5"/>
    <s v="Medium"/>
    <n v="1375"/>
    <n v="260"/>
    <n v="12"/>
    <n v="16500"/>
    <n v="1320"/>
    <n v="15180"/>
    <n v="15.18"/>
    <n v="4125"/>
    <n v="11055"/>
    <n v="11.055"/>
    <x v="97"/>
    <x v="9"/>
    <s v="Q4"/>
    <x v="0"/>
    <x v="73"/>
    <x v="5"/>
    <x v="3"/>
  </r>
  <r>
    <x v="4"/>
    <x v="76"/>
    <x v="4"/>
    <s v="Medium"/>
    <n v="367"/>
    <n v="3"/>
    <n v="12"/>
    <n v="4404"/>
    <n v="396.36"/>
    <n v="4007.64"/>
    <n v="4.0076400000000003"/>
    <n v="1101"/>
    <n v="2906.64"/>
    <n v="2.9066399999999999"/>
    <x v="98"/>
    <x v="4"/>
    <s v="Q1"/>
    <x v="0"/>
    <x v="74"/>
    <x v="4"/>
    <x v="4"/>
  </r>
  <r>
    <x v="2"/>
    <x v="77"/>
    <x v="0"/>
    <s v="Medium"/>
    <n v="322"/>
    <n v="5"/>
    <n v="300"/>
    <n v="96600"/>
    <n v="8694"/>
    <n v="87906"/>
    <n v="87.906000000000006"/>
    <n v="80500"/>
    <n v="7406"/>
    <n v="7.4059999999999997"/>
    <x v="99"/>
    <x v="11"/>
    <s v="Q2"/>
    <x v="0"/>
    <x v="75"/>
    <x v="0"/>
    <x v="5"/>
  </r>
  <r>
    <x v="0"/>
    <x v="78"/>
    <x v="0"/>
    <s v="Medium"/>
    <n v="1857"/>
    <n v="5"/>
    <n v="125"/>
    <n v="232125"/>
    <n v="20891.25"/>
    <n v="211233.75"/>
    <n v="211.23374999999999"/>
    <n v="222840"/>
    <n v="-11606.25"/>
    <n v="-11.606249999999999"/>
    <x v="100"/>
    <x v="5"/>
    <s v="Q2"/>
    <x v="0"/>
    <x v="54"/>
    <x v="0"/>
    <x v="6"/>
  </r>
  <r>
    <x v="3"/>
    <x v="42"/>
    <x v="0"/>
    <s v="Medium"/>
    <n v="1611"/>
    <n v="5"/>
    <n v="7"/>
    <n v="11277"/>
    <n v="1014.93"/>
    <n v="10262.07"/>
    <n v="10.26207"/>
    <n v="8055"/>
    <n v="2207.0699999999997"/>
    <n v="2.2070699999999999"/>
    <x v="101"/>
    <x v="6"/>
    <s v="Q4"/>
    <x v="0"/>
    <x v="42"/>
    <x v="0"/>
    <x v="2"/>
  </r>
  <r>
    <x v="2"/>
    <x v="79"/>
    <x v="0"/>
    <s v="Medium"/>
    <n v="334"/>
    <n v="5"/>
    <n v="300"/>
    <n v="100200"/>
    <n v="9018"/>
    <n v="91182"/>
    <n v="91.182000000000002"/>
    <n v="83500"/>
    <n v="7682"/>
    <n v="7.6820000000000004"/>
    <x v="102"/>
    <x v="8"/>
    <s v="Q1"/>
    <x v="0"/>
    <x v="66"/>
    <x v="0"/>
    <x v="7"/>
  </r>
  <r>
    <x v="4"/>
    <x v="70"/>
    <x v="1"/>
    <s v="Medium"/>
    <n v="367"/>
    <n v="10"/>
    <n v="12"/>
    <n v="4404"/>
    <n v="396.36"/>
    <n v="4007.64"/>
    <n v="4.0076400000000003"/>
    <n v="1101"/>
    <n v="2906.64"/>
    <n v="2.9066399999999999"/>
    <x v="103"/>
    <x v="11"/>
    <s v="Q2"/>
    <x v="0"/>
    <x v="68"/>
    <x v="1"/>
    <x v="6"/>
  </r>
  <r>
    <x v="4"/>
    <x v="13"/>
    <x v="1"/>
    <s v="Medium"/>
    <n v="1775"/>
    <n v="10"/>
    <n v="12"/>
    <n v="21300"/>
    <n v="1917"/>
    <n v="19383"/>
    <n v="19.382999999999999"/>
    <n v="5325"/>
    <n v="14058"/>
    <n v="14.058"/>
    <x v="104"/>
    <x v="8"/>
    <s v="Q1"/>
    <x v="0"/>
    <x v="13"/>
    <x v="1"/>
    <x v="5"/>
  </r>
  <r>
    <x v="4"/>
    <x v="80"/>
    <x v="3"/>
    <s v="Medium"/>
    <n v="2234"/>
    <n v="250"/>
    <n v="12"/>
    <n v="26808"/>
    <n v="2412.7199999999998"/>
    <n v="24395.279999999999"/>
    <n v="24.39528"/>
    <n v="6702"/>
    <n v="17693.28"/>
    <n v="17.693279999999998"/>
    <x v="105"/>
    <x v="3"/>
    <s v="Q3"/>
    <x v="0"/>
    <x v="76"/>
    <x v="3"/>
    <x v="0"/>
  </r>
  <r>
    <x v="1"/>
    <x v="81"/>
    <x v="5"/>
    <s v="Medium"/>
    <n v="970"/>
    <n v="260"/>
    <n v="15"/>
    <n v="14550"/>
    <n v="1309.5"/>
    <n v="13240.5"/>
    <n v="13.240500000000001"/>
    <n v="9700"/>
    <n v="3540.5"/>
    <n v="3.5405000000000002"/>
    <x v="67"/>
    <x v="2"/>
    <s v="Q3"/>
    <x v="0"/>
    <x v="77"/>
    <x v="5"/>
    <x v="1"/>
  </r>
  <r>
    <x v="3"/>
    <x v="7"/>
    <x v="3"/>
    <s v="Medium"/>
    <n v="2682"/>
    <n v="250"/>
    <n v="20"/>
    <n v="53640"/>
    <n v="4827.6000000000004"/>
    <n v="48812.4"/>
    <n v="48.812400000000004"/>
    <n v="26820"/>
    <n v="21992.400000000001"/>
    <n v="21.9924"/>
    <x v="106"/>
    <x v="1"/>
    <s v="Q1"/>
    <x v="0"/>
    <x v="7"/>
    <x v="3"/>
    <x v="7"/>
  </r>
  <r>
    <x v="4"/>
    <x v="82"/>
    <x v="5"/>
    <s v="Medium"/>
    <n v="306"/>
    <n v="260"/>
    <n v="12"/>
    <n v="3672"/>
    <n v="330.48"/>
    <n v="3341.52"/>
    <n v="3.34152"/>
    <n v="918"/>
    <n v="2423.52"/>
    <n v="2.4235199999999999"/>
    <x v="107"/>
    <x v="6"/>
    <s v="Q4"/>
    <x v="0"/>
    <x v="78"/>
    <x v="5"/>
    <x v="2"/>
  </r>
  <r>
    <x v="4"/>
    <x v="83"/>
    <x v="4"/>
    <s v="High"/>
    <n v="386"/>
    <n v="3"/>
    <n v="12"/>
    <n v="4632"/>
    <n v="463.2"/>
    <n v="4168.8"/>
    <n v="4.1688000000000001"/>
    <n v="1158"/>
    <n v="3010.8"/>
    <n v="3.0108000000000001"/>
    <x v="77"/>
    <x v="2"/>
    <s v="Q3"/>
    <x v="0"/>
    <x v="79"/>
    <x v="4"/>
    <x v="3"/>
  </r>
  <r>
    <x v="4"/>
    <x v="4"/>
    <x v="1"/>
    <s v="High"/>
    <n v="386"/>
    <n v="10"/>
    <n v="12"/>
    <n v="4632"/>
    <n v="463.2"/>
    <n v="4168.8"/>
    <n v="4.1688000000000001"/>
    <n v="1158"/>
    <n v="3010.8"/>
    <n v="3.0108000000000001"/>
    <x v="26"/>
    <x v="1"/>
    <s v="Q1"/>
    <x v="0"/>
    <x v="4"/>
    <x v="1"/>
    <x v="4"/>
  </r>
  <r>
    <x v="0"/>
    <x v="84"/>
    <x v="4"/>
    <s v="High"/>
    <n v="1482"/>
    <n v="3"/>
    <n v="125"/>
    <n v="185250"/>
    <n v="18525"/>
    <n v="166725"/>
    <n v="166.72499999999999"/>
    <n v="177840"/>
    <n v="-11115"/>
    <n v="-11.115"/>
    <x v="108"/>
    <x v="5"/>
    <s v="Q2"/>
    <x v="0"/>
    <x v="80"/>
    <x v="4"/>
    <x v="4"/>
  </r>
  <r>
    <x v="0"/>
    <x v="12"/>
    <x v="0"/>
    <s v="High"/>
    <n v="1804"/>
    <n v="5"/>
    <n v="125"/>
    <n v="225500"/>
    <n v="22550"/>
    <n v="202950"/>
    <n v="202.95"/>
    <n v="216480"/>
    <n v="-13530"/>
    <n v="-13.53"/>
    <x v="109"/>
    <x v="5"/>
    <s v="Q2"/>
    <x v="0"/>
    <x v="12"/>
    <x v="0"/>
    <x v="4"/>
  </r>
  <r>
    <x v="1"/>
    <x v="1"/>
    <x v="1"/>
    <s v="High"/>
    <n v="2167"/>
    <n v="10"/>
    <n v="15"/>
    <n v="32505"/>
    <n v="3250.5"/>
    <n v="29254.5"/>
    <n v="29.2545"/>
    <n v="21670"/>
    <n v="7584.5"/>
    <n v="7.5845000000000002"/>
    <x v="110"/>
    <x v="0"/>
    <s v="Q3"/>
    <x v="0"/>
    <x v="1"/>
    <x v="1"/>
    <x v="1"/>
  </r>
  <r>
    <x v="2"/>
    <x v="85"/>
    <x v="2"/>
    <s v="High"/>
    <n v="2294"/>
    <n v="120"/>
    <n v="300"/>
    <n v="688200"/>
    <n v="68820"/>
    <n v="619380"/>
    <n v="619.38"/>
    <n v="573500"/>
    <n v="45880"/>
    <n v="45.88"/>
    <x v="111"/>
    <x v="5"/>
    <s v="Q2"/>
    <x v="0"/>
    <x v="49"/>
    <x v="2"/>
    <x v="5"/>
  </r>
  <r>
    <x v="0"/>
    <x v="6"/>
    <x v="2"/>
    <s v="High"/>
    <n v="1916"/>
    <n v="120"/>
    <n v="125"/>
    <n v="239500"/>
    <n v="23950"/>
    <n v="215550"/>
    <n v="215.55"/>
    <n v="229920"/>
    <n v="-14370"/>
    <n v="-14.37"/>
    <x v="112"/>
    <x v="4"/>
    <s v="Q1"/>
    <x v="0"/>
    <x v="6"/>
    <x v="2"/>
    <x v="6"/>
  </r>
  <r>
    <x v="2"/>
    <x v="74"/>
    <x v="3"/>
    <s v="High"/>
    <n v="2294"/>
    <n v="250"/>
    <n v="300"/>
    <n v="688200"/>
    <n v="68820"/>
    <n v="619380"/>
    <n v="619.38"/>
    <n v="573500"/>
    <n v="45880"/>
    <n v="45.88"/>
    <x v="113"/>
    <x v="11"/>
    <s v="Q2"/>
    <x v="0"/>
    <x v="72"/>
    <x v="3"/>
    <x v="2"/>
  </r>
  <r>
    <x v="1"/>
    <x v="86"/>
    <x v="3"/>
    <s v="High"/>
    <n v="2167"/>
    <n v="250"/>
    <n v="15"/>
    <n v="32505"/>
    <n v="3250.5"/>
    <n v="29254.5"/>
    <n v="29.2545"/>
    <n v="21670"/>
    <n v="7584.5"/>
    <n v="7.5845000000000002"/>
    <x v="114"/>
    <x v="2"/>
    <s v="Q3"/>
    <x v="0"/>
    <x v="50"/>
    <x v="3"/>
    <x v="6"/>
  </r>
  <r>
    <x v="3"/>
    <x v="55"/>
    <x v="3"/>
    <s v="High"/>
    <n v="1870"/>
    <n v="250"/>
    <n v="350"/>
    <n v="654500"/>
    <n v="65450"/>
    <n v="589050"/>
    <n v="589.04999999999995"/>
    <n v="486200"/>
    <n v="102850"/>
    <n v="102.85"/>
    <x v="115"/>
    <x v="3"/>
    <s v="Q3"/>
    <x v="0"/>
    <x v="55"/>
    <x v="3"/>
    <x v="7"/>
  </r>
  <r>
    <x v="4"/>
    <x v="87"/>
    <x v="4"/>
    <s v="High"/>
    <n v="1198"/>
    <n v="3"/>
    <n v="12"/>
    <n v="14376"/>
    <n v="1581.36"/>
    <n v="12794.64"/>
    <n v="12.794639999999999"/>
    <n v="3594"/>
    <n v="9200.64"/>
    <n v="9.2006399999999999"/>
    <x v="109"/>
    <x v="5"/>
    <s v="Q2"/>
    <x v="0"/>
    <x v="81"/>
    <x v="4"/>
    <x v="7"/>
  </r>
  <r>
    <x v="4"/>
    <x v="24"/>
    <x v="1"/>
    <s v="High"/>
    <n v="1198"/>
    <n v="10"/>
    <n v="12"/>
    <n v="14376"/>
    <n v="1581.36"/>
    <n v="12794.64"/>
    <n v="12.794639999999999"/>
    <n v="3594"/>
    <n v="9200.64"/>
    <n v="9.2006399999999999"/>
    <x v="116"/>
    <x v="5"/>
    <s v="Q2"/>
    <x v="0"/>
    <x v="24"/>
    <x v="1"/>
    <x v="0"/>
  </r>
  <r>
    <x v="4"/>
    <x v="88"/>
    <x v="3"/>
    <s v="High"/>
    <n v="1005"/>
    <n v="250"/>
    <n v="12"/>
    <n v="12060"/>
    <n v="1326.6"/>
    <n v="10733.4"/>
    <n v="10.7334"/>
    <n v="3015"/>
    <n v="7718.4"/>
    <n v="7.7183999999999999"/>
    <x v="117"/>
    <x v="11"/>
    <s v="Q2"/>
    <x v="0"/>
    <x v="82"/>
    <x v="3"/>
    <x v="0"/>
  </r>
  <r>
    <x v="1"/>
    <x v="89"/>
    <x v="4"/>
    <s v="High"/>
    <n v="1560"/>
    <n v="3"/>
    <n v="15"/>
    <n v="23400"/>
    <n v="2574"/>
    <n v="20826"/>
    <n v="20.826000000000001"/>
    <n v="15600"/>
    <n v="5226"/>
    <n v="5.226"/>
    <x v="118"/>
    <x v="1"/>
    <s v="Q1"/>
    <x v="0"/>
    <x v="83"/>
    <x v="4"/>
    <x v="1"/>
  </r>
  <r>
    <x v="3"/>
    <x v="65"/>
    <x v="4"/>
    <s v="High"/>
    <n v="2706"/>
    <n v="3"/>
    <n v="7"/>
    <n v="18942"/>
    <n v="2083.62"/>
    <n v="16858.38"/>
    <n v="16.85838"/>
    <n v="13530"/>
    <n v="3328.380000000001"/>
    <n v="3.328380000000001"/>
    <x v="119"/>
    <x v="8"/>
    <s v="Q1"/>
    <x v="0"/>
    <x v="64"/>
    <x v="4"/>
    <x v="1"/>
  </r>
  <r>
    <x v="3"/>
    <x v="36"/>
    <x v="0"/>
    <s v="High"/>
    <n v="2992"/>
    <n v="5"/>
    <n v="20"/>
    <n v="59840"/>
    <n v="6582.4"/>
    <n v="53257.599999999999"/>
    <n v="53.257599999999996"/>
    <n v="29920"/>
    <n v="23337.599999999999"/>
    <n v="23.337599999999998"/>
    <x v="120"/>
    <x v="7"/>
    <s v="Q4"/>
    <x v="0"/>
    <x v="36"/>
    <x v="0"/>
    <x v="4"/>
  </r>
  <r>
    <x v="3"/>
    <x v="71"/>
    <x v="1"/>
    <s v="High"/>
    <n v="2992"/>
    <n v="10"/>
    <n v="20"/>
    <n v="59840"/>
    <n v="6582.4"/>
    <n v="53257.599999999999"/>
    <n v="53.257599999999996"/>
    <n v="29920"/>
    <n v="23337.599999999999"/>
    <n v="23.337599999999998"/>
    <x v="121"/>
    <x v="5"/>
    <s v="Q2"/>
    <x v="0"/>
    <x v="69"/>
    <x v="1"/>
    <x v="7"/>
  </r>
  <r>
    <x v="3"/>
    <x v="53"/>
    <x v="2"/>
    <s v="High"/>
    <n v="2805"/>
    <n v="120"/>
    <n v="20"/>
    <n v="56100"/>
    <n v="6171"/>
    <n v="49929"/>
    <n v="49.929000000000002"/>
    <n v="28050"/>
    <n v="21879"/>
    <n v="21.879000000000001"/>
    <x v="122"/>
    <x v="9"/>
    <s v="Q4"/>
    <x v="0"/>
    <x v="53"/>
    <x v="2"/>
    <x v="5"/>
  </r>
  <r>
    <x v="1"/>
    <x v="90"/>
    <x v="2"/>
    <s v="High"/>
    <n v="655"/>
    <n v="120"/>
    <n v="15"/>
    <n v="9825"/>
    <n v="1080.75"/>
    <n v="8744.25"/>
    <n v="8.7442499999999992"/>
    <n v="6550"/>
    <n v="2194.25"/>
    <n v="2.1942499999999998"/>
    <x v="123"/>
    <x v="9"/>
    <s v="Q4"/>
    <x v="0"/>
    <x v="84"/>
    <x v="2"/>
    <x v="2"/>
  </r>
  <r>
    <x v="3"/>
    <x v="30"/>
    <x v="2"/>
    <s v="High"/>
    <n v="344"/>
    <n v="120"/>
    <n v="350"/>
    <n v="120400"/>
    <n v="13244"/>
    <n v="107156"/>
    <n v="107.15600000000001"/>
    <n v="89440"/>
    <n v="17716"/>
    <n v="17.716000000000001"/>
    <x v="124"/>
    <x v="5"/>
    <s v="Q2"/>
    <x v="0"/>
    <x v="30"/>
    <x v="2"/>
    <x v="6"/>
  </r>
  <r>
    <x v="3"/>
    <x v="54"/>
    <x v="3"/>
    <s v="High"/>
    <n v="2935"/>
    <n v="250"/>
    <n v="20"/>
    <n v="58700"/>
    <n v="6457"/>
    <n v="52243"/>
    <n v="52.243000000000002"/>
    <n v="29350"/>
    <n v="22893"/>
    <n v="22.893000000000001"/>
    <x v="104"/>
    <x v="8"/>
    <s v="Q1"/>
    <x v="0"/>
    <x v="54"/>
    <x v="3"/>
    <x v="6"/>
  </r>
  <r>
    <x v="0"/>
    <x v="91"/>
    <x v="5"/>
    <s v="High"/>
    <n v="947"/>
    <n v="260"/>
    <n v="125"/>
    <n v="118375"/>
    <n v="13021.25"/>
    <n v="105353.75"/>
    <n v="105.35375000000001"/>
    <n v="113640"/>
    <n v="-8286.25"/>
    <n v="-8.2862500000000008"/>
    <x v="125"/>
    <x v="9"/>
    <s v="Q4"/>
    <x v="0"/>
    <x v="85"/>
    <x v="5"/>
    <x v="3"/>
  </r>
  <r>
    <x v="3"/>
    <x v="92"/>
    <x v="5"/>
    <s v="High"/>
    <n v="344"/>
    <n v="260"/>
    <n v="350"/>
    <n v="120400"/>
    <n v="13244"/>
    <n v="107156"/>
    <n v="107.15600000000001"/>
    <n v="89440"/>
    <n v="17716"/>
    <n v="17.716000000000001"/>
    <x v="126"/>
    <x v="9"/>
    <s v="Q4"/>
    <x v="0"/>
    <x v="56"/>
    <x v="5"/>
    <x v="4"/>
  </r>
  <r>
    <x v="3"/>
    <x v="26"/>
    <x v="1"/>
    <s v="High"/>
    <n v="380"/>
    <n v="10"/>
    <n v="7"/>
    <n v="2660"/>
    <n v="292.60000000000002"/>
    <n v="2367.4"/>
    <n v="2.3673999999999999"/>
    <n v="1900"/>
    <n v="467.40000000000009"/>
    <n v="0.46740000000000009"/>
    <x v="127"/>
    <x v="5"/>
    <s v="Q2"/>
    <x v="0"/>
    <x v="26"/>
    <x v="1"/>
    <x v="2"/>
  </r>
  <r>
    <x v="0"/>
    <x v="93"/>
    <x v="4"/>
    <s v="High"/>
    <n v="2416"/>
    <n v="3"/>
    <n v="125"/>
    <n v="302000"/>
    <n v="36240"/>
    <n v="265760"/>
    <n v="265.76"/>
    <n v="289920"/>
    <n v="-24160"/>
    <n v="-24.16"/>
    <x v="128"/>
    <x v="6"/>
    <s v="Q4"/>
    <x v="0"/>
    <x v="86"/>
    <x v="4"/>
    <x v="5"/>
  </r>
  <r>
    <x v="3"/>
    <x v="48"/>
    <x v="0"/>
    <s v="High"/>
    <n v="1715"/>
    <n v="5"/>
    <n v="20"/>
    <n v="34300"/>
    <n v="4116"/>
    <n v="30184"/>
    <n v="30.184000000000001"/>
    <n v="17150"/>
    <n v="13034"/>
    <n v="13.034000000000001"/>
    <x v="129"/>
    <x v="7"/>
    <s v="Q4"/>
    <x v="0"/>
    <x v="48"/>
    <x v="0"/>
    <x v="0"/>
  </r>
  <r>
    <x v="2"/>
    <x v="77"/>
    <x v="0"/>
    <s v="High"/>
    <n v="1186"/>
    <n v="5"/>
    <n v="300"/>
    <n v="355800"/>
    <n v="42696"/>
    <n v="313104"/>
    <n v="313.10399999999998"/>
    <n v="296500"/>
    <n v="16604"/>
    <n v="16.603999999999999"/>
    <x v="130"/>
    <x v="3"/>
    <s v="Q3"/>
    <x v="0"/>
    <x v="75"/>
    <x v="0"/>
    <x v="5"/>
  </r>
  <r>
    <x v="3"/>
    <x v="39"/>
    <x v="1"/>
    <s v="High"/>
    <n v="1715"/>
    <n v="10"/>
    <n v="20"/>
    <n v="34300"/>
    <n v="4116"/>
    <n v="30184"/>
    <n v="30.184000000000001"/>
    <n v="17150"/>
    <n v="13034"/>
    <n v="13.034000000000001"/>
    <x v="15"/>
    <x v="9"/>
    <s v="Q4"/>
    <x v="0"/>
    <x v="39"/>
    <x v="1"/>
    <x v="7"/>
  </r>
  <r>
    <x v="1"/>
    <x v="43"/>
    <x v="1"/>
    <s v="High"/>
    <n v="380"/>
    <n v="10"/>
    <n v="15"/>
    <n v="5700"/>
    <n v="684"/>
    <n v="5016"/>
    <n v="5.016"/>
    <n v="3800"/>
    <n v="1216"/>
    <n v="1.216"/>
    <x v="131"/>
    <x v="10"/>
    <s v="Q2"/>
    <x v="0"/>
    <x v="43"/>
    <x v="1"/>
    <x v="3"/>
  </r>
  <r>
    <x v="3"/>
    <x v="54"/>
    <x v="3"/>
    <s v="High"/>
    <n v="623"/>
    <n v="250"/>
    <n v="350"/>
    <n v="218050"/>
    <n v="26166"/>
    <n v="191884"/>
    <n v="191.88399999999999"/>
    <n v="161980"/>
    <n v="29904"/>
    <n v="29.904"/>
    <x v="132"/>
    <x v="4"/>
    <s v="Q1"/>
    <x v="0"/>
    <x v="54"/>
    <x v="3"/>
    <x v="6"/>
  </r>
  <r>
    <x v="1"/>
    <x v="45"/>
    <x v="5"/>
    <s v="High"/>
    <n v="2548"/>
    <n v="260"/>
    <n v="15"/>
    <n v="38220"/>
    <n v="4586.3999999999996"/>
    <n v="33633.599999999999"/>
    <n v="33.633600000000001"/>
    <n v="25480"/>
    <n v="8153.5999999999985"/>
    <n v="8.1535999999999991"/>
    <x v="54"/>
    <x v="7"/>
    <s v="Q4"/>
    <x v="0"/>
    <x v="45"/>
    <x v="5"/>
    <x v="5"/>
  </r>
  <r>
    <x v="4"/>
    <x v="94"/>
    <x v="5"/>
    <s v="High"/>
    <n v="2761"/>
    <n v="260"/>
    <n v="12"/>
    <n v="33132"/>
    <n v="3975.84"/>
    <n v="29156.16"/>
    <n v="29.15616"/>
    <n v="8283"/>
    <n v="20873.16"/>
    <n v="20.873159999999999"/>
    <x v="133"/>
    <x v="1"/>
    <s v="Q1"/>
    <x v="0"/>
    <x v="87"/>
    <x v="5"/>
    <x v="6"/>
  </r>
  <r>
    <x v="3"/>
    <x v="47"/>
    <x v="4"/>
    <s v="High"/>
    <n v="442"/>
    <n v="3"/>
    <n v="20"/>
    <n v="8840"/>
    <n v="1149.2"/>
    <n v="7690.8"/>
    <n v="7.6908000000000003"/>
    <n v="4420"/>
    <n v="3270.8"/>
    <n v="3.2708000000000004"/>
    <x v="134"/>
    <x v="8"/>
    <s v="Q1"/>
    <x v="0"/>
    <x v="47"/>
    <x v="4"/>
    <x v="7"/>
  </r>
  <r>
    <x v="1"/>
    <x v="95"/>
    <x v="2"/>
    <s v="High"/>
    <n v="660"/>
    <n v="120"/>
    <n v="15"/>
    <n v="9900"/>
    <n v="1287"/>
    <n v="8613"/>
    <n v="8.6129999999999995"/>
    <n v="6600"/>
    <n v="2013"/>
    <n v="2.0129999999999999"/>
    <x v="135"/>
    <x v="3"/>
    <s v="Q3"/>
    <x v="0"/>
    <x v="88"/>
    <x v="2"/>
    <x v="7"/>
  </r>
  <r>
    <x v="2"/>
    <x v="96"/>
    <x v="2"/>
    <s v="High"/>
    <n v="2605"/>
    <n v="120"/>
    <n v="300"/>
    <n v="781500"/>
    <n v="101595"/>
    <n v="679905"/>
    <n v="679.90499999999997"/>
    <n v="651250"/>
    <n v="28655"/>
    <n v="28.655000000000001"/>
    <x v="77"/>
    <x v="2"/>
    <s v="Q3"/>
    <x v="0"/>
    <x v="89"/>
    <x v="2"/>
    <x v="0"/>
  </r>
  <r>
    <x v="4"/>
    <x v="97"/>
    <x v="5"/>
    <s v="High"/>
    <n v="1770"/>
    <n v="260"/>
    <n v="12"/>
    <n v="21240"/>
    <n v="2761.2"/>
    <n v="18478.8"/>
    <n v="18.4788"/>
    <n v="5310"/>
    <n v="13168.8"/>
    <n v="13.168799999999999"/>
    <x v="136"/>
    <x v="1"/>
    <s v="Q1"/>
    <x v="0"/>
    <x v="71"/>
    <x v="5"/>
    <x v="1"/>
  </r>
  <r>
    <x v="3"/>
    <x v="56"/>
    <x v="4"/>
    <s v="High"/>
    <n v="2996"/>
    <n v="3"/>
    <n v="7"/>
    <n v="20972"/>
    <n v="2936.08"/>
    <n v="18035.919999999998"/>
    <n v="18.035919999999997"/>
    <n v="14980"/>
    <n v="3055.9199999999983"/>
    <n v="3.0559199999999982"/>
    <x v="137"/>
    <x v="11"/>
    <s v="Q2"/>
    <x v="0"/>
    <x v="56"/>
    <x v="4"/>
    <x v="0"/>
  </r>
  <r>
    <x v="3"/>
    <x v="98"/>
    <x v="0"/>
    <s v="High"/>
    <n v="2996"/>
    <n v="5"/>
    <n v="7"/>
    <n v="20972"/>
    <n v="2936.08"/>
    <n v="18035.919999999998"/>
    <n v="18.035919999999997"/>
    <n v="14980"/>
    <n v="3055.9199999999983"/>
    <n v="3.0559199999999982"/>
    <x v="138"/>
    <x v="8"/>
    <s v="Q1"/>
    <x v="0"/>
    <x v="72"/>
    <x v="0"/>
    <x v="2"/>
  </r>
  <r>
    <x v="4"/>
    <x v="17"/>
    <x v="5"/>
    <s v="High"/>
    <n v="2015"/>
    <n v="260"/>
    <n v="12"/>
    <n v="24180"/>
    <n v="3385.2"/>
    <n v="20794.8"/>
    <n v="20.794799999999999"/>
    <n v="6045"/>
    <n v="14749.8"/>
    <n v="14.749799999999999"/>
    <x v="139"/>
    <x v="2"/>
    <s v="Q3"/>
    <x v="0"/>
    <x v="17"/>
    <x v="5"/>
    <x v="1"/>
  </r>
  <r>
    <x v="0"/>
    <x v="84"/>
    <x v="4"/>
    <s v="High"/>
    <n v="1023"/>
    <n v="3"/>
    <n v="125"/>
    <n v="127875"/>
    <n v="17902.5"/>
    <n v="109972.5"/>
    <n v="109.9725"/>
    <n v="122760"/>
    <n v="-12787.5"/>
    <n v="-12.7875"/>
    <x v="49"/>
    <x v="8"/>
    <s v="Q1"/>
    <x v="0"/>
    <x v="80"/>
    <x v="4"/>
    <x v="4"/>
  </r>
  <r>
    <x v="0"/>
    <x v="99"/>
    <x v="4"/>
    <s v="High"/>
    <n v="2821"/>
    <n v="3"/>
    <n v="125"/>
    <n v="352625"/>
    <n v="49367.5"/>
    <n v="303257.5"/>
    <n v="303.25749999999999"/>
    <n v="338520"/>
    <n v="-35262.5"/>
    <n v="-35.262500000000003"/>
    <x v="4"/>
    <x v="3"/>
    <s v="Q3"/>
    <x v="0"/>
    <x v="73"/>
    <x v="4"/>
    <x v="3"/>
  </r>
  <r>
    <x v="3"/>
    <x v="48"/>
    <x v="0"/>
    <s v="High"/>
    <n v="1727"/>
    <n v="5"/>
    <n v="7"/>
    <n v="12089"/>
    <n v="1692.46"/>
    <n v="10396.540000000001"/>
    <n v="10.396540000000002"/>
    <n v="8635"/>
    <n v="1761.5400000000009"/>
    <n v="1.7615400000000008"/>
    <x v="140"/>
    <x v="6"/>
    <s v="Q4"/>
    <x v="0"/>
    <x v="48"/>
    <x v="0"/>
    <x v="0"/>
  </r>
  <r>
    <x v="1"/>
    <x v="5"/>
    <x v="1"/>
    <s v="High"/>
    <n v="2470"/>
    <n v="10"/>
    <n v="15"/>
    <n v="37050"/>
    <n v="5187"/>
    <n v="31863"/>
    <n v="31.863"/>
    <n v="24700"/>
    <n v="7163"/>
    <n v="7.1630000000000003"/>
    <x v="141"/>
    <x v="5"/>
    <s v="Q2"/>
    <x v="0"/>
    <x v="5"/>
    <x v="1"/>
    <x v="5"/>
  </r>
  <r>
    <x v="1"/>
    <x v="5"/>
    <x v="1"/>
    <s v="High"/>
    <n v="1743"/>
    <n v="10"/>
    <n v="15"/>
    <n v="26145"/>
    <n v="3660.3"/>
    <n v="22484.7"/>
    <n v="22.4847"/>
    <n v="17430"/>
    <n v="5054.7000000000007"/>
    <n v="5.0547000000000004"/>
    <x v="142"/>
    <x v="5"/>
    <s v="Q2"/>
    <x v="0"/>
    <x v="5"/>
    <x v="1"/>
    <x v="5"/>
  </r>
  <r>
    <x v="4"/>
    <x v="59"/>
    <x v="1"/>
    <s v="High"/>
    <n v="2222"/>
    <n v="10"/>
    <n v="12"/>
    <n v="26664"/>
    <n v="3732.96"/>
    <n v="22931.040000000001"/>
    <n v="22.931039999999999"/>
    <n v="6666"/>
    <n v="16265.04"/>
    <n v="16.265040000000003"/>
    <x v="143"/>
    <x v="10"/>
    <s v="Q2"/>
    <x v="0"/>
    <x v="41"/>
    <x v="1"/>
    <x v="3"/>
  </r>
  <r>
    <x v="3"/>
    <x v="51"/>
    <x v="1"/>
    <s v="High"/>
    <n v="1922"/>
    <n v="10"/>
    <n v="350"/>
    <n v="672700"/>
    <n v="94178"/>
    <n v="578522"/>
    <n v="578.52200000000005"/>
    <n v="499720"/>
    <n v="78802"/>
    <n v="78.802000000000007"/>
    <x v="144"/>
    <x v="11"/>
    <s v="Q2"/>
    <x v="0"/>
    <x v="51"/>
    <x v="1"/>
    <x v="3"/>
  </r>
  <r>
    <x v="2"/>
    <x v="100"/>
    <x v="2"/>
    <s v="High"/>
    <n v="269"/>
    <n v="120"/>
    <n v="300"/>
    <n v="80700"/>
    <n v="11298"/>
    <n v="69402"/>
    <n v="69.402000000000001"/>
    <n v="67250"/>
    <n v="2152"/>
    <n v="2.1520000000000001"/>
    <x v="145"/>
    <x v="1"/>
    <s v="Q1"/>
    <x v="0"/>
    <x v="52"/>
    <x v="2"/>
    <x v="4"/>
  </r>
  <r>
    <x v="2"/>
    <x v="101"/>
    <x v="2"/>
    <s v="High"/>
    <n v="2536"/>
    <n v="120"/>
    <n v="300"/>
    <n v="760800"/>
    <n v="106512"/>
    <n v="654288"/>
    <n v="654.28800000000001"/>
    <n v="634000"/>
    <n v="20288"/>
    <n v="20.288"/>
    <x v="146"/>
    <x v="0"/>
    <s v="Q3"/>
    <x v="0"/>
    <x v="90"/>
    <x v="2"/>
    <x v="5"/>
  </r>
  <r>
    <x v="2"/>
    <x v="62"/>
    <x v="3"/>
    <s v="High"/>
    <n v="269"/>
    <n v="250"/>
    <n v="300"/>
    <n v="80700"/>
    <n v="11298"/>
    <n v="69402"/>
    <n v="69.402000000000001"/>
    <n v="67250"/>
    <n v="2152"/>
    <n v="2.1520000000000001"/>
    <x v="15"/>
    <x v="9"/>
    <s v="Q4"/>
    <x v="0"/>
    <x v="61"/>
    <x v="3"/>
    <x v="6"/>
  </r>
  <r>
    <x v="3"/>
    <x v="7"/>
    <x v="3"/>
    <s v="High"/>
    <n v="1281"/>
    <n v="250"/>
    <n v="350"/>
    <n v="448350"/>
    <n v="62769"/>
    <n v="385581"/>
    <n v="385.58100000000002"/>
    <n v="333060"/>
    <n v="52521"/>
    <n v="52.521000000000001"/>
    <x v="147"/>
    <x v="1"/>
    <s v="Q1"/>
    <x v="0"/>
    <x v="7"/>
    <x v="3"/>
    <x v="7"/>
  </r>
  <r>
    <x v="1"/>
    <x v="102"/>
    <x v="5"/>
    <s v="High"/>
    <n v="1743"/>
    <n v="260"/>
    <n v="15"/>
    <n v="26145"/>
    <n v="3660.3"/>
    <n v="22484.7"/>
    <n v="22.4847"/>
    <n v="17430"/>
    <n v="5054.7000000000007"/>
    <n v="5.0547000000000004"/>
    <x v="148"/>
    <x v="9"/>
    <s v="Q4"/>
    <x v="0"/>
    <x v="91"/>
    <x v="5"/>
    <x v="6"/>
  </r>
  <r>
    <x v="3"/>
    <x v="92"/>
    <x v="5"/>
    <s v="High"/>
    <n v="1727"/>
    <n v="260"/>
    <n v="7"/>
    <n v="12089"/>
    <n v="1692.46"/>
    <n v="10396.540000000001"/>
    <n v="10.396540000000002"/>
    <n v="8635"/>
    <n v="1761.5400000000009"/>
    <n v="1.7615400000000008"/>
    <x v="101"/>
    <x v="6"/>
    <s v="Q4"/>
    <x v="0"/>
    <x v="56"/>
    <x v="5"/>
    <x v="4"/>
  </r>
  <r>
    <x v="1"/>
    <x v="103"/>
    <x v="5"/>
    <s v="High"/>
    <n v="1870"/>
    <n v="260"/>
    <n v="15"/>
    <n v="28050"/>
    <n v="3927"/>
    <n v="24123"/>
    <n v="24.123000000000001"/>
    <n v="18700"/>
    <n v="5423"/>
    <n v="5.423"/>
    <x v="149"/>
    <x v="6"/>
    <s v="Q4"/>
    <x v="0"/>
    <x v="92"/>
    <x v="5"/>
    <x v="7"/>
  </r>
  <r>
    <x v="3"/>
    <x v="26"/>
    <x v="1"/>
    <s v="High"/>
    <n v="267"/>
    <n v="10"/>
    <n v="20"/>
    <n v="5340"/>
    <n v="801"/>
    <n v="4539"/>
    <n v="4.5389999999999997"/>
    <n v="2670"/>
    <n v="1869"/>
    <n v="1.869"/>
    <x v="150"/>
    <x v="8"/>
    <s v="Q1"/>
    <x v="0"/>
    <x v="26"/>
    <x v="1"/>
    <x v="2"/>
  </r>
  <r>
    <x v="3"/>
    <x v="26"/>
    <x v="1"/>
    <s v="High"/>
    <n v="2007"/>
    <n v="10"/>
    <n v="350"/>
    <n v="702450"/>
    <n v="105367.5"/>
    <n v="597082.5"/>
    <n v="597.08249999999998"/>
    <n v="521820"/>
    <n v="75262.5"/>
    <n v="75.262500000000003"/>
    <x v="151"/>
    <x v="0"/>
    <s v="Q3"/>
    <x v="0"/>
    <x v="26"/>
    <x v="1"/>
    <x v="2"/>
  </r>
  <r>
    <x v="3"/>
    <x v="39"/>
    <x v="1"/>
    <s v="High"/>
    <n v="2151"/>
    <n v="10"/>
    <n v="350"/>
    <n v="752850"/>
    <n v="112927.5"/>
    <n v="639922.5"/>
    <n v="639.92250000000001"/>
    <n v="559260"/>
    <n v="80662.5"/>
    <n v="80.662499999999994"/>
    <x v="152"/>
    <x v="4"/>
    <s v="Q1"/>
    <x v="0"/>
    <x v="39"/>
    <x v="1"/>
    <x v="7"/>
  </r>
  <r>
    <x v="2"/>
    <x v="85"/>
    <x v="2"/>
    <s v="High"/>
    <n v="2574"/>
    <n v="120"/>
    <n v="300"/>
    <n v="772200"/>
    <n v="115830"/>
    <n v="656370"/>
    <n v="656.37"/>
    <n v="643500"/>
    <n v="12870"/>
    <n v="12.87"/>
    <x v="153"/>
    <x v="11"/>
    <s v="Q2"/>
    <x v="0"/>
    <x v="49"/>
    <x v="2"/>
    <x v="5"/>
  </r>
  <r>
    <x v="0"/>
    <x v="14"/>
    <x v="2"/>
    <s v="High"/>
    <n v="2438"/>
    <n v="120"/>
    <n v="125"/>
    <n v="304750"/>
    <n v="45712.5"/>
    <n v="259037.5"/>
    <n v="259.03750000000002"/>
    <n v="292560"/>
    <n v="-33522.5"/>
    <n v="-33.522500000000001"/>
    <x v="154"/>
    <x v="8"/>
    <s v="Q1"/>
    <x v="0"/>
    <x v="14"/>
    <x v="2"/>
    <x v="6"/>
  </r>
  <r>
    <x v="3"/>
    <x v="32"/>
    <x v="3"/>
    <s v="High"/>
    <n v="267"/>
    <n v="250"/>
    <n v="20"/>
    <n v="5340"/>
    <n v="801"/>
    <n v="4539"/>
    <n v="4.5389999999999997"/>
    <n v="2670"/>
    <n v="1869"/>
    <n v="1.869"/>
    <x v="155"/>
    <x v="9"/>
    <s v="Q4"/>
    <x v="0"/>
    <x v="32"/>
    <x v="3"/>
    <x v="0"/>
  </r>
  <r>
    <x v="0"/>
    <x v="104"/>
    <x v="3"/>
    <s v="High"/>
    <n v="2954"/>
    <n v="250"/>
    <n v="125"/>
    <n v="369250"/>
    <n v="55387.5"/>
    <n v="313862.5"/>
    <n v="313.86250000000001"/>
    <n v="354480"/>
    <n v="-40617.5"/>
    <n v="-40.6175"/>
    <x v="156"/>
    <x v="4"/>
    <s v="Q1"/>
    <x v="0"/>
    <x v="38"/>
    <x v="3"/>
    <x v="0"/>
  </r>
  <r>
    <x v="3"/>
    <x v="41"/>
    <x v="4"/>
    <s v="None"/>
    <n v="1618.5"/>
    <n v="3"/>
    <n v="20"/>
    <n v="32370"/>
    <n v="0"/>
    <n v="32370"/>
    <n v="32.369999999999997"/>
    <n v="16185"/>
    <n v="16185"/>
    <n v="16.184999999999999"/>
    <x v="154"/>
    <x v="8"/>
    <s v="Q1"/>
    <x v="1"/>
    <x v="41"/>
    <x v="4"/>
    <x v="1"/>
  </r>
  <r>
    <x v="3"/>
    <x v="47"/>
    <x v="4"/>
    <s v="None"/>
    <n v="1321"/>
    <n v="3"/>
    <n v="20"/>
    <n v="26420"/>
    <n v="0"/>
    <n v="26420"/>
    <n v="26.42"/>
    <n v="13210"/>
    <n v="13210"/>
    <n v="13.21"/>
    <x v="157"/>
    <x v="8"/>
    <s v="Q1"/>
    <x v="1"/>
    <x v="47"/>
    <x v="4"/>
    <x v="7"/>
  </r>
  <r>
    <x v="1"/>
    <x v="105"/>
    <x v="4"/>
    <s v="None"/>
    <n v="2178"/>
    <n v="3"/>
    <n v="15"/>
    <n v="32670"/>
    <n v="0"/>
    <n v="32670"/>
    <n v="32.67"/>
    <n v="21780"/>
    <n v="10890"/>
    <n v="10.89"/>
    <x v="27"/>
    <x v="6"/>
    <s v="Q4"/>
    <x v="1"/>
    <x v="57"/>
    <x v="4"/>
    <x v="1"/>
  </r>
  <r>
    <x v="1"/>
    <x v="106"/>
    <x v="4"/>
    <s v="None"/>
    <n v="888"/>
    <n v="3"/>
    <n v="15"/>
    <n v="13320"/>
    <n v="0"/>
    <n v="13320"/>
    <n v="13.32"/>
    <n v="8880"/>
    <n v="4440"/>
    <n v="4.4400000000000004"/>
    <x v="158"/>
    <x v="10"/>
    <s v="Q2"/>
    <x v="1"/>
    <x v="93"/>
    <x v="4"/>
    <x v="2"/>
  </r>
  <r>
    <x v="1"/>
    <x v="107"/>
    <x v="4"/>
    <s v="None"/>
    <n v="2470"/>
    <n v="3"/>
    <n v="15"/>
    <n v="37050"/>
    <n v="0"/>
    <n v="37050"/>
    <n v="37.049999999999997"/>
    <n v="24700"/>
    <n v="12350"/>
    <n v="12.35"/>
    <x v="159"/>
    <x v="0"/>
    <s v="Q3"/>
    <x v="1"/>
    <x v="79"/>
    <x v="4"/>
    <x v="3"/>
  </r>
  <r>
    <x v="3"/>
    <x v="47"/>
    <x v="4"/>
    <s v="None"/>
    <n v="1513"/>
    <n v="3"/>
    <n v="350"/>
    <n v="529550"/>
    <n v="0"/>
    <n v="529550"/>
    <n v="529.54999999999995"/>
    <n v="393380"/>
    <n v="136170"/>
    <n v="136.16999999999999"/>
    <x v="64"/>
    <x v="1"/>
    <s v="Q1"/>
    <x v="1"/>
    <x v="47"/>
    <x v="4"/>
    <x v="7"/>
  </r>
  <r>
    <x v="1"/>
    <x v="108"/>
    <x v="0"/>
    <s v="None"/>
    <n v="921"/>
    <n v="5"/>
    <n v="15"/>
    <n v="13815"/>
    <n v="0"/>
    <n v="13815"/>
    <n v="13.815"/>
    <n v="9210"/>
    <n v="4605"/>
    <n v="4.6050000000000004"/>
    <x v="160"/>
    <x v="9"/>
    <s v="Q4"/>
    <x v="1"/>
    <x v="80"/>
    <x v="0"/>
    <x v="4"/>
  </r>
  <r>
    <x v="4"/>
    <x v="109"/>
    <x v="0"/>
    <s v="None"/>
    <n v="2518"/>
    <n v="5"/>
    <n v="12"/>
    <n v="30216"/>
    <n v="0"/>
    <n v="30216"/>
    <n v="30.216000000000001"/>
    <n v="7554"/>
    <n v="22662"/>
    <n v="22.661999999999999"/>
    <x v="125"/>
    <x v="9"/>
    <s v="Q4"/>
    <x v="1"/>
    <x v="49"/>
    <x v="0"/>
    <x v="5"/>
  </r>
  <r>
    <x v="3"/>
    <x v="58"/>
    <x v="0"/>
    <s v="None"/>
    <n v="1899"/>
    <n v="5"/>
    <n v="20"/>
    <n v="37980"/>
    <n v="0"/>
    <n v="37980"/>
    <n v="37.979999999999997"/>
    <n v="18990"/>
    <n v="18990"/>
    <n v="18.989999999999998"/>
    <x v="161"/>
    <x v="1"/>
    <s v="Q1"/>
    <x v="1"/>
    <x v="58"/>
    <x v="0"/>
    <x v="2"/>
  </r>
  <r>
    <x v="4"/>
    <x v="110"/>
    <x v="0"/>
    <s v="None"/>
    <n v="1545"/>
    <n v="5"/>
    <n v="12"/>
    <n v="18540"/>
    <n v="0"/>
    <n v="18540"/>
    <n v="18.54"/>
    <n v="4635"/>
    <n v="13905"/>
    <n v="13.904999999999999"/>
    <x v="162"/>
    <x v="8"/>
    <s v="Q1"/>
    <x v="1"/>
    <x v="50"/>
    <x v="0"/>
    <x v="6"/>
  </r>
  <r>
    <x v="1"/>
    <x v="111"/>
    <x v="0"/>
    <s v="None"/>
    <n v="2470"/>
    <n v="5"/>
    <n v="15"/>
    <n v="37050"/>
    <n v="0"/>
    <n v="37050"/>
    <n v="37.049999999999997"/>
    <n v="24700"/>
    <n v="12350"/>
    <n v="12.35"/>
    <x v="163"/>
    <x v="3"/>
    <s v="Q3"/>
    <x v="1"/>
    <x v="81"/>
    <x v="0"/>
    <x v="7"/>
  </r>
  <r>
    <x v="0"/>
    <x v="0"/>
    <x v="0"/>
    <s v="None"/>
    <n v="2665.5"/>
    <n v="5"/>
    <n v="125"/>
    <n v="333187.5"/>
    <n v="0"/>
    <n v="333187.5"/>
    <n v="333.1875"/>
    <n v="319860"/>
    <n v="13327.5"/>
    <n v="13.327500000000001"/>
    <x v="164"/>
    <x v="4"/>
    <s v="Q1"/>
    <x v="1"/>
    <x v="0"/>
    <x v="0"/>
    <x v="0"/>
  </r>
  <r>
    <x v="2"/>
    <x v="49"/>
    <x v="0"/>
    <s v="None"/>
    <n v="958"/>
    <n v="5"/>
    <n v="300"/>
    <n v="287400"/>
    <n v="0"/>
    <n v="287400"/>
    <n v="287.39999999999998"/>
    <n v="239500"/>
    <n v="47900"/>
    <n v="47.9"/>
    <x v="165"/>
    <x v="4"/>
    <s v="Q1"/>
    <x v="1"/>
    <x v="49"/>
    <x v="0"/>
    <x v="1"/>
  </r>
  <r>
    <x v="3"/>
    <x v="36"/>
    <x v="0"/>
    <s v="None"/>
    <n v="2146"/>
    <n v="5"/>
    <n v="7"/>
    <n v="15022"/>
    <n v="0"/>
    <n v="15022"/>
    <n v="15.022"/>
    <n v="10730"/>
    <n v="4292"/>
    <n v="4.2919999999999998"/>
    <x v="166"/>
    <x v="1"/>
    <s v="Q1"/>
    <x v="1"/>
    <x v="36"/>
    <x v="0"/>
    <x v="4"/>
  </r>
  <r>
    <x v="1"/>
    <x v="112"/>
    <x v="0"/>
    <s v="None"/>
    <n v="615"/>
    <n v="5"/>
    <n v="15"/>
    <n v="9225"/>
    <n v="0"/>
    <n v="9225"/>
    <n v="9.2249999999999996"/>
    <n v="6150"/>
    <n v="3075"/>
    <n v="3.0750000000000002"/>
    <x v="167"/>
    <x v="8"/>
    <s v="Q1"/>
    <x v="1"/>
    <x v="82"/>
    <x v="0"/>
    <x v="0"/>
  </r>
  <r>
    <x v="3"/>
    <x v="3"/>
    <x v="1"/>
    <s v="None"/>
    <n v="292"/>
    <n v="10"/>
    <n v="20"/>
    <n v="5840"/>
    <n v="0"/>
    <n v="5840"/>
    <n v="5.84"/>
    <n v="2920"/>
    <n v="2920"/>
    <n v="2.92"/>
    <x v="168"/>
    <x v="5"/>
    <s v="Q2"/>
    <x v="1"/>
    <x v="3"/>
    <x v="1"/>
    <x v="3"/>
  </r>
  <r>
    <x v="1"/>
    <x v="43"/>
    <x v="1"/>
    <s v="None"/>
    <n v="974"/>
    <n v="10"/>
    <n v="15"/>
    <n v="14610"/>
    <n v="0"/>
    <n v="14610"/>
    <n v="14.61"/>
    <n v="9740"/>
    <n v="4870"/>
    <n v="4.87"/>
    <x v="169"/>
    <x v="5"/>
    <s v="Q2"/>
    <x v="1"/>
    <x v="43"/>
    <x v="1"/>
    <x v="3"/>
  </r>
  <r>
    <x v="4"/>
    <x v="59"/>
    <x v="1"/>
    <s v="None"/>
    <n v="2518"/>
    <n v="10"/>
    <n v="12"/>
    <n v="30216"/>
    <n v="0"/>
    <n v="30216"/>
    <n v="30.216000000000001"/>
    <n v="7554"/>
    <n v="22662"/>
    <n v="22.661999999999999"/>
    <x v="170"/>
    <x v="6"/>
    <s v="Q4"/>
    <x v="1"/>
    <x v="41"/>
    <x v="1"/>
    <x v="3"/>
  </r>
  <r>
    <x v="3"/>
    <x v="71"/>
    <x v="1"/>
    <s v="None"/>
    <n v="1006"/>
    <n v="10"/>
    <n v="350"/>
    <n v="352100"/>
    <n v="0"/>
    <n v="352100"/>
    <n v="352.1"/>
    <n v="261560"/>
    <n v="90540"/>
    <n v="90.54"/>
    <x v="171"/>
    <x v="3"/>
    <s v="Q3"/>
    <x v="1"/>
    <x v="69"/>
    <x v="1"/>
    <x v="7"/>
  </r>
  <r>
    <x v="4"/>
    <x v="13"/>
    <x v="1"/>
    <s v="None"/>
    <n v="367"/>
    <n v="10"/>
    <n v="12"/>
    <n v="4404"/>
    <n v="0"/>
    <n v="4404"/>
    <n v="4.4039999999999999"/>
    <n v="1101"/>
    <n v="3303"/>
    <n v="3.3029999999999999"/>
    <x v="172"/>
    <x v="10"/>
    <s v="Q2"/>
    <x v="1"/>
    <x v="13"/>
    <x v="1"/>
    <x v="5"/>
  </r>
  <r>
    <x v="3"/>
    <x v="39"/>
    <x v="1"/>
    <s v="None"/>
    <n v="883"/>
    <n v="10"/>
    <n v="7"/>
    <n v="6181"/>
    <n v="0"/>
    <n v="6181"/>
    <n v="6.181"/>
    <n v="4415"/>
    <n v="1766"/>
    <n v="1.766"/>
    <x v="173"/>
    <x v="2"/>
    <s v="Q3"/>
    <x v="1"/>
    <x v="39"/>
    <x v="1"/>
    <x v="7"/>
  </r>
  <r>
    <x v="1"/>
    <x v="43"/>
    <x v="1"/>
    <s v="None"/>
    <n v="2472"/>
    <n v="10"/>
    <n v="15"/>
    <n v="37080"/>
    <n v="0"/>
    <n v="37080"/>
    <n v="37.08"/>
    <n v="24720"/>
    <n v="12360"/>
    <n v="12.36"/>
    <x v="12"/>
    <x v="4"/>
    <s v="Q1"/>
    <x v="1"/>
    <x v="43"/>
    <x v="1"/>
    <x v="3"/>
  </r>
  <r>
    <x v="3"/>
    <x v="26"/>
    <x v="1"/>
    <s v="None"/>
    <n v="1143"/>
    <n v="10"/>
    <n v="7"/>
    <n v="8001"/>
    <n v="0"/>
    <n v="8001"/>
    <n v="8.0009999999999994"/>
    <n v="5715"/>
    <n v="2286"/>
    <n v="2.286"/>
    <x v="174"/>
    <x v="6"/>
    <s v="Q4"/>
    <x v="1"/>
    <x v="26"/>
    <x v="1"/>
    <x v="2"/>
  </r>
  <r>
    <x v="3"/>
    <x v="3"/>
    <x v="1"/>
    <s v="None"/>
    <n v="1817"/>
    <n v="10"/>
    <n v="20"/>
    <n v="36340"/>
    <n v="0"/>
    <n v="36340"/>
    <n v="36.340000000000003"/>
    <n v="18170"/>
    <n v="18170"/>
    <n v="18.170000000000002"/>
    <x v="175"/>
    <x v="1"/>
    <s v="Q1"/>
    <x v="1"/>
    <x v="3"/>
    <x v="1"/>
    <x v="3"/>
  </r>
  <r>
    <x v="3"/>
    <x v="71"/>
    <x v="1"/>
    <s v="None"/>
    <n v="1513"/>
    <n v="10"/>
    <n v="350"/>
    <n v="529550"/>
    <n v="0"/>
    <n v="529550"/>
    <n v="529.54999999999995"/>
    <n v="393380"/>
    <n v="136170"/>
    <n v="136.16999999999999"/>
    <x v="89"/>
    <x v="4"/>
    <s v="Q1"/>
    <x v="1"/>
    <x v="69"/>
    <x v="1"/>
    <x v="7"/>
  </r>
  <r>
    <x v="3"/>
    <x v="30"/>
    <x v="2"/>
    <s v="None"/>
    <n v="1493"/>
    <n v="120"/>
    <n v="7"/>
    <n v="10451"/>
    <n v="0"/>
    <n v="10451"/>
    <n v="10.451000000000001"/>
    <n v="7465"/>
    <n v="2986"/>
    <n v="2.9860000000000002"/>
    <x v="176"/>
    <x v="8"/>
    <s v="Q1"/>
    <x v="1"/>
    <x v="30"/>
    <x v="2"/>
    <x v="6"/>
  </r>
  <r>
    <x v="0"/>
    <x v="52"/>
    <x v="2"/>
    <s v="None"/>
    <n v="1804"/>
    <n v="120"/>
    <n v="125"/>
    <n v="225500"/>
    <n v="0"/>
    <n v="225500"/>
    <n v="225.5"/>
    <n v="216480"/>
    <n v="9020"/>
    <n v="9.02"/>
    <x v="177"/>
    <x v="11"/>
    <s v="Q2"/>
    <x v="1"/>
    <x v="52"/>
    <x v="2"/>
    <x v="4"/>
  </r>
  <r>
    <x v="4"/>
    <x v="113"/>
    <x v="2"/>
    <s v="None"/>
    <n v="2161"/>
    <n v="120"/>
    <n v="12"/>
    <n v="25932"/>
    <n v="0"/>
    <n v="25932"/>
    <n v="25.931999999999999"/>
    <n v="6483"/>
    <n v="19449"/>
    <n v="19.449000000000002"/>
    <x v="178"/>
    <x v="2"/>
    <s v="Q3"/>
    <x v="1"/>
    <x v="83"/>
    <x v="2"/>
    <x v="1"/>
  </r>
  <r>
    <x v="3"/>
    <x v="27"/>
    <x v="2"/>
    <s v="None"/>
    <n v="1006"/>
    <n v="120"/>
    <n v="350"/>
    <n v="352100"/>
    <n v="0"/>
    <n v="352100"/>
    <n v="352.1"/>
    <n v="261560"/>
    <n v="90540"/>
    <n v="90.54"/>
    <x v="179"/>
    <x v="9"/>
    <s v="Q4"/>
    <x v="1"/>
    <x v="27"/>
    <x v="2"/>
    <x v="3"/>
  </r>
  <r>
    <x v="4"/>
    <x v="113"/>
    <x v="2"/>
    <s v="None"/>
    <n v="1545"/>
    <n v="120"/>
    <n v="12"/>
    <n v="18540"/>
    <n v="0"/>
    <n v="18540"/>
    <n v="18.54"/>
    <n v="4635"/>
    <n v="13905"/>
    <n v="13.904999999999999"/>
    <x v="180"/>
    <x v="2"/>
    <s v="Q3"/>
    <x v="1"/>
    <x v="83"/>
    <x v="2"/>
    <x v="1"/>
  </r>
  <r>
    <x v="0"/>
    <x v="14"/>
    <x v="2"/>
    <s v="None"/>
    <n v="2821"/>
    <n v="120"/>
    <n v="125"/>
    <n v="352625"/>
    <n v="0"/>
    <n v="352625"/>
    <n v="352.625"/>
    <n v="338520"/>
    <n v="14105"/>
    <n v="14.105"/>
    <x v="181"/>
    <x v="2"/>
    <s v="Q3"/>
    <x v="1"/>
    <x v="14"/>
    <x v="2"/>
    <x v="6"/>
  </r>
  <r>
    <x v="2"/>
    <x v="62"/>
    <x v="3"/>
    <s v="None"/>
    <n v="2001"/>
    <n v="250"/>
    <n v="300"/>
    <n v="600300"/>
    <n v="0"/>
    <n v="600300"/>
    <n v="600.29999999999995"/>
    <n v="500250"/>
    <n v="100050"/>
    <n v="100.05"/>
    <x v="182"/>
    <x v="8"/>
    <s v="Q1"/>
    <x v="1"/>
    <x v="61"/>
    <x v="3"/>
    <x v="6"/>
  </r>
  <r>
    <x v="4"/>
    <x v="66"/>
    <x v="3"/>
    <s v="None"/>
    <n v="2838"/>
    <n v="250"/>
    <n v="12"/>
    <n v="34056"/>
    <n v="0"/>
    <n v="34056"/>
    <n v="34.055999999999997"/>
    <n v="8514"/>
    <n v="25542"/>
    <n v="25.542000000000002"/>
    <x v="183"/>
    <x v="3"/>
    <s v="Q3"/>
    <x v="1"/>
    <x v="65"/>
    <x v="3"/>
    <x v="2"/>
  </r>
  <r>
    <x v="1"/>
    <x v="86"/>
    <x v="3"/>
    <s v="None"/>
    <n v="2178"/>
    <n v="250"/>
    <n v="15"/>
    <n v="32670"/>
    <n v="0"/>
    <n v="32670"/>
    <n v="32.67"/>
    <n v="21780"/>
    <n v="10890"/>
    <n v="10.89"/>
    <x v="184"/>
    <x v="3"/>
    <s v="Q3"/>
    <x v="1"/>
    <x v="50"/>
    <x v="3"/>
    <x v="6"/>
  </r>
  <r>
    <x v="1"/>
    <x v="38"/>
    <x v="3"/>
    <s v="None"/>
    <n v="888"/>
    <n v="250"/>
    <n v="15"/>
    <n v="13320"/>
    <n v="0"/>
    <n v="13320"/>
    <n v="13.32"/>
    <n v="8880"/>
    <n v="4440"/>
    <n v="4.4400000000000004"/>
    <x v="185"/>
    <x v="4"/>
    <s v="Q1"/>
    <x v="1"/>
    <x v="38"/>
    <x v="3"/>
    <x v="6"/>
  </r>
  <r>
    <x v="2"/>
    <x v="61"/>
    <x v="3"/>
    <s v="None"/>
    <n v="2151"/>
    <n v="250"/>
    <n v="300"/>
    <n v="645300"/>
    <n v="0"/>
    <n v="645300"/>
    <n v="645.29999999999995"/>
    <n v="537750"/>
    <n v="107550"/>
    <n v="107.55"/>
    <x v="22"/>
    <x v="10"/>
    <s v="Q2"/>
    <x v="1"/>
    <x v="60"/>
    <x v="3"/>
    <x v="5"/>
  </r>
  <r>
    <x v="3"/>
    <x v="54"/>
    <x v="3"/>
    <s v="None"/>
    <n v="1817"/>
    <n v="250"/>
    <n v="20"/>
    <n v="36340"/>
    <n v="0"/>
    <n v="36340"/>
    <n v="36.340000000000003"/>
    <n v="18170"/>
    <n v="18170"/>
    <n v="18.170000000000002"/>
    <x v="186"/>
    <x v="7"/>
    <s v="Q4"/>
    <x v="1"/>
    <x v="54"/>
    <x v="3"/>
    <x v="6"/>
  </r>
  <r>
    <x v="3"/>
    <x v="64"/>
    <x v="5"/>
    <s v="None"/>
    <n v="2750"/>
    <n v="260"/>
    <n v="350"/>
    <n v="962500"/>
    <n v="0"/>
    <n v="962500"/>
    <n v="962.5"/>
    <n v="715000"/>
    <n v="247500"/>
    <n v="247.5"/>
    <x v="187"/>
    <x v="2"/>
    <s v="Q3"/>
    <x v="1"/>
    <x v="63"/>
    <x v="5"/>
    <x v="0"/>
  </r>
  <r>
    <x v="4"/>
    <x v="17"/>
    <x v="5"/>
    <s v="None"/>
    <n v="1953"/>
    <n v="260"/>
    <n v="12"/>
    <n v="23436"/>
    <n v="0"/>
    <n v="23436"/>
    <n v="23.436"/>
    <n v="5859"/>
    <n v="17577"/>
    <n v="17.577000000000002"/>
    <x v="188"/>
    <x v="9"/>
    <s v="Q4"/>
    <x v="1"/>
    <x v="17"/>
    <x v="5"/>
    <x v="1"/>
  </r>
  <r>
    <x v="0"/>
    <x v="72"/>
    <x v="5"/>
    <s v="None"/>
    <n v="4219.5"/>
    <n v="260"/>
    <n v="125"/>
    <n v="527437.5"/>
    <n v="0"/>
    <n v="527437.5"/>
    <n v="527.4375"/>
    <n v="506340"/>
    <n v="21097.5"/>
    <n v="21.0975"/>
    <x v="189"/>
    <x v="4"/>
    <s v="Q1"/>
    <x v="1"/>
    <x v="70"/>
    <x v="5"/>
    <x v="0"/>
  </r>
  <r>
    <x v="3"/>
    <x v="64"/>
    <x v="5"/>
    <s v="None"/>
    <n v="1899"/>
    <n v="260"/>
    <n v="20"/>
    <n v="37980"/>
    <n v="0"/>
    <n v="37980"/>
    <n v="37.979999999999997"/>
    <n v="18990"/>
    <n v="18990"/>
    <n v="18.989999999999998"/>
    <x v="183"/>
    <x v="3"/>
    <s v="Q3"/>
    <x v="1"/>
    <x v="63"/>
    <x v="5"/>
    <x v="0"/>
  </r>
  <r>
    <x v="3"/>
    <x v="34"/>
    <x v="5"/>
    <s v="None"/>
    <n v="1686"/>
    <n v="260"/>
    <n v="7"/>
    <n v="11802"/>
    <n v="0"/>
    <n v="11802"/>
    <n v="11.802"/>
    <n v="8430"/>
    <n v="3372"/>
    <n v="3.3719999999999999"/>
    <x v="190"/>
    <x v="0"/>
    <s v="Q3"/>
    <x v="1"/>
    <x v="34"/>
    <x v="5"/>
    <x v="2"/>
  </r>
  <r>
    <x v="4"/>
    <x v="17"/>
    <x v="5"/>
    <s v="None"/>
    <n v="2141"/>
    <n v="260"/>
    <n v="12"/>
    <n v="25692"/>
    <n v="0"/>
    <n v="25692"/>
    <n v="25.692"/>
    <n v="6423"/>
    <n v="19269"/>
    <n v="19.268999999999998"/>
    <x v="191"/>
    <x v="6"/>
    <s v="Q4"/>
    <x v="1"/>
    <x v="17"/>
    <x v="5"/>
    <x v="1"/>
  </r>
  <r>
    <x v="3"/>
    <x v="63"/>
    <x v="5"/>
    <s v="None"/>
    <n v="1143"/>
    <n v="260"/>
    <n v="7"/>
    <n v="8001"/>
    <n v="0"/>
    <n v="8001"/>
    <n v="8.0009999999999994"/>
    <n v="5715"/>
    <n v="2286"/>
    <n v="2.286"/>
    <x v="80"/>
    <x v="5"/>
    <s v="Q2"/>
    <x v="1"/>
    <x v="62"/>
    <x v="5"/>
    <x v="7"/>
  </r>
  <r>
    <x v="1"/>
    <x v="45"/>
    <x v="5"/>
    <s v="None"/>
    <n v="615"/>
    <n v="260"/>
    <n v="15"/>
    <n v="9225"/>
    <n v="0"/>
    <n v="9225"/>
    <n v="9.2249999999999996"/>
    <n v="6150"/>
    <n v="3075"/>
    <n v="3.0750000000000002"/>
    <x v="192"/>
    <x v="7"/>
    <s v="Q4"/>
    <x v="1"/>
    <x v="45"/>
    <x v="5"/>
    <x v="5"/>
  </r>
  <r>
    <x v="3"/>
    <x v="51"/>
    <x v="1"/>
    <s v="Low"/>
    <n v="3945"/>
    <n v="10"/>
    <n v="7"/>
    <n v="27615"/>
    <n v="276.14999999999998"/>
    <n v="27338.850000000002"/>
    <n v="27.338850000000001"/>
    <n v="19725"/>
    <n v="7613.8500000000022"/>
    <n v="7.613850000000002"/>
    <x v="193"/>
    <x v="0"/>
    <s v="Q3"/>
    <x v="1"/>
    <x v="51"/>
    <x v="1"/>
    <x v="3"/>
  </r>
  <r>
    <x v="1"/>
    <x v="1"/>
    <x v="1"/>
    <s v="Low"/>
    <n v="2296"/>
    <n v="10"/>
    <n v="15"/>
    <n v="34440"/>
    <n v="344.4"/>
    <n v="34095.599999999999"/>
    <n v="34.095599999999997"/>
    <n v="22960"/>
    <n v="11135.599999999999"/>
    <n v="11.135599999999998"/>
    <x v="54"/>
    <x v="7"/>
    <s v="Q4"/>
    <x v="1"/>
    <x v="1"/>
    <x v="1"/>
    <x v="1"/>
  </r>
  <r>
    <x v="3"/>
    <x v="51"/>
    <x v="1"/>
    <s v="Low"/>
    <n v="1030"/>
    <n v="10"/>
    <n v="7"/>
    <n v="7210"/>
    <n v="72.099999999999994"/>
    <n v="7137.9"/>
    <n v="7.1378999999999992"/>
    <n v="5150"/>
    <n v="1987.8999999999996"/>
    <n v="1.9878999999999996"/>
    <x v="194"/>
    <x v="2"/>
    <s v="Q3"/>
    <x v="1"/>
    <x v="51"/>
    <x v="1"/>
    <x v="3"/>
  </r>
  <r>
    <x v="3"/>
    <x v="53"/>
    <x v="2"/>
    <s v="Low"/>
    <n v="639"/>
    <n v="120"/>
    <n v="7"/>
    <n v="4473"/>
    <n v="44.73"/>
    <n v="4428.2700000000004"/>
    <n v="4.4282700000000004"/>
    <n v="3195"/>
    <n v="1233.2700000000004"/>
    <n v="1.2332700000000005"/>
    <x v="123"/>
    <x v="9"/>
    <s v="Q4"/>
    <x v="1"/>
    <x v="53"/>
    <x v="2"/>
    <x v="5"/>
  </r>
  <r>
    <x v="3"/>
    <x v="54"/>
    <x v="3"/>
    <s v="Low"/>
    <n v="1326"/>
    <n v="250"/>
    <n v="7"/>
    <n v="9282"/>
    <n v="92.82"/>
    <n v="9189.18"/>
    <n v="9.1891800000000003"/>
    <n v="6630"/>
    <n v="2559.1800000000003"/>
    <n v="2.5591800000000005"/>
    <x v="102"/>
    <x v="8"/>
    <s v="Q1"/>
    <x v="1"/>
    <x v="54"/>
    <x v="3"/>
    <x v="6"/>
  </r>
  <r>
    <x v="4"/>
    <x v="83"/>
    <x v="4"/>
    <s v="Low"/>
    <n v="1858"/>
    <n v="3"/>
    <n v="12"/>
    <n v="22296"/>
    <n v="222.96"/>
    <n v="22073.040000000001"/>
    <n v="22.073040000000002"/>
    <n v="5574"/>
    <n v="16499.04"/>
    <n v="16.499040000000001"/>
    <x v="195"/>
    <x v="0"/>
    <s v="Q3"/>
    <x v="1"/>
    <x v="79"/>
    <x v="4"/>
    <x v="3"/>
  </r>
  <r>
    <x v="3"/>
    <x v="65"/>
    <x v="4"/>
    <s v="Low"/>
    <n v="1210"/>
    <n v="3"/>
    <n v="350"/>
    <n v="423500"/>
    <n v="4235"/>
    <n v="419265"/>
    <n v="419.26499999999999"/>
    <n v="314600"/>
    <n v="104665"/>
    <n v="104.66500000000001"/>
    <x v="196"/>
    <x v="11"/>
    <s v="Q2"/>
    <x v="1"/>
    <x v="64"/>
    <x v="4"/>
    <x v="1"/>
  </r>
  <r>
    <x v="3"/>
    <x v="56"/>
    <x v="4"/>
    <s v="Low"/>
    <n v="2529"/>
    <n v="3"/>
    <n v="7"/>
    <n v="17703"/>
    <n v="177.03"/>
    <n v="17525.97"/>
    <n v="17.525970000000001"/>
    <n v="12645"/>
    <n v="4880.9699999999993"/>
    <n v="4.8809699999999996"/>
    <x v="72"/>
    <x v="2"/>
    <s v="Q3"/>
    <x v="1"/>
    <x v="56"/>
    <x v="4"/>
    <x v="0"/>
  </r>
  <r>
    <x v="4"/>
    <x v="35"/>
    <x v="4"/>
    <s v="Low"/>
    <n v="1445"/>
    <n v="3"/>
    <n v="12"/>
    <n v="17340"/>
    <n v="173.4"/>
    <n v="17166.599999999999"/>
    <n v="17.166599999999999"/>
    <n v="4335"/>
    <n v="12831.599999999999"/>
    <n v="12.831599999999998"/>
    <x v="197"/>
    <x v="2"/>
    <s v="Q3"/>
    <x v="1"/>
    <x v="35"/>
    <x v="4"/>
    <x v="3"/>
  </r>
  <r>
    <x v="4"/>
    <x v="87"/>
    <x v="4"/>
    <s v="Low"/>
    <n v="2671"/>
    <n v="3"/>
    <n v="12"/>
    <n v="32052"/>
    <n v="320.52"/>
    <n v="31731.48"/>
    <n v="31.731480000000001"/>
    <n v="8013"/>
    <n v="23718.48"/>
    <n v="23.71848"/>
    <x v="198"/>
    <x v="7"/>
    <s v="Q4"/>
    <x v="1"/>
    <x v="81"/>
    <x v="4"/>
    <x v="7"/>
  </r>
  <r>
    <x v="3"/>
    <x v="65"/>
    <x v="4"/>
    <s v="Low"/>
    <n v="1397"/>
    <n v="3"/>
    <n v="350"/>
    <n v="488950"/>
    <n v="4889.5"/>
    <n v="484060.5"/>
    <n v="484.06049999999999"/>
    <n v="363220"/>
    <n v="120840.5"/>
    <n v="120.84050000000001"/>
    <x v="199"/>
    <x v="2"/>
    <s v="Q3"/>
    <x v="1"/>
    <x v="64"/>
    <x v="4"/>
    <x v="1"/>
  </r>
  <r>
    <x v="3"/>
    <x v="20"/>
    <x v="4"/>
    <s v="Low"/>
    <n v="2155"/>
    <n v="3"/>
    <n v="350"/>
    <n v="754250"/>
    <n v="7542.5"/>
    <n v="746707.5"/>
    <n v="746.70749999999998"/>
    <n v="560300"/>
    <n v="186407.5"/>
    <n v="186.4075"/>
    <x v="200"/>
    <x v="5"/>
    <s v="Q2"/>
    <x v="1"/>
    <x v="20"/>
    <x v="4"/>
    <x v="4"/>
  </r>
  <r>
    <x v="1"/>
    <x v="111"/>
    <x v="0"/>
    <s v="Low"/>
    <n v="2214"/>
    <n v="5"/>
    <n v="15"/>
    <n v="33210"/>
    <n v="332.1"/>
    <n v="32877.9"/>
    <n v="32.877900000000004"/>
    <n v="22140"/>
    <n v="10737.900000000001"/>
    <n v="10.737900000000002"/>
    <x v="42"/>
    <x v="1"/>
    <s v="Q1"/>
    <x v="1"/>
    <x v="81"/>
    <x v="0"/>
    <x v="7"/>
  </r>
  <r>
    <x v="2"/>
    <x v="11"/>
    <x v="0"/>
    <s v="Low"/>
    <n v="2301"/>
    <n v="5"/>
    <n v="300"/>
    <n v="690300"/>
    <n v="6903"/>
    <n v="683397"/>
    <n v="683.39700000000005"/>
    <n v="575250"/>
    <n v="108147"/>
    <n v="108.14700000000001"/>
    <x v="201"/>
    <x v="6"/>
    <s v="Q4"/>
    <x v="1"/>
    <x v="11"/>
    <x v="0"/>
    <x v="3"/>
  </r>
  <r>
    <x v="3"/>
    <x v="58"/>
    <x v="0"/>
    <s v="Low"/>
    <n v="1375.5"/>
    <n v="5"/>
    <n v="20"/>
    <n v="27510"/>
    <n v="275.10000000000002"/>
    <n v="27234.899999999998"/>
    <n v="27.234899999999996"/>
    <n v="13755"/>
    <n v="13479.899999999998"/>
    <n v="13.479899999999997"/>
    <x v="202"/>
    <x v="6"/>
    <s v="Q4"/>
    <x v="1"/>
    <x v="58"/>
    <x v="0"/>
    <x v="2"/>
  </r>
  <r>
    <x v="3"/>
    <x v="42"/>
    <x v="0"/>
    <s v="Low"/>
    <n v="1830"/>
    <n v="5"/>
    <n v="7"/>
    <n v="12810"/>
    <n v="128.1"/>
    <n v="12681.9"/>
    <n v="12.681899999999999"/>
    <n v="9150"/>
    <n v="3531.8999999999996"/>
    <n v="3.5318999999999998"/>
    <x v="203"/>
    <x v="2"/>
    <s v="Q3"/>
    <x v="1"/>
    <x v="42"/>
    <x v="0"/>
    <x v="2"/>
  </r>
  <r>
    <x v="1"/>
    <x v="25"/>
    <x v="1"/>
    <s v="Low"/>
    <n v="1514"/>
    <n v="10"/>
    <n v="15"/>
    <n v="22710"/>
    <n v="227.1"/>
    <n v="22482.9"/>
    <n v="22.482900000000001"/>
    <n v="15140"/>
    <n v="7342.9000000000015"/>
    <n v="7.3429000000000011"/>
    <x v="195"/>
    <x v="0"/>
    <s v="Q3"/>
    <x v="1"/>
    <x v="25"/>
    <x v="1"/>
    <x v="1"/>
  </r>
  <r>
    <x v="3"/>
    <x v="26"/>
    <x v="1"/>
    <s v="Low"/>
    <n v="4492.5"/>
    <n v="10"/>
    <n v="7"/>
    <n v="31447.5"/>
    <n v="314.47500000000002"/>
    <n v="31133.024999999998"/>
    <n v="31.133024999999996"/>
    <n v="22462.5"/>
    <n v="8670.5249999999978"/>
    <n v="8.6705249999999978"/>
    <x v="204"/>
    <x v="4"/>
    <s v="Q1"/>
    <x v="1"/>
    <x v="26"/>
    <x v="1"/>
    <x v="2"/>
  </r>
  <r>
    <x v="0"/>
    <x v="114"/>
    <x v="1"/>
    <s v="Low"/>
    <n v="727"/>
    <n v="10"/>
    <n v="125"/>
    <n v="90875"/>
    <n v="908.75"/>
    <n v="89966.25"/>
    <n v="89.966250000000002"/>
    <n v="87240"/>
    <n v="2726.25"/>
    <n v="2.7262499999999998"/>
    <x v="205"/>
    <x v="8"/>
    <s v="Q1"/>
    <x v="1"/>
    <x v="84"/>
    <x v="1"/>
    <x v="2"/>
  </r>
  <r>
    <x v="0"/>
    <x v="50"/>
    <x v="1"/>
    <s v="Low"/>
    <n v="787"/>
    <n v="10"/>
    <n v="125"/>
    <n v="98375"/>
    <n v="983.75"/>
    <n v="97391.25"/>
    <n v="97.391249999999999"/>
    <n v="94440"/>
    <n v="2951.25"/>
    <n v="2.9512499999999999"/>
    <x v="206"/>
    <x v="11"/>
    <s v="Q2"/>
    <x v="1"/>
    <x v="50"/>
    <x v="1"/>
    <x v="2"/>
  </r>
  <r>
    <x v="0"/>
    <x v="23"/>
    <x v="1"/>
    <s v="Low"/>
    <n v="1823"/>
    <n v="10"/>
    <n v="125"/>
    <n v="227875"/>
    <n v="2278.75"/>
    <n v="225596.25"/>
    <n v="225.59625"/>
    <n v="218760"/>
    <n v="6836.25"/>
    <n v="6.8362499999999997"/>
    <x v="101"/>
    <x v="6"/>
    <s v="Q4"/>
    <x v="1"/>
    <x v="23"/>
    <x v="1"/>
    <x v="7"/>
  </r>
  <r>
    <x v="1"/>
    <x v="37"/>
    <x v="1"/>
    <s v="Low"/>
    <n v="747"/>
    <n v="10"/>
    <n v="15"/>
    <n v="11205"/>
    <n v="112.05"/>
    <n v="11092.95"/>
    <n v="11.09295"/>
    <n v="7470"/>
    <n v="3622.9500000000007"/>
    <n v="3.6229500000000008"/>
    <x v="207"/>
    <x v="11"/>
    <s v="Q2"/>
    <x v="1"/>
    <x v="37"/>
    <x v="1"/>
    <x v="5"/>
  </r>
  <r>
    <x v="2"/>
    <x v="115"/>
    <x v="1"/>
    <s v="Low"/>
    <n v="2905"/>
    <n v="10"/>
    <n v="300"/>
    <n v="871500"/>
    <n v="8715"/>
    <n v="862785"/>
    <n v="862.78499999999997"/>
    <n v="726250"/>
    <n v="136535"/>
    <n v="136.535"/>
    <x v="208"/>
    <x v="1"/>
    <s v="Q1"/>
    <x v="1"/>
    <x v="85"/>
    <x v="1"/>
    <x v="3"/>
  </r>
  <r>
    <x v="3"/>
    <x v="51"/>
    <x v="1"/>
    <s v="Low"/>
    <n v="2155"/>
    <n v="10"/>
    <n v="350"/>
    <n v="754250"/>
    <n v="7542.5"/>
    <n v="746707.5"/>
    <n v="746.70749999999998"/>
    <n v="560300"/>
    <n v="186407.5"/>
    <n v="186.4075"/>
    <x v="180"/>
    <x v="2"/>
    <s v="Q3"/>
    <x v="1"/>
    <x v="51"/>
    <x v="1"/>
    <x v="3"/>
  </r>
  <r>
    <x v="3"/>
    <x v="53"/>
    <x v="2"/>
    <s v="Low"/>
    <n v="3864"/>
    <n v="120"/>
    <n v="20"/>
    <n v="77280"/>
    <n v="772.80000000000007"/>
    <n v="76507.200000000012"/>
    <n v="76.507200000000012"/>
    <n v="38640"/>
    <n v="37867.200000000004"/>
    <n v="37.867200000000004"/>
    <x v="188"/>
    <x v="9"/>
    <s v="Q4"/>
    <x v="1"/>
    <x v="53"/>
    <x v="2"/>
    <x v="5"/>
  </r>
  <r>
    <x v="3"/>
    <x v="30"/>
    <x v="2"/>
    <s v="Low"/>
    <n v="362"/>
    <n v="120"/>
    <n v="7"/>
    <n v="2534"/>
    <n v="25.34"/>
    <n v="2508.66"/>
    <n v="2.5086599999999999"/>
    <n v="1810"/>
    <n v="698.65999999999985"/>
    <n v="0.69865999999999984"/>
    <x v="209"/>
    <x v="6"/>
    <s v="Q4"/>
    <x v="1"/>
    <x v="30"/>
    <x v="2"/>
    <x v="6"/>
  </r>
  <r>
    <x v="0"/>
    <x v="6"/>
    <x v="2"/>
    <s v="Low"/>
    <n v="923"/>
    <n v="120"/>
    <n v="125"/>
    <n v="115375"/>
    <n v="1153.75"/>
    <n v="114221.25"/>
    <n v="114.22125"/>
    <n v="110760"/>
    <n v="3461.25"/>
    <n v="3.4612500000000002"/>
    <x v="169"/>
    <x v="5"/>
    <s v="Q2"/>
    <x v="1"/>
    <x v="6"/>
    <x v="2"/>
    <x v="6"/>
  </r>
  <r>
    <x v="3"/>
    <x v="55"/>
    <x v="3"/>
    <s v="Low"/>
    <n v="263"/>
    <n v="250"/>
    <n v="7"/>
    <n v="1841"/>
    <n v="18.41"/>
    <n v="1822.59"/>
    <n v="1.8225899999999999"/>
    <n v="1315"/>
    <n v="507.58999999999992"/>
    <n v="0.50758999999999987"/>
    <x v="210"/>
    <x v="7"/>
    <s v="Q4"/>
    <x v="1"/>
    <x v="55"/>
    <x v="3"/>
    <x v="7"/>
  </r>
  <r>
    <x v="3"/>
    <x v="54"/>
    <x v="3"/>
    <s v="Low"/>
    <n v="943.5"/>
    <n v="250"/>
    <n v="350"/>
    <n v="330225"/>
    <n v="3302.25"/>
    <n v="326922.75"/>
    <n v="326.92275000000001"/>
    <n v="245310"/>
    <n v="81612.75"/>
    <n v="81.612750000000005"/>
    <x v="211"/>
    <x v="0"/>
    <s v="Q3"/>
    <x v="1"/>
    <x v="54"/>
    <x v="3"/>
    <x v="6"/>
  </r>
  <r>
    <x v="0"/>
    <x v="116"/>
    <x v="3"/>
    <s v="Low"/>
    <n v="727"/>
    <n v="250"/>
    <n v="125"/>
    <n v="90875"/>
    <n v="908.75"/>
    <n v="89966.25"/>
    <n v="89.966250000000002"/>
    <n v="87240"/>
    <n v="2726.25"/>
    <n v="2.7262499999999998"/>
    <x v="168"/>
    <x v="5"/>
    <s v="Q2"/>
    <x v="1"/>
    <x v="56"/>
    <x v="3"/>
    <x v="4"/>
  </r>
  <r>
    <x v="0"/>
    <x v="117"/>
    <x v="3"/>
    <s v="Low"/>
    <n v="787"/>
    <n v="250"/>
    <n v="125"/>
    <n v="98375"/>
    <n v="983.75"/>
    <n v="97391.25"/>
    <n v="97.391249999999999"/>
    <n v="94440"/>
    <n v="2951.25"/>
    <n v="2.9512499999999999"/>
    <x v="212"/>
    <x v="10"/>
    <s v="Q2"/>
    <x v="1"/>
    <x v="86"/>
    <x v="3"/>
    <x v="5"/>
  </r>
  <r>
    <x v="2"/>
    <x v="31"/>
    <x v="3"/>
    <s v="Low"/>
    <n v="986"/>
    <n v="250"/>
    <n v="300"/>
    <n v="295800"/>
    <n v="2958"/>
    <n v="292842"/>
    <n v="292.84199999999998"/>
    <n v="246500"/>
    <n v="46342"/>
    <n v="46.341999999999999"/>
    <x v="213"/>
    <x v="9"/>
    <s v="Q4"/>
    <x v="1"/>
    <x v="31"/>
    <x v="3"/>
    <x v="7"/>
  </r>
  <r>
    <x v="3"/>
    <x v="33"/>
    <x v="3"/>
    <s v="Low"/>
    <n v="1397"/>
    <n v="250"/>
    <n v="350"/>
    <n v="488950"/>
    <n v="4889.5"/>
    <n v="484060.5"/>
    <n v="484.06049999999999"/>
    <n v="363220"/>
    <n v="120840.5"/>
    <n v="120.84050000000001"/>
    <x v="213"/>
    <x v="9"/>
    <s v="Q4"/>
    <x v="1"/>
    <x v="33"/>
    <x v="3"/>
    <x v="1"/>
  </r>
  <r>
    <x v="0"/>
    <x v="117"/>
    <x v="3"/>
    <s v="Low"/>
    <n v="1744"/>
    <n v="250"/>
    <n v="125"/>
    <n v="218000"/>
    <n v="2180"/>
    <n v="215820"/>
    <n v="215.82"/>
    <n v="209280"/>
    <n v="6540"/>
    <n v="6.54"/>
    <x v="211"/>
    <x v="0"/>
    <s v="Q3"/>
    <x v="1"/>
    <x v="86"/>
    <x v="3"/>
    <x v="5"/>
  </r>
  <r>
    <x v="0"/>
    <x v="93"/>
    <x v="4"/>
    <s v="Low"/>
    <n v="742.5"/>
    <n v="3"/>
    <n v="125"/>
    <n v="92812.5"/>
    <n v="1856.25"/>
    <n v="90956.25"/>
    <n v="90.956249999999997"/>
    <n v="89100"/>
    <n v="1856.25"/>
    <n v="1.85625"/>
    <x v="214"/>
    <x v="10"/>
    <s v="Q2"/>
    <x v="1"/>
    <x v="86"/>
    <x v="4"/>
    <x v="5"/>
  </r>
  <r>
    <x v="4"/>
    <x v="35"/>
    <x v="4"/>
    <s v="Low"/>
    <n v="1295"/>
    <n v="3"/>
    <n v="12"/>
    <n v="15540"/>
    <n v="310.8"/>
    <n v="15229.2"/>
    <n v="15.229200000000001"/>
    <n v="3885"/>
    <n v="11344.2"/>
    <n v="11.344200000000001"/>
    <x v="215"/>
    <x v="10"/>
    <s v="Q2"/>
    <x v="1"/>
    <x v="35"/>
    <x v="4"/>
    <x v="3"/>
  </r>
  <r>
    <x v="3"/>
    <x v="41"/>
    <x v="4"/>
    <s v="Low"/>
    <n v="2852"/>
    <n v="3"/>
    <n v="350"/>
    <n v="998200"/>
    <n v="19964"/>
    <n v="978236"/>
    <n v="978.23599999999999"/>
    <n v="741520"/>
    <n v="236716"/>
    <n v="236.71600000000001"/>
    <x v="216"/>
    <x v="3"/>
    <s v="Q3"/>
    <x v="1"/>
    <x v="41"/>
    <x v="4"/>
    <x v="1"/>
  </r>
  <r>
    <x v="4"/>
    <x v="118"/>
    <x v="0"/>
    <s v="Low"/>
    <n v="1142"/>
    <n v="5"/>
    <n v="12"/>
    <n v="13704"/>
    <n v="274.08"/>
    <n v="13429.92"/>
    <n v="13.429919999999999"/>
    <n v="3426"/>
    <n v="10003.92"/>
    <n v="10.003920000000001"/>
    <x v="174"/>
    <x v="6"/>
    <s v="Q4"/>
    <x v="1"/>
    <x v="87"/>
    <x v="0"/>
    <x v="6"/>
  </r>
  <r>
    <x v="3"/>
    <x v="98"/>
    <x v="0"/>
    <s v="Low"/>
    <n v="1566"/>
    <n v="5"/>
    <n v="20"/>
    <n v="31320"/>
    <n v="626.4"/>
    <n v="30693.599999999999"/>
    <n v="30.6936"/>
    <n v="15660"/>
    <n v="15033.599999999999"/>
    <n v="15.033599999999998"/>
    <x v="217"/>
    <x v="3"/>
    <s v="Q3"/>
    <x v="1"/>
    <x v="72"/>
    <x v="0"/>
    <x v="2"/>
  </r>
  <r>
    <x v="4"/>
    <x v="119"/>
    <x v="0"/>
    <s v="Low"/>
    <n v="690"/>
    <n v="5"/>
    <n v="12"/>
    <n v="8280"/>
    <n v="165.6"/>
    <n v="8114.4"/>
    <n v="8.1143999999999998"/>
    <n v="2070"/>
    <n v="6044.4"/>
    <n v="6.0443999999999996"/>
    <x v="218"/>
    <x v="3"/>
    <s v="Q3"/>
    <x v="1"/>
    <x v="69"/>
    <x v="0"/>
    <x v="7"/>
  </r>
  <r>
    <x v="1"/>
    <x v="5"/>
    <x v="1"/>
    <s v="Low"/>
    <n v="2363"/>
    <n v="10"/>
    <n v="15"/>
    <n v="35445"/>
    <n v="708.9"/>
    <n v="34736.1"/>
    <n v="34.7361"/>
    <n v="23630"/>
    <n v="11106.099999999999"/>
    <n v="11.106099999999998"/>
    <x v="219"/>
    <x v="9"/>
    <s v="Q4"/>
    <x v="1"/>
    <x v="5"/>
    <x v="1"/>
    <x v="5"/>
  </r>
  <r>
    <x v="2"/>
    <x v="120"/>
    <x v="1"/>
    <s v="Low"/>
    <n v="918"/>
    <n v="10"/>
    <n v="300"/>
    <n v="275400"/>
    <n v="5508"/>
    <n v="269892"/>
    <n v="269.892"/>
    <n v="229500"/>
    <n v="40392"/>
    <n v="40.392000000000003"/>
    <x v="220"/>
    <x v="11"/>
    <s v="Q2"/>
    <x v="1"/>
    <x v="70"/>
    <x v="1"/>
    <x v="0"/>
  </r>
  <r>
    <x v="2"/>
    <x v="68"/>
    <x v="1"/>
    <s v="Low"/>
    <n v="1728"/>
    <n v="10"/>
    <n v="300"/>
    <n v="518400"/>
    <n v="10368"/>
    <n v="508032"/>
    <n v="508.03199999999998"/>
    <n v="432000"/>
    <n v="76032"/>
    <n v="76.031999999999996"/>
    <x v="163"/>
    <x v="3"/>
    <s v="Q3"/>
    <x v="1"/>
    <x v="56"/>
    <x v="1"/>
    <x v="4"/>
  </r>
  <r>
    <x v="4"/>
    <x v="4"/>
    <x v="1"/>
    <s v="Low"/>
    <n v="1142"/>
    <n v="10"/>
    <n v="12"/>
    <n v="13704"/>
    <n v="274.08"/>
    <n v="13429.92"/>
    <n v="13.429919999999999"/>
    <n v="3426"/>
    <n v="10003.92"/>
    <n v="10.003920000000001"/>
    <x v="221"/>
    <x v="10"/>
    <s v="Q2"/>
    <x v="1"/>
    <x v="4"/>
    <x v="1"/>
    <x v="4"/>
  </r>
  <r>
    <x v="0"/>
    <x v="23"/>
    <x v="1"/>
    <s v="Low"/>
    <n v="662"/>
    <n v="10"/>
    <n v="125"/>
    <n v="82750"/>
    <n v="1655"/>
    <n v="81095"/>
    <n v="81.094999999999999"/>
    <n v="79440"/>
    <n v="1655"/>
    <n v="1.655"/>
    <x v="143"/>
    <x v="10"/>
    <s v="Q2"/>
    <x v="1"/>
    <x v="23"/>
    <x v="1"/>
    <x v="7"/>
  </r>
  <r>
    <x v="4"/>
    <x v="59"/>
    <x v="1"/>
    <s v="Low"/>
    <n v="1295"/>
    <n v="10"/>
    <n v="12"/>
    <n v="15540"/>
    <n v="310.8"/>
    <n v="15229.2"/>
    <n v="15.229200000000001"/>
    <n v="3885"/>
    <n v="11344.2"/>
    <n v="11.344200000000001"/>
    <x v="222"/>
    <x v="4"/>
    <s v="Q1"/>
    <x v="1"/>
    <x v="41"/>
    <x v="1"/>
    <x v="3"/>
  </r>
  <r>
    <x v="2"/>
    <x v="69"/>
    <x v="1"/>
    <s v="Low"/>
    <n v="1916"/>
    <n v="10"/>
    <n v="300"/>
    <n v="574800"/>
    <n v="11496"/>
    <n v="563304"/>
    <n v="563.30399999999997"/>
    <n v="479000"/>
    <n v="84304"/>
    <n v="84.304000000000002"/>
    <x v="54"/>
    <x v="7"/>
    <s v="Q4"/>
    <x v="1"/>
    <x v="67"/>
    <x v="1"/>
    <x v="5"/>
  </r>
  <r>
    <x v="3"/>
    <x v="3"/>
    <x v="1"/>
    <s v="Low"/>
    <n v="2852"/>
    <n v="10"/>
    <n v="350"/>
    <n v="998200"/>
    <n v="19964"/>
    <n v="978236"/>
    <n v="978.23599999999999"/>
    <n v="741520"/>
    <n v="236716"/>
    <n v="236.71600000000001"/>
    <x v="223"/>
    <x v="5"/>
    <s v="Q2"/>
    <x v="1"/>
    <x v="3"/>
    <x v="1"/>
    <x v="3"/>
  </r>
  <r>
    <x v="0"/>
    <x v="121"/>
    <x v="1"/>
    <s v="Low"/>
    <n v="2729"/>
    <n v="10"/>
    <n v="125"/>
    <n v="341125"/>
    <n v="6822.5"/>
    <n v="334302.5"/>
    <n v="334.30250000000001"/>
    <n v="327480"/>
    <n v="6822.5"/>
    <n v="6.8224999999999998"/>
    <x v="224"/>
    <x v="7"/>
    <s v="Q4"/>
    <x v="1"/>
    <x v="71"/>
    <x v="1"/>
    <x v="1"/>
  </r>
  <r>
    <x v="4"/>
    <x v="24"/>
    <x v="1"/>
    <s v="Low"/>
    <n v="1055"/>
    <n v="10"/>
    <n v="12"/>
    <n v="12660"/>
    <n v="253.2"/>
    <n v="12406.8"/>
    <n v="12.406799999999999"/>
    <n v="3165"/>
    <n v="9241.7999999999993"/>
    <n v="9.2417999999999996"/>
    <x v="225"/>
    <x v="4"/>
    <s v="Q1"/>
    <x v="1"/>
    <x v="24"/>
    <x v="1"/>
    <x v="0"/>
  </r>
  <r>
    <x v="4"/>
    <x v="70"/>
    <x v="1"/>
    <s v="Low"/>
    <n v="1084"/>
    <n v="10"/>
    <n v="12"/>
    <n v="13008"/>
    <n v="260.16000000000003"/>
    <n v="12747.84"/>
    <n v="12.74784"/>
    <n v="3252"/>
    <n v="9495.84"/>
    <n v="9.4958399999999994"/>
    <x v="69"/>
    <x v="5"/>
    <s v="Q2"/>
    <x v="1"/>
    <x v="68"/>
    <x v="1"/>
    <x v="6"/>
  </r>
  <r>
    <x v="3"/>
    <x v="40"/>
    <x v="2"/>
    <s v="Low"/>
    <n v="1566"/>
    <n v="120"/>
    <n v="20"/>
    <n v="31320"/>
    <n v="626.4"/>
    <n v="30693.599999999999"/>
    <n v="30.6936"/>
    <n v="15660"/>
    <n v="15033.599999999999"/>
    <n v="15.033599999999998"/>
    <x v="226"/>
    <x v="2"/>
    <s v="Q3"/>
    <x v="1"/>
    <x v="40"/>
    <x v="2"/>
    <x v="0"/>
  </r>
  <r>
    <x v="3"/>
    <x v="27"/>
    <x v="2"/>
    <s v="Low"/>
    <n v="2877"/>
    <n v="120"/>
    <n v="350"/>
    <n v="1006950"/>
    <n v="20139"/>
    <n v="986811"/>
    <n v="986.81100000000004"/>
    <n v="748020"/>
    <n v="238791"/>
    <n v="238.791"/>
    <x v="227"/>
    <x v="0"/>
    <s v="Q3"/>
    <x v="1"/>
    <x v="27"/>
    <x v="2"/>
    <x v="3"/>
  </r>
  <r>
    <x v="4"/>
    <x v="122"/>
    <x v="2"/>
    <s v="Low"/>
    <n v="1055"/>
    <n v="120"/>
    <n v="12"/>
    <n v="12660"/>
    <n v="253.2"/>
    <n v="12406.8"/>
    <n v="12.406799999999999"/>
    <n v="3165"/>
    <n v="9241.7999999999993"/>
    <n v="9.2417999999999996"/>
    <x v="228"/>
    <x v="7"/>
    <s v="Q4"/>
    <x v="1"/>
    <x v="72"/>
    <x v="2"/>
    <x v="2"/>
  </r>
  <r>
    <x v="4"/>
    <x v="123"/>
    <x v="2"/>
    <s v="Low"/>
    <n v="1084"/>
    <n v="120"/>
    <n v="12"/>
    <n v="13008"/>
    <n v="260.16000000000003"/>
    <n v="12747.84"/>
    <n v="12.74784"/>
    <n v="3252"/>
    <n v="9495.84"/>
    <n v="9.4958399999999994"/>
    <x v="229"/>
    <x v="5"/>
    <s v="Q2"/>
    <x v="1"/>
    <x v="73"/>
    <x v="2"/>
    <x v="3"/>
  </r>
  <r>
    <x v="0"/>
    <x v="124"/>
    <x v="3"/>
    <s v="Low"/>
    <n v="662"/>
    <n v="250"/>
    <n v="125"/>
    <n v="82750"/>
    <n v="1655"/>
    <n v="81095"/>
    <n v="81.094999999999999"/>
    <n v="79440"/>
    <n v="1655"/>
    <n v="1.655"/>
    <x v="230"/>
    <x v="7"/>
    <s v="Q4"/>
    <x v="1"/>
    <x v="52"/>
    <x v="3"/>
    <x v="4"/>
  </r>
  <r>
    <x v="3"/>
    <x v="55"/>
    <x v="3"/>
    <s v="Low"/>
    <n v="2877"/>
    <n v="250"/>
    <n v="350"/>
    <n v="1006950"/>
    <n v="20139"/>
    <n v="986811"/>
    <n v="986.81100000000004"/>
    <n v="748020"/>
    <n v="238791"/>
    <n v="238.791"/>
    <x v="231"/>
    <x v="6"/>
    <s v="Q4"/>
    <x v="1"/>
    <x v="55"/>
    <x v="3"/>
    <x v="7"/>
  </r>
  <r>
    <x v="0"/>
    <x v="104"/>
    <x v="3"/>
    <s v="Low"/>
    <n v="2729"/>
    <n v="250"/>
    <n v="125"/>
    <n v="341125"/>
    <n v="6822.5"/>
    <n v="334302.5"/>
    <n v="334.30250000000001"/>
    <n v="327480"/>
    <n v="6822.5"/>
    <n v="6.8224999999999998"/>
    <x v="232"/>
    <x v="7"/>
    <s v="Q4"/>
    <x v="1"/>
    <x v="38"/>
    <x v="3"/>
    <x v="0"/>
  </r>
  <r>
    <x v="2"/>
    <x v="125"/>
    <x v="5"/>
    <s v="Low"/>
    <n v="259"/>
    <n v="260"/>
    <n v="300"/>
    <n v="77700"/>
    <n v="1554"/>
    <n v="76146"/>
    <n v="76.146000000000001"/>
    <n v="64750"/>
    <n v="11396"/>
    <n v="11.396000000000001"/>
    <x v="233"/>
    <x v="4"/>
    <s v="Q1"/>
    <x v="1"/>
    <x v="90"/>
    <x v="5"/>
    <x v="5"/>
  </r>
  <r>
    <x v="2"/>
    <x v="126"/>
    <x v="5"/>
    <s v="Low"/>
    <n v="1101"/>
    <n v="260"/>
    <n v="300"/>
    <n v="330300"/>
    <n v="6606"/>
    <n v="323694"/>
    <n v="323.69400000000002"/>
    <n v="275250"/>
    <n v="48444"/>
    <n v="48.444000000000003"/>
    <x v="68"/>
    <x v="0"/>
    <s v="Q3"/>
    <x v="1"/>
    <x v="91"/>
    <x v="5"/>
    <x v="6"/>
  </r>
  <r>
    <x v="0"/>
    <x v="72"/>
    <x v="5"/>
    <s v="Low"/>
    <n v="2276"/>
    <n v="260"/>
    <n v="125"/>
    <n v="284500"/>
    <n v="5690"/>
    <n v="278810"/>
    <n v="278.81"/>
    <n v="273120"/>
    <n v="5690"/>
    <n v="5.69"/>
    <x v="234"/>
    <x v="0"/>
    <s v="Q3"/>
    <x v="1"/>
    <x v="70"/>
    <x v="5"/>
    <x v="0"/>
  </r>
  <r>
    <x v="3"/>
    <x v="63"/>
    <x v="5"/>
    <s v="Low"/>
    <n v="1236"/>
    <n v="260"/>
    <n v="20"/>
    <n v="24720"/>
    <n v="494.4"/>
    <n v="24225.599999999999"/>
    <n v="24.2256"/>
    <n v="12360"/>
    <n v="11865.599999999999"/>
    <n v="11.865599999999999"/>
    <x v="185"/>
    <x v="4"/>
    <s v="Q1"/>
    <x v="1"/>
    <x v="62"/>
    <x v="5"/>
    <x v="7"/>
  </r>
  <r>
    <x v="3"/>
    <x v="64"/>
    <x v="5"/>
    <s v="Low"/>
    <n v="941"/>
    <n v="260"/>
    <n v="20"/>
    <n v="18820"/>
    <n v="376.4"/>
    <n v="18443.599999999999"/>
    <n v="18.4436"/>
    <n v="9410"/>
    <n v="9033.5999999999985"/>
    <n v="9.0335999999999981"/>
    <x v="235"/>
    <x v="6"/>
    <s v="Q4"/>
    <x v="1"/>
    <x v="63"/>
    <x v="5"/>
    <x v="0"/>
  </r>
  <r>
    <x v="2"/>
    <x v="127"/>
    <x v="5"/>
    <s v="Low"/>
    <n v="1916"/>
    <n v="260"/>
    <n v="300"/>
    <n v="574800"/>
    <n v="11496"/>
    <n v="563304"/>
    <n v="563.30399999999997"/>
    <n v="479000"/>
    <n v="84304"/>
    <n v="84.304000000000002"/>
    <x v="236"/>
    <x v="10"/>
    <s v="Q2"/>
    <x v="1"/>
    <x v="92"/>
    <x v="5"/>
    <x v="7"/>
  </r>
  <r>
    <x v="0"/>
    <x v="84"/>
    <x v="4"/>
    <s v="Low"/>
    <n v="4243.5"/>
    <n v="3"/>
    <n v="125"/>
    <n v="530437.5"/>
    <n v="15913.125"/>
    <n v="514524.375"/>
    <n v="514.52437499999996"/>
    <n v="509220"/>
    <n v="5304.375"/>
    <n v="5.3043750000000003"/>
    <x v="237"/>
    <x v="5"/>
    <s v="Q2"/>
    <x v="1"/>
    <x v="80"/>
    <x v="4"/>
    <x v="4"/>
  </r>
  <r>
    <x v="3"/>
    <x v="47"/>
    <x v="4"/>
    <s v="Low"/>
    <n v="2580"/>
    <n v="3"/>
    <n v="20"/>
    <n v="51600"/>
    <n v="1548"/>
    <n v="50052"/>
    <n v="50.052"/>
    <n v="25800"/>
    <n v="24252"/>
    <n v="24.251999999999999"/>
    <x v="229"/>
    <x v="5"/>
    <s v="Q2"/>
    <x v="1"/>
    <x v="47"/>
    <x v="4"/>
    <x v="7"/>
  </r>
  <r>
    <x v="2"/>
    <x v="19"/>
    <x v="4"/>
    <s v="Low"/>
    <n v="689"/>
    <n v="3"/>
    <n v="300"/>
    <n v="206700"/>
    <n v="6201"/>
    <n v="200499"/>
    <n v="200.499"/>
    <n v="172250"/>
    <n v="28249"/>
    <n v="28.248999999999999"/>
    <x v="160"/>
    <x v="9"/>
    <s v="Q4"/>
    <x v="1"/>
    <x v="19"/>
    <x v="4"/>
    <x v="3"/>
  </r>
  <r>
    <x v="4"/>
    <x v="83"/>
    <x v="4"/>
    <s v="Low"/>
    <n v="1947"/>
    <n v="3"/>
    <n v="12"/>
    <n v="23364"/>
    <n v="700.92"/>
    <n v="22663.08"/>
    <n v="22.663080000000001"/>
    <n v="5841"/>
    <n v="16822.080000000002"/>
    <n v="16.822080000000003"/>
    <x v="80"/>
    <x v="5"/>
    <s v="Q2"/>
    <x v="1"/>
    <x v="79"/>
    <x v="4"/>
    <x v="3"/>
  </r>
  <r>
    <x v="3"/>
    <x v="36"/>
    <x v="0"/>
    <s v="Low"/>
    <n v="1958"/>
    <n v="5"/>
    <n v="7"/>
    <n v="13706"/>
    <n v="411.18"/>
    <n v="13294.82"/>
    <n v="13.29482"/>
    <n v="9790"/>
    <n v="3504.8199999999997"/>
    <n v="3.5048199999999996"/>
    <x v="238"/>
    <x v="10"/>
    <s v="Q2"/>
    <x v="1"/>
    <x v="36"/>
    <x v="0"/>
    <x v="4"/>
  </r>
  <r>
    <x v="4"/>
    <x v="128"/>
    <x v="0"/>
    <s v="Low"/>
    <n v="1901"/>
    <n v="5"/>
    <n v="12"/>
    <n v="22812"/>
    <n v="684.36"/>
    <n v="22127.64"/>
    <n v="22.12764"/>
    <n v="5703"/>
    <n v="16424.64"/>
    <n v="16.42464"/>
    <x v="239"/>
    <x v="8"/>
    <s v="Q1"/>
    <x v="1"/>
    <x v="38"/>
    <x v="0"/>
    <x v="0"/>
  </r>
  <r>
    <x v="3"/>
    <x v="58"/>
    <x v="0"/>
    <s v="Low"/>
    <n v="544"/>
    <n v="5"/>
    <n v="7"/>
    <n v="3808"/>
    <n v="114.24"/>
    <n v="3693.76"/>
    <n v="3.6937600000000002"/>
    <n v="2720"/>
    <n v="973.76000000000022"/>
    <n v="0.97376000000000018"/>
    <x v="240"/>
    <x v="3"/>
    <s v="Q3"/>
    <x v="1"/>
    <x v="58"/>
    <x v="0"/>
    <x v="2"/>
  </r>
  <r>
    <x v="0"/>
    <x v="78"/>
    <x v="0"/>
    <s v="Low"/>
    <n v="1287"/>
    <n v="5"/>
    <n v="125"/>
    <n v="160875"/>
    <n v="4826.25"/>
    <n v="156048.75"/>
    <n v="156.04875000000001"/>
    <n v="154440"/>
    <n v="1608.75"/>
    <n v="1.6087499999999999"/>
    <x v="241"/>
    <x v="0"/>
    <s v="Q3"/>
    <x v="1"/>
    <x v="54"/>
    <x v="0"/>
    <x v="6"/>
  </r>
  <r>
    <x v="0"/>
    <x v="67"/>
    <x v="0"/>
    <s v="Low"/>
    <n v="1706"/>
    <n v="5"/>
    <n v="125"/>
    <n v="213250"/>
    <n v="6397.5"/>
    <n v="206852.5"/>
    <n v="206.85249999999999"/>
    <n v="204720"/>
    <n v="2132.5"/>
    <n v="2.1324999999999998"/>
    <x v="242"/>
    <x v="10"/>
    <s v="Q2"/>
    <x v="1"/>
    <x v="66"/>
    <x v="0"/>
    <x v="3"/>
  </r>
  <r>
    <x v="2"/>
    <x v="120"/>
    <x v="1"/>
    <s v="Low"/>
    <n v="2434.5"/>
    <n v="10"/>
    <n v="300"/>
    <n v="730350"/>
    <n v="21910.5"/>
    <n v="708439.5"/>
    <n v="708.43949999999995"/>
    <n v="608625"/>
    <n v="99814.5"/>
    <n v="99.814499999999995"/>
    <x v="243"/>
    <x v="10"/>
    <s v="Q2"/>
    <x v="1"/>
    <x v="70"/>
    <x v="1"/>
    <x v="0"/>
  </r>
  <r>
    <x v="0"/>
    <x v="121"/>
    <x v="1"/>
    <s v="Low"/>
    <n v="1774"/>
    <n v="10"/>
    <n v="125"/>
    <n v="221750"/>
    <n v="6652.5"/>
    <n v="215097.5"/>
    <n v="215.0975"/>
    <n v="212880"/>
    <n v="2217.5"/>
    <n v="2.2174999999999998"/>
    <x v="126"/>
    <x v="9"/>
    <s v="Q4"/>
    <x v="1"/>
    <x v="71"/>
    <x v="1"/>
    <x v="1"/>
  </r>
  <r>
    <x v="4"/>
    <x v="24"/>
    <x v="1"/>
    <s v="Low"/>
    <n v="1901"/>
    <n v="10"/>
    <n v="12"/>
    <n v="22812"/>
    <n v="684.36"/>
    <n v="22127.64"/>
    <n v="22.12764"/>
    <n v="5703"/>
    <n v="16424.64"/>
    <n v="16.42464"/>
    <x v="244"/>
    <x v="1"/>
    <s v="Q1"/>
    <x v="1"/>
    <x v="24"/>
    <x v="1"/>
    <x v="0"/>
  </r>
  <r>
    <x v="2"/>
    <x v="68"/>
    <x v="1"/>
    <s v="Low"/>
    <n v="689"/>
    <n v="10"/>
    <n v="300"/>
    <n v="206700"/>
    <n v="6201"/>
    <n v="200499"/>
    <n v="200.499"/>
    <n v="172250"/>
    <n v="28249"/>
    <n v="28.248999999999999"/>
    <x v="228"/>
    <x v="7"/>
    <s v="Q4"/>
    <x v="1"/>
    <x v="56"/>
    <x v="1"/>
    <x v="4"/>
  </r>
  <r>
    <x v="0"/>
    <x v="22"/>
    <x v="1"/>
    <s v="Low"/>
    <n v="1570"/>
    <n v="10"/>
    <n v="125"/>
    <n v="196250"/>
    <n v="5887.5"/>
    <n v="190362.5"/>
    <n v="190.36250000000001"/>
    <n v="188400"/>
    <n v="1962.5"/>
    <n v="1.9624999999999999"/>
    <x v="88"/>
    <x v="11"/>
    <s v="Q2"/>
    <x v="1"/>
    <x v="22"/>
    <x v="1"/>
    <x v="6"/>
  </r>
  <r>
    <x v="4"/>
    <x v="4"/>
    <x v="1"/>
    <s v="Low"/>
    <n v="1369.5"/>
    <n v="10"/>
    <n v="12"/>
    <n v="16434"/>
    <n v="493.02"/>
    <n v="15940.98"/>
    <n v="15.94098"/>
    <n v="4108.5"/>
    <n v="11832.48"/>
    <n v="11.83248"/>
    <x v="245"/>
    <x v="11"/>
    <s v="Q2"/>
    <x v="1"/>
    <x v="4"/>
    <x v="1"/>
    <x v="4"/>
  </r>
  <r>
    <x v="0"/>
    <x v="121"/>
    <x v="1"/>
    <s v="Low"/>
    <n v="2009"/>
    <n v="10"/>
    <n v="125"/>
    <n v="251125"/>
    <n v="7533.75"/>
    <n v="243591.25"/>
    <n v="243.59125"/>
    <n v="241080"/>
    <n v="2511.25"/>
    <n v="2.51125"/>
    <x v="133"/>
    <x v="1"/>
    <s v="Q1"/>
    <x v="1"/>
    <x v="71"/>
    <x v="1"/>
    <x v="1"/>
  </r>
  <r>
    <x v="0"/>
    <x v="50"/>
    <x v="1"/>
    <s v="Low"/>
    <n v="1287"/>
    <n v="10"/>
    <n v="125"/>
    <n v="160875"/>
    <n v="4826.25"/>
    <n v="156048.75"/>
    <n v="156.04875000000001"/>
    <n v="154440"/>
    <n v="1608.75"/>
    <n v="1.6087499999999999"/>
    <x v="246"/>
    <x v="10"/>
    <s v="Q2"/>
    <x v="1"/>
    <x v="50"/>
    <x v="1"/>
    <x v="2"/>
  </r>
  <r>
    <x v="0"/>
    <x v="22"/>
    <x v="1"/>
    <s v="Low"/>
    <n v="1706"/>
    <n v="10"/>
    <n v="125"/>
    <n v="213250"/>
    <n v="6397.5"/>
    <n v="206852.5"/>
    <n v="206.85249999999999"/>
    <n v="204720"/>
    <n v="2132.5"/>
    <n v="2.1324999999999998"/>
    <x v="130"/>
    <x v="3"/>
    <s v="Q3"/>
    <x v="1"/>
    <x v="22"/>
    <x v="1"/>
    <x v="6"/>
  </r>
  <r>
    <x v="0"/>
    <x v="6"/>
    <x v="2"/>
    <s v="Low"/>
    <n v="2009"/>
    <n v="120"/>
    <n v="125"/>
    <n v="251125"/>
    <n v="7533.75"/>
    <n v="243591.25"/>
    <n v="243.59125"/>
    <n v="241080"/>
    <n v="2511.25"/>
    <n v="2.51125"/>
    <x v="89"/>
    <x v="4"/>
    <s v="Q1"/>
    <x v="1"/>
    <x v="6"/>
    <x v="2"/>
    <x v="6"/>
  </r>
  <r>
    <x v="2"/>
    <x v="74"/>
    <x v="3"/>
    <s v="Low"/>
    <n v="2844"/>
    <n v="250"/>
    <n v="300"/>
    <n v="853200"/>
    <n v="25596"/>
    <n v="827604"/>
    <n v="827.60400000000004"/>
    <n v="711000"/>
    <n v="116604"/>
    <n v="116.604"/>
    <x v="247"/>
    <x v="5"/>
    <s v="Q2"/>
    <x v="1"/>
    <x v="72"/>
    <x v="3"/>
    <x v="2"/>
  </r>
  <r>
    <x v="4"/>
    <x v="88"/>
    <x v="3"/>
    <s v="Low"/>
    <n v="1916"/>
    <n v="250"/>
    <n v="12"/>
    <n v="22992"/>
    <n v="689.76"/>
    <n v="22302.240000000002"/>
    <n v="22.302240000000001"/>
    <n v="5748"/>
    <n v="16554.240000000002"/>
    <n v="16.55424"/>
    <x v="193"/>
    <x v="0"/>
    <s v="Q3"/>
    <x v="1"/>
    <x v="82"/>
    <x v="3"/>
    <x v="0"/>
  </r>
  <r>
    <x v="0"/>
    <x v="129"/>
    <x v="3"/>
    <s v="Low"/>
    <n v="1570"/>
    <n v="250"/>
    <n v="125"/>
    <n v="196250"/>
    <n v="5887.5"/>
    <n v="190362.5"/>
    <n v="190.36250000000001"/>
    <n v="188400"/>
    <n v="1962.5"/>
    <n v="1.9624999999999999"/>
    <x v="157"/>
    <x v="8"/>
    <s v="Q1"/>
    <x v="1"/>
    <x v="57"/>
    <x v="3"/>
    <x v="1"/>
  </r>
  <r>
    <x v="2"/>
    <x v="62"/>
    <x v="3"/>
    <s v="Low"/>
    <n v="1874"/>
    <n v="250"/>
    <n v="300"/>
    <n v="562200"/>
    <n v="16866"/>
    <n v="545334"/>
    <n v="545.33399999999995"/>
    <n v="468500"/>
    <n v="76834"/>
    <n v="76.834000000000003"/>
    <x v="248"/>
    <x v="5"/>
    <s v="Q2"/>
    <x v="1"/>
    <x v="61"/>
    <x v="3"/>
    <x v="6"/>
  </r>
  <r>
    <x v="3"/>
    <x v="33"/>
    <x v="3"/>
    <s v="Low"/>
    <n v="1642"/>
    <n v="250"/>
    <n v="350"/>
    <n v="574700"/>
    <n v="17241"/>
    <n v="557459"/>
    <n v="557.45899999999995"/>
    <n v="426920"/>
    <n v="130539"/>
    <n v="130.53899999999999"/>
    <x v="249"/>
    <x v="7"/>
    <s v="Q4"/>
    <x v="1"/>
    <x v="33"/>
    <x v="3"/>
    <x v="1"/>
  </r>
  <r>
    <x v="3"/>
    <x v="41"/>
    <x v="4"/>
    <s v="Low"/>
    <n v="831"/>
    <n v="3"/>
    <n v="20"/>
    <n v="16620"/>
    <n v="498.6"/>
    <n v="16121.4"/>
    <n v="16.121400000000001"/>
    <n v="8310"/>
    <n v="7811.4"/>
    <n v="7.8113999999999999"/>
    <x v="11"/>
    <x v="7"/>
    <s v="Q4"/>
    <x v="1"/>
    <x v="41"/>
    <x v="4"/>
    <x v="1"/>
  </r>
  <r>
    <x v="3"/>
    <x v="15"/>
    <x v="2"/>
    <s v="Low"/>
    <n v="3850.5"/>
    <n v="120"/>
    <n v="20"/>
    <n v="77010"/>
    <n v="2310.3000000000002"/>
    <n v="74699.700000000012"/>
    <n v="74.699700000000007"/>
    <n v="38505"/>
    <n v="36194.700000000004"/>
    <n v="36.194700000000005"/>
    <x v="250"/>
    <x v="7"/>
    <s v="Q4"/>
    <x v="1"/>
    <x v="15"/>
    <x v="2"/>
    <x v="7"/>
  </r>
  <r>
    <x v="4"/>
    <x v="66"/>
    <x v="3"/>
    <s v="Low"/>
    <n v="2479"/>
    <n v="250"/>
    <n v="12"/>
    <n v="29748"/>
    <n v="892.44"/>
    <n v="28855.56"/>
    <n v="28.855560000000001"/>
    <n v="7437"/>
    <n v="21418.560000000001"/>
    <n v="21.418560000000003"/>
    <x v="251"/>
    <x v="7"/>
    <s v="Q4"/>
    <x v="1"/>
    <x v="65"/>
    <x v="3"/>
    <x v="2"/>
  </r>
  <r>
    <x v="1"/>
    <x v="111"/>
    <x v="0"/>
    <s v="Low"/>
    <n v="2031"/>
    <n v="5"/>
    <n v="15"/>
    <n v="30465"/>
    <n v="1218.5999999999999"/>
    <n v="29246.400000000001"/>
    <n v="29.246400000000001"/>
    <n v="20310"/>
    <n v="8936.4000000000015"/>
    <n v="8.9364000000000008"/>
    <x v="109"/>
    <x v="5"/>
    <s v="Q2"/>
    <x v="1"/>
    <x v="81"/>
    <x v="0"/>
    <x v="7"/>
  </r>
  <r>
    <x v="1"/>
    <x v="43"/>
    <x v="1"/>
    <s v="Low"/>
    <n v="2031"/>
    <n v="10"/>
    <n v="15"/>
    <n v="30465"/>
    <n v="1218.5999999999999"/>
    <n v="29246.400000000001"/>
    <n v="29.246400000000001"/>
    <n v="20310"/>
    <n v="8936.4000000000015"/>
    <n v="8.9364000000000008"/>
    <x v="252"/>
    <x v="7"/>
    <s v="Q4"/>
    <x v="1"/>
    <x v="43"/>
    <x v="1"/>
    <x v="3"/>
  </r>
  <r>
    <x v="2"/>
    <x v="19"/>
    <x v="4"/>
    <s v="Low"/>
    <n v="2021"/>
    <n v="3"/>
    <n v="300"/>
    <n v="606300"/>
    <n v="24252"/>
    <n v="582048"/>
    <n v="582.048"/>
    <n v="505250"/>
    <n v="76798"/>
    <n v="76.798000000000002"/>
    <x v="253"/>
    <x v="0"/>
    <s v="Q3"/>
    <x v="1"/>
    <x v="19"/>
    <x v="4"/>
    <x v="3"/>
  </r>
  <r>
    <x v="3"/>
    <x v="56"/>
    <x v="4"/>
    <s v="Low"/>
    <n v="274"/>
    <n v="3"/>
    <n v="350"/>
    <n v="95900"/>
    <n v="3836"/>
    <n v="92064"/>
    <n v="92.063999999999993"/>
    <n v="71240"/>
    <n v="20824"/>
    <n v="20.824000000000002"/>
    <x v="254"/>
    <x v="11"/>
    <s v="Q2"/>
    <x v="1"/>
    <x v="56"/>
    <x v="4"/>
    <x v="0"/>
  </r>
  <r>
    <x v="1"/>
    <x v="130"/>
    <x v="0"/>
    <s v="Low"/>
    <n v="1967"/>
    <n v="5"/>
    <n v="15"/>
    <n v="29505"/>
    <n v="1180.2"/>
    <n v="28324.799999999999"/>
    <n v="28.3248"/>
    <n v="19670"/>
    <n v="8654.7999999999993"/>
    <n v="8.6547999999999998"/>
    <x v="255"/>
    <x v="6"/>
    <s v="Q4"/>
    <x v="1"/>
    <x v="93"/>
    <x v="0"/>
    <x v="2"/>
  </r>
  <r>
    <x v="2"/>
    <x v="79"/>
    <x v="0"/>
    <s v="Low"/>
    <n v="1859"/>
    <n v="5"/>
    <n v="300"/>
    <n v="557700"/>
    <n v="22308"/>
    <n v="535392"/>
    <n v="535.39200000000005"/>
    <n v="464750"/>
    <n v="70642"/>
    <n v="70.641999999999996"/>
    <x v="256"/>
    <x v="10"/>
    <s v="Q2"/>
    <x v="1"/>
    <x v="66"/>
    <x v="0"/>
    <x v="7"/>
  </r>
  <r>
    <x v="2"/>
    <x v="79"/>
    <x v="0"/>
    <s v="Low"/>
    <n v="2021"/>
    <n v="5"/>
    <n v="300"/>
    <n v="606300"/>
    <n v="24252"/>
    <n v="582048"/>
    <n v="582.048"/>
    <n v="505250"/>
    <n v="76798"/>
    <n v="76.798000000000002"/>
    <x v="91"/>
    <x v="11"/>
    <s v="Q2"/>
    <x v="1"/>
    <x v="66"/>
    <x v="0"/>
    <x v="7"/>
  </r>
  <r>
    <x v="0"/>
    <x v="21"/>
    <x v="0"/>
    <s v="Low"/>
    <n v="1138"/>
    <n v="5"/>
    <n v="125"/>
    <n v="142250"/>
    <n v="5690"/>
    <n v="136560"/>
    <n v="136.56"/>
    <n v="136560"/>
    <n v="0"/>
    <n v="0"/>
    <x v="170"/>
    <x v="6"/>
    <s v="Q4"/>
    <x v="1"/>
    <x v="21"/>
    <x v="0"/>
    <x v="5"/>
  </r>
  <r>
    <x v="3"/>
    <x v="3"/>
    <x v="1"/>
    <s v="Low"/>
    <n v="4251"/>
    <n v="10"/>
    <n v="7"/>
    <n v="29757"/>
    <n v="1190.28"/>
    <n v="28566.720000000001"/>
    <n v="28.56672"/>
    <n v="21255"/>
    <n v="7311.7199999999993"/>
    <n v="7.3117199999999993"/>
    <x v="257"/>
    <x v="10"/>
    <s v="Q2"/>
    <x v="1"/>
    <x v="3"/>
    <x v="1"/>
    <x v="3"/>
  </r>
  <r>
    <x v="0"/>
    <x v="22"/>
    <x v="1"/>
    <s v="Low"/>
    <n v="795"/>
    <n v="10"/>
    <n v="125"/>
    <n v="99375"/>
    <n v="3975"/>
    <n v="95400"/>
    <n v="95.4"/>
    <n v="95400"/>
    <n v="0"/>
    <n v="0"/>
    <x v="258"/>
    <x v="6"/>
    <s v="Q4"/>
    <x v="1"/>
    <x v="22"/>
    <x v="1"/>
    <x v="6"/>
  </r>
  <r>
    <x v="2"/>
    <x v="68"/>
    <x v="1"/>
    <s v="Low"/>
    <n v="1414.5"/>
    <n v="10"/>
    <n v="300"/>
    <n v="424350"/>
    <n v="16974"/>
    <n v="407376"/>
    <n v="407.37599999999998"/>
    <n v="353625"/>
    <n v="53751"/>
    <n v="53.750999999999998"/>
    <x v="259"/>
    <x v="4"/>
    <s v="Q1"/>
    <x v="1"/>
    <x v="56"/>
    <x v="1"/>
    <x v="4"/>
  </r>
  <r>
    <x v="2"/>
    <x v="115"/>
    <x v="1"/>
    <s v="Low"/>
    <n v="2918"/>
    <n v="10"/>
    <n v="300"/>
    <n v="875400"/>
    <n v="35016"/>
    <n v="840384"/>
    <n v="840.38400000000001"/>
    <n v="729500"/>
    <n v="110884"/>
    <n v="110.884"/>
    <x v="260"/>
    <x v="2"/>
    <s v="Q3"/>
    <x v="1"/>
    <x v="85"/>
    <x v="1"/>
    <x v="3"/>
  </r>
  <r>
    <x v="3"/>
    <x v="26"/>
    <x v="1"/>
    <s v="Low"/>
    <n v="3450"/>
    <n v="10"/>
    <n v="350"/>
    <n v="1207500"/>
    <n v="48300"/>
    <n v="1159200"/>
    <n v="1159.2"/>
    <n v="897000"/>
    <n v="262200"/>
    <n v="262.2"/>
    <x v="17"/>
    <x v="3"/>
    <s v="Q3"/>
    <x v="1"/>
    <x v="26"/>
    <x v="1"/>
    <x v="2"/>
  </r>
  <r>
    <x v="0"/>
    <x v="50"/>
    <x v="1"/>
    <s v="Low"/>
    <n v="2988"/>
    <n v="10"/>
    <n v="125"/>
    <n v="373500"/>
    <n v="14940"/>
    <n v="358560"/>
    <n v="358.56"/>
    <n v="358560"/>
    <n v="0"/>
    <n v="0"/>
    <x v="261"/>
    <x v="1"/>
    <s v="Q1"/>
    <x v="1"/>
    <x v="50"/>
    <x v="1"/>
    <x v="2"/>
  </r>
  <r>
    <x v="1"/>
    <x v="5"/>
    <x v="1"/>
    <s v="Low"/>
    <n v="218"/>
    <n v="10"/>
    <n v="15"/>
    <n v="3270"/>
    <n v="130.80000000000001"/>
    <n v="3139.2"/>
    <n v="3.1391999999999998"/>
    <n v="2180"/>
    <n v="959.19999999999982"/>
    <n v="0.95919999999999983"/>
    <x v="262"/>
    <x v="5"/>
    <s v="Q2"/>
    <x v="1"/>
    <x v="5"/>
    <x v="1"/>
    <x v="5"/>
  </r>
  <r>
    <x v="3"/>
    <x v="3"/>
    <x v="1"/>
    <s v="Low"/>
    <n v="2074"/>
    <n v="10"/>
    <n v="20"/>
    <n v="41480"/>
    <n v="1659.2"/>
    <n v="39820.800000000003"/>
    <n v="39.820800000000006"/>
    <n v="20740"/>
    <n v="19080.800000000003"/>
    <n v="19.080800000000004"/>
    <x v="120"/>
    <x v="7"/>
    <s v="Q4"/>
    <x v="1"/>
    <x v="3"/>
    <x v="1"/>
    <x v="3"/>
  </r>
  <r>
    <x v="3"/>
    <x v="26"/>
    <x v="1"/>
    <s v="Low"/>
    <n v="1056"/>
    <n v="10"/>
    <n v="20"/>
    <n v="21120"/>
    <n v="844.8"/>
    <n v="20275.2"/>
    <n v="20.275200000000002"/>
    <n v="10560"/>
    <n v="9715.2000000000007"/>
    <n v="9.7152000000000012"/>
    <x v="58"/>
    <x v="8"/>
    <s v="Q1"/>
    <x v="1"/>
    <x v="26"/>
    <x v="1"/>
    <x v="2"/>
  </r>
  <r>
    <x v="3"/>
    <x v="26"/>
    <x v="1"/>
    <s v="Low"/>
    <n v="274"/>
    <n v="10"/>
    <n v="350"/>
    <n v="95900"/>
    <n v="3836"/>
    <n v="92064"/>
    <n v="92.063999999999993"/>
    <n v="71240"/>
    <n v="20824"/>
    <n v="20.824000000000002"/>
    <x v="140"/>
    <x v="6"/>
    <s v="Q4"/>
    <x v="1"/>
    <x v="26"/>
    <x v="1"/>
    <x v="2"/>
  </r>
  <r>
    <x v="0"/>
    <x v="23"/>
    <x v="1"/>
    <s v="Low"/>
    <n v="1138"/>
    <n v="10"/>
    <n v="125"/>
    <n v="142250"/>
    <n v="5690"/>
    <n v="136560"/>
    <n v="136.56"/>
    <n v="136560"/>
    <n v="0"/>
    <n v="0"/>
    <x v="263"/>
    <x v="4"/>
    <s v="Q1"/>
    <x v="1"/>
    <x v="23"/>
    <x v="1"/>
    <x v="7"/>
  </r>
  <r>
    <x v="4"/>
    <x v="131"/>
    <x v="2"/>
    <s v="Low"/>
    <n v="1465"/>
    <n v="120"/>
    <n v="12"/>
    <n v="17580"/>
    <n v="703.2"/>
    <n v="16876.8"/>
    <n v="16.876799999999999"/>
    <n v="4395"/>
    <n v="12481.8"/>
    <n v="12.4818"/>
    <x v="264"/>
    <x v="7"/>
    <s v="Q4"/>
    <x v="1"/>
    <x v="79"/>
    <x v="2"/>
    <x v="3"/>
  </r>
  <r>
    <x v="3"/>
    <x v="53"/>
    <x v="2"/>
    <s v="Low"/>
    <n v="2177"/>
    <n v="120"/>
    <n v="350"/>
    <n v="761950"/>
    <n v="30478"/>
    <n v="731472"/>
    <n v="731.47199999999998"/>
    <n v="566020"/>
    <n v="165452"/>
    <n v="165.452"/>
    <x v="78"/>
    <x v="10"/>
    <s v="Q2"/>
    <x v="1"/>
    <x v="53"/>
    <x v="2"/>
    <x v="5"/>
  </r>
  <r>
    <x v="4"/>
    <x v="80"/>
    <x v="3"/>
    <s v="Low"/>
    <n v="866"/>
    <n v="250"/>
    <n v="12"/>
    <n v="10392"/>
    <n v="415.68"/>
    <n v="9976.32"/>
    <n v="9.9763199999999994"/>
    <n v="2598"/>
    <n v="7378.32"/>
    <n v="7.3783199999999995"/>
    <x v="265"/>
    <x v="11"/>
    <s v="Q2"/>
    <x v="1"/>
    <x v="76"/>
    <x v="3"/>
    <x v="0"/>
  </r>
  <r>
    <x v="3"/>
    <x v="7"/>
    <x v="3"/>
    <s v="Low"/>
    <n v="2177"/>
    <n v="250"/>
    <n v="350"/>
    <n v="761950"/>
    <n v="30478"/>
    <n v="731472"/>
    <n v="731.47199999999998"/>
    <n v="566020"/>
    <n v="165452"/>
    <n v="165.452"/>
    <x v="154"/>
    <x v="8"/>
    <s v="Q1"/>
    <x v="1"/>
    <x v="7"/>
    <x v="3"/>
    <x v="7"/>
  </r>
  <r>
    <x v="3"/>
    <x v="92"/>
    <x v="5"/>
    <s v="Low"/>
    <n v="1865"/>
    <n v="260"/>
    <n v="350"/>
    <n v="652750"/>
    <n v="26110"/>
    <n v="626640"/>
    <n v="626.64"/>
    <n v="484900"/>
    <n v="141740"/>
    <n v="141.74"/>
    <x v="266"/>
    <x v="1"/>
    <s v="Q1"/>
    <x v="1"/>
    <x v="56"/>
    <x v="5"/>
    <x v="4"/>
  </r>
  <r>
    <x v="0"/>
    <x v="91"/>
    <x v="5"/>
    <s v="Low"/>
    <n v="1074"/>
    <n v="260"/>
    <n v="125"/>
    <n v="134250"/>
    <n v="5370"/>
    <n v="128880"/>
    <n v="128.88"/>
    <n v="128880"/>
    <n v="0"/>
    <n v="0"/>
    <x v="267"/>
    <x v="10"/>
    <s v="Q2"/>
    <x v="1"/>
    <x v="85"/>
    <x v="5"/>
    <x v="3"/>
  </r>
  <r>
    <x v="3"/>
    <x v="34"/>
    <x v="5"/>
    <s v="Low"/>
    <n v="1907"/>
    <n v="260"/>
    <n v="350"/>
    <n v="667450"/>
    <n v="26698"/>
    <n v="640752"/>
    <n v="640.75199999999995"/>
    <n v="495820"/>
    <n v="144932"/>
    <n v="144.93199999999999"/>
    <x v="21"/>
    <x v="7"/>
    <s v="Q4"/>
    <x v="1"/>
    <x v="34"/>
    <x v="5"/>
    <x v="2"/>
  </r>
  <r>
    <x v="3"/>
    <x v="71"/>
    <x v="1"/>
    <s v="Medium"/>
    <n v="1372"/>
    <n v="10"/>
    <n v="7"/>
    <n v="9604"/>
    <n v="480.2"/>
    <n v="9123.7999999999993"/>
    <n v="9.1237999999999992"/>
    <n v="6860"/>
    <n v="2263.7999999999993"/>
    <n v="2.2637999999999994"/>
    <x v="268"/>
    <x v="5"/>
    <s v="Q2"/>
    <x v="1"/>
    <x v="69"/>
    <x v="1"/>
    <x v="7"/>
  </r>
  <r>
    <x v="3"/>
    <x v="39"/>
    <x v="1"/>
    <s v="Medium"/>
    <n v="2689"/>
    <n v="10"/>
    <n v="7"/>
    <n v="18823"/>
    <n v="941.15"/>
    <n v="17881.849999999999"/>
    <n v="17.88185"/>
    <n v="13445"/>
    <n v="4436.8499999999985"/>
    <n v="4.4368499999999989"/>
    <x v="269"/>
    <x v="4"/>
    <s v="Q1"/>
    <x v="1"/>
    <x v="39"/>
    <x v="1"/>
    <x v="7"/>
  </r>
  <r>
    <x v="4"/>
    <x v="59"/>
    <x v="1"/>
    <s v="Medium"/>
    <n v="2431"/>
    <n v="10"/>
    <n v="12"/>
    <n v="29172"/>
    <n v="1458.6"/>
    <n v="27713.4"/>
    <n v="27.7134"/>
    <n v="7293"/>
    <n v="20420.400000000001"/>
    <n v="20.420400000000001"/>
    <x v="198"/>
    <x v="7"/>
    <s v="Q4"/>
    <x v="1"/>
    <x v="41"/>
    <x v="1"/>
    <x v="3"/>
  </r>
  <r>
    <x v="4"/>
    <x v="132"/>
    <x v="2"/>
    <s v="Medium"/>
    <n v="2431"/>
    <n v="120"/>
    <n v="12"/>
    <n v="29172"/>
    <n v="1458.6"/>
    <n v="27713.4"/>
    <n v="27.7134"/>
    <n v="7293"/>
    <n v="20420.400000000001"/>
    <n v="20.420400000000001"/>
    <x v="27"/>
    <x v="6"/>
    <s v="Q4"/>
    <x v="1"/>
    <x v="80"/>
    <x v="2"/>
    <x v="4"/>
  </r>
  <r>
    <x v="3"/>
    <x v="33"/>
    <x v="3"/>
    <s v="Medium"/>
    <n v="2689"/>
    <n v="250"/>
    <n v="7"/>
    <n v="18823"/>
    <n v="941.15"/>
    <n v="17881.849999999999"/>
    <n v="17.88185"/>
    <n v="13445"/>
    <n v="4436.8499999999985"/>
    <n v="4.4368499999999989"/>
    <x v="41"/>
    <x v="3"/>
    <s v="Q3"/>
    <x v="1"/>
    <x v="33"/>
    <x v="3"/>
    <x v="1"/>
  </r>
  <r>
    <x v="3"/>
    <x v="92"/>
    <x v="5"/>
    <s v="Medium"/>
    <n v="1683"/>
    <n v="260"/>
    <n v="7"/>
    <n v="11781"/>
    <n v="589.04999999999995"/>
    <n v="11191.95"/>
    <n v="11.19195"/>
    <n v="8415"/>
    <n v="2776.9500000000007"/>
    <n v="2.7769500000000007"/>
    <x v="270"/>
    <x v="1"/>
    <s v="Q1"/>
    <x v="1"/>
    <x v="56"/>
    <x v="5"/>
    <x v="4"/>
  </r>
  <r>
    <x v="4"/>
    <x v="75"/>
    <x v="5"/>
    <s v="Medium"/>
    <n v="1123"/>
    <n v="260"/>
    <n v="12"/>
    <n v="13476"/>
    <n v="673.8"/>
    <n v="12802.2"/>
    <n v="12.802200000000001"/>
    <n v="3369"/>
    <n v="9433.2000000000007"/>
    <n v="9.4332000000000011"/>
    <x v="65"/>
    <x v="1"/>
    <s v="Q1"/>
    <x v="1"/>
    <x v="73"/>
    <x v="5"/>
    <x v="3"/>
  </r>
  <r>
    <x v="4"/>
    <x v="87"/>
    <x v="4"/>
    <s v="Medium"/>
    <n v="1865"/>
    <n v="3"/>
    <n v="12"/>
    <n v="22380"/>
    <n v="1119"/>
    <n v="21261"/>
    <n v="21.260999999999999"/>
    <n v="5595"/>
    <n v="15666"/>
    <n v="15.666"/>
    <x v="26"/>
    <x v="1"/>
    <s v="Q1"/>
    <x v="1"/>
    <x v="81"/>
    <x v="4"/>
    <x v="7"/>
  </r>
  <r>
    <x v="4"/>
    <x v="9"/>
    <x v="4"/>
    <s v="Medium"/>
    <n v="1116"/>
    <n v="3"/>
    <n v="12"/>
    <n v="13392"/>
    <n v="669.6"/>
    <n v="12722.4"/>
    <n v="12.7224"/>
    <n v="3348"/>
    <n v="9374.4"/>
    <n v="9.3743999999999996"/>
    <x v="271"/>
    <x v="10"/>
    <s v="Q2"/>
    <x v="1"/>
    <x v="9"/>
    <x v="4"/>
    <x v="1"/>
  </r>
  <r>
    <x v="3"/>
    <x v="20"/>
    <x v="4"/>
    <s v="Medium"/>
    <n v="1563"/>
    <n v="3"/>
    <n v="20"/>
    <n v="31260"/>
    <n v="1563"/>
    <n v="29697"/>
    <n v="29.696999999999999"/>
    <n v="15630"/>
    <n v="14067"/>
    <n v="14.067"/>
    <x v="272"/>
    <x v="2"/>
    <s v="Q3"/>
    <x v="1"/>
    <x v="20"/>
    <x v="4"/>
    <x v="4"/>
  </r>
  <r>
    <x v="2"/>
    <x v="133"/>
    <x v="4"/>
    <s v="Medium"/>
    <n v="991"/>
    <n v="3"/>
    <n v="300"/>
    <n v="297300"/>
    <n v="14865"/>
    <n v="282435"/>
    <n v="282.435"/>
    <n v="247750"/>
    <n v="34685"/>
    <n v="34.685000000000002"/>
    <x v="252"/>
    <x v="7"/>
    <s v="Q4"/>
    <x v="1"/>
    <x v="49"/>
    <x v="4"/>
    <x v="5"/>
  </r>
  <r>
    <x v="1"/>
    <x v="107"/>
    <x v="4"/>
    <s v="Medium"/>
    <n v="2791"/>
    <n v="3"/>
    <n v="15"/>
    <n v="41865"/>
    <n v="2093.25"/>
    <n v="39771.75"/>
    <n v="39.771749999999997"/>
    <n v="27910"/>
    <n v="11861.75"/>
    <n v="11.861750000000001"/>
    <x v="253"/>
    <x v="0"/>
    <s v="Q3"/>
    <x v="1"/>
    <x v="79"/>
    <x v="4"/>
    <x v="3"/>
  </r>
  <r>
    <x v="3"/>
    <x v="56"/>
    <x v="4"/>
    <s v="Medium"/>
    <n v="570"/>
    <n v="3"/>
    <n v="7"/>
    <n v="3990"/>
    <n v="199.5"/>
    <n v="3790.5"/>
    <n v="3.7905000000000002"/>
    <n v="2850"/>
    <n v="940.5"/>
    <n v="0.9405"/>
    <x v="273"/>
    <x v="5"/>
    <s v="Q2"/>
    <x v="1"/>
    <x v="56"/>
    <x v="4"/>
    <x v="0"/>
  </r>
  <r>
    <x v="3"/>
    <x v="20"/>
    <x v="4"/>
    <s v="Medium"/>
    <n v="2487"/>
    <n v="3"/>
    <n v="7"/>
    <n v="17409"/>
    <n v="870.45"/>
    <n v="16538.55"/>
    <n v="16.538550000000001"/>
    <n v="12435"/>
    <n v="4103.5499999999993"/>
    <n v="4.1035499999999994"/>
    <x v="274"/>
    <x v="2"/>
    <s v="Q3"/>
    <x v="1"/>
    <x v="20"/>
    <x v="4"/>
    <x v="4"/>
  </r>
  <r>
    <x v="3"/>
    <x v="58"/>
    <x v="0"/>
    <s v="Medium"/>
    <n v="1384.5"/>
    <n v="5"/>
    <n v="350"/>
    <n v="484575"/>
    <n v="24228.75"/>
    <n v="460346.25"/>
    <n v="460.34625"/>
    <n v="359970"/>
    <n v="100376.25"/>
    <n v="100.37625"/>
    <x v="206"/>
    <x v="11"/>
    <s v="Q2"/>
    <x v="1"/>
    <x v="58"/>
    <x v="0"/>
    <x v="2"/>
  </r>
  <r>
    <x v="0"/>
    <x v="12"/>
    <x v="0"/>
    <s v="Medium"/>
    <n v="3627"/>
    <n v="5"/>
    <n v="125"/>
    <n v="453375"/>
    <n v="22668.75"/>
    <n v="430706.25"/>
    <n v="430.70625000000001"/>
    <n v="435240"/>
    <n v="-4533.75"/>
    <n v="-4.5337500000000004"/>
    <x v="245"/>
    <x v="11"/>
    <s v="Q2"/>
    <x v="1"/>
    <x v="12"/>
    <x v="0"/>
    <x v="4"/>
  </r>
  <r>
    <x v="4"/>
    <x v="110"/>
    <x v="0"/>
    <s v="Medium"/>
    <n v="2342"/>
    <n v="5"/>
    <n v="12"/>
    <n v="28104"/>
    <n v="1405.2"/>
    <n v="26698.799999999999"/>
    <n v="26.698799999999999"/>
    <n v="7026"/>
    <n v="19672.8"/>
    <n v="19.672799999999999"/>
    <x v="275"/>
    <x v="2"/>
    <s v="Q3"/>
    <x v="1"/>
    <x v="50"/>
    <x v="0"/>
    <x v="6"/>
  </r>
  <r>
    <x v="3"/>
    <x v="51"/>
    <x v="1"/>
    <s v="Medium"/>
    <n v="1303"/>
    <n v="10"/>
    <n v="20"/>
    <n v="26060"/>
    <n v="1303"/>
    <n v="24757"/>
    <n v="24.757000000000001"/>
    <n v="13030"/>
    <n v="11727"/>
    <n v="11.727"/>
    <x v="276"/>
    <x v="6"/>
    <s v="Q4"/>
    <x v="1"/>
    <x v="51"/>
    <x v="1"/>
    <x v="3"/>
  </r>
  <r>
    <x v="0"/>
    <x v="114"/>
    <x v="1"/>
    <s v="Medium"/>
    <n v="2992"/>
    <n v="10"/>
    <n v="125"/>
    <n v="374000"/>
    <n v="18700"/>
    <n v="355300"/>
    <n v="355.3"/>
    <n v="359040"/>
    <n v="-3740"/>
    <n v="-3.74"/>
    <x v="277"/>
    <x v="10"/>
    <s v="Q2"/>
    <x v="1"/>
    <x v="84"/>
    <x v="1"/>
    <x v="2"/>
  </r>
  <r>
    <x v="0"/>
    <x v="50"/>
    <x v="1"/>
    <s v="Medium"/>
    <n v="2385"/>
    <n v="10"/>
    <n v="125"/>
    <n v="298125"/>
    <n v="14906.25"/>
    <n v="283218.75"/>
    <n v="283.21875"/>
    <n v="286200"/>
    <n v="-2981.25"/>
    <n v="-2.9812500000000002"/>
    <x v="278"/>
    <x v="1"/>
    <s v="Q1"/>
    <x v="1"/>
    <x v="50"/>
    <x v="1"/>
    <x v="2"/>
  </r>
  <r>
    <x v="2"/>
    <x v="2"/>
    <x v="1"/>
    <s v="Medium"/>
    <n v="1607"/>
    <n v="10"/>
    <n v="300"/>
    <n v="482100"/>
    <n v="24105"/>
    <n v="457995"/>
    <n v="457.995"/>
    <n v="401750"/>
    <n v="56245"/>
    <n v="56.244999999999997"/>
    <x v="279"/>
    <x v="8"/>
    <s v="Q1"/>
    <x v="1"/>
    <x v="2"/>
    <x v="1"/>
    <x v="2"/>
  </r>
  <r>
    <x v="3"/>
    <x v="26"/>
    <x v="1"/>
    <s v="Medium"/>
    <n v="2327"/>
    <n v="10"/>
    <n v="7"/>
    <n v="16289"/>
    <n v="814.45"/>
    <n v="15474.55"/>
    <n v="15.474549999999999"/>
    <n v="11635"/>
    <n v="3839.5499999999993"/>
    <n v="3.8395499999999991"/>
    <x v="119"/>
    <x v="8"/>
    <s v="Q1"/>
    <x v="1"/>
    <x v="26"/>
    <x v="1"/>
    <x v="2"/>
  </r>
  <r>
    <x v="2"/>
    <x v="115"/>
    <x v="1"/>
    <s v="Medium"/>
    <n v="991"/>
    <n v="10"/>
    <n v="300"/>
    <n v="297300"/>
    <n v="14865"/>
    <n v="282435"/>
    <n v="282.435"/>
    <n v="247750"/>
    <n v="34685"/>
    <n v="34.685000000000002"/>
    <x v="148"/>
    <x v="9"/>
    <s v="Q4"/>
    <x v="1"/>
    <x v="85"/>
    <x v="1"/>
    <x v="3"/>
  </r>
  <r>
    <x v="3"/>
    <x v="26"/>
    <x v="1"/>
    <s v="Medium"/>
    <n v="602"/>
    <n v="10"/>
    <n v="350"/>
    <n v="210700"/>
    <n v="10535"/>
    <n v="200165"/>
    <n v="200.16499999999999"/>
    <n v="156520"/>
    <n v="43645"/>
    <n v="43.645000000000003"/>
    <x v="202"/>
    <x v="6"/>
    <s v="Q4"/>
    <x v="1"/>
    <x v="26"/>
    <x v="1"/>
    <x v="2"/>
  </r>
  <r>
    <x v="1"/>
    <x v="1"/>
    <x v="1"/>
    <s v="Medium"/>
    <n v="2620"/>
    <n v="10"/>
    <n v="15"/>
    <n v="39300"/>
    <n v="1965"/>
    <n v="37335"/>
    <n v="37.335000000000001"/>
    <n v="26200"/>
    <n v="11135"/>
    <n v="11.135"/>
    <x v="280"/>
    <x v="1"/>
    <s v="Q1"/>
    <x v="1"/>
    <x v="1"/>
    <x v="1"/>
    <x v="1"/>
  </r>
  <r>
    <x v="0"/>
    <x v="114"/>
    <x v="1"/>
    <s v="Medium"/>
    <n v="861"/>
    <n v="10"/>
    <n v="125"/>
    <n v="107625"/>
    <n v="5381.25"/>
    <n v="102243.75"/>
    <n v="102.24375000000001"/>
    <n v="103320"/>
    <n v="-1076.25"/>
    <n v="-1.0762499999999999"/>
    <x v="217"/>
    <x v="3"/>
    <s v="Q3"/>
    <x v="1"/>
    <x v="84"/>
    <x v="1"/>
    <x v="2"/>
  </r>
  <r>
    <x v="3"/>
    <x v="26"/>
    <x v="1"/>
    <s v="Medium"/>
    <n v="2663"/>
    <n v="10"/>
    <n v="20"/>
    <n v="53260"/>
    <n v="2663"/>
    <n v="50597"/>
    <n v="50.597000000000001"/>
    <n v="26630"/>
    <n v="23967"/>
    <n v="23.966999999999999"/>
    <x v="52"/>
    <x v="1"/>
    <s v="Q1"/>
    <x v="1"/>
    <x v="26"/>
    <x v="1"/>
    <x v="2"/>
  </r>
  <r>
    <x v="1"/>
    <x v="134"/>
    <x v="2"/>
    <s v="Medium"/>
    <n v="555"/>
    <n v="120"/>
    <n v="15"/>
    <n v="8325"/>
    <n v="416.25"/>
    <n v="7908.75"/>
    <n v="7.9087500000000004"/>
    <n v="5550"/>
    <n v="2358.75"/>
    <n v="2.3587500000000001"/>
    <x v="281"/>
    <x v="9"/>
    <s v="Q4"/>
    <x v="1"/>
    <x v="50"/>
    <x v="2"/>
    <x v="6"/>
  </r>
  <r>
    <x v="1"/>
    <x v="90"/>
    <x v="2"/>
    <s v="Medium"/>
    <n v="2861"/>
    <n v="120"/>
    <n v="15"/>
    <n v="42915"/>
    <n v="2145.75"/>
    <n v="40769.25"/>
    <n v="40.76925"/>
    <n v="28610"/>
    <n v="12159.25"/>
    <n v="12.15925"/>
    <x v="171"/>
    <x v="3"/>
    <s v="Q3"/>
    <x v="1"/>
    <x v="84"/>
    <x v="2"/>
    <x v="2"/>
  </r>
  <r>
    <x v="0"/>
    <x v="28"/>
    <x v="2"/>
    <s v="Medium"/>
    <n v="807"/>
    <n v="120"/>
    <n v="125"/>
    <n v="100875"/>
    <n v="5043.75"/>
    <n v="95831.25"/>
    <n v="95.831249999999997"/>
    <n v="96840"/>
    <n v="-1008.75"/>
    <n v="-1.00875"/>
    <x v="97"/>
    <x v="9"/>
    <s v="Q4"/>
    <x v="1"/>
    <x v="28"/>
    <x v="2"/>
    <x v="4"/>
  </r>
  <r>
    <x v="3"/>
    <x v="40"/>
    <x v="2"/>
    <s v="Medium"/>
    <n v="602"/>
    <n v="120"/>
    <n v="350"/>
    <n v="210700"/>
    <n v="10535"/>
    <n v="200165"/>
    <n v="200.16499999999999"/>
    <n v="156520"/>
    <n v="43645"/>
    <n v="43.645000000000003"/>
    <x v="282"/>
    <x v="1"/>
    <s v="Q1"/>
    <x v="1"/>
    <x v="40"/>
    <x v="2"/>
    <x v="0"/>
  </r>
  <r>
    <x v="3"/>
    <x v="40"/>
    <x v="2"/>
    <s v="Medium"/>
    <n v="2832"/>
    <n v="120"/>
    <n v="20"/>
    <n v="56640"/>
    <n v="2832"/>
    <n v="53808"/>
    <n v="53.808"/>
    <n v="28320"/>
    <n v="25488"/>
    <n v="25.488"/>
    <x v="21"/>
    <x v="7"/>
    <s v="Q4"/>
    <x v="1"/>
    <x v="40"/>
    <x v="2"/>
    <x v="0"/>
  </r>
  <r>
    <x v="3"/>
    <x v="53"/>
    <x v="2"/>
    <s v="Medium"/>
    <n v="1579"/>
    <n v="120"/>
    <n v="20"/>
    <n v="31580"/>
    <n v="1579"/>
    <n v="30001"/>
    <n v="30.001000000000001"/>
    <n v="15790"/>
    <n v="14211"/>
    <n v="14.211"/>
    <x v="283"/>
    <x v="6"/>
    <s v="Q4"/>
    <x v="1"/>
    <x v="53"/>
    <x v="2"/>
    <x v="5"/>
  </r>
  <r>
    <x v="0"/>
    <x v="14"/>
    <x v="2"/>
    <s v="Medium"/>
    <n v="861"/>
    <n v="120"/>
    <n v="125"/>
    <n v="107625"/>
    <n v="5381.25"/>
    <n v="102243.75"/>
    <n v="102.24375000000001"/>
    <n v="103320"/>
    <n v="-1076.25"/>
    <n v="-1.0762499999999999"/>
    <x v="284"/>
    <x v="5"/>
    <s v="Q2"/>
    <x v="1"/>
    <x v="14"/>
    <x v="2"/>
    <x v="6"/>
  </r>
  <r>
    <x v="2"/>
    <x v="101"/>
    <x v="2"/>
    <s v="Medium"/>
    <n v="1250"/>
    <n v="120"/>
    <n v="300"/>
    <n v="375000"/>
    <n v="18750"/>
    <n v="356250"/>
    <n v="356.25"/>
    <n v="312500"/>
    <n v="43750"/>
    <n v="43.75"/>
    <x v="243"/>
    <x v="10"/>
    <s v="Q2"/>
    <x v="1"/>
    <x v="90"/>
    <x v="2"/>
    <x v="5"/>
  </r>
  <r>
    <x v="3"/>
    <x v="32"/>
    <x v="3"/>
    <s v="Medium"/>
    <n v="2663"/>
    <n v="250"/>
    <n v="20"/>
    <n v="53260"/>
    <n v="2663"/>
    <n v="50597"/>
    <n v="50.597000000000001"/>
    <n v="26630"/>
    <n v="23967"/>
    <n v="23.966999999999999"/>
    <x v="67"/>
    <x v="2"/>
    <s v="Q3"/>
    <x v="1"/>
    <x v="32"/>
    <x v="3"/>
    <x v="0"/>
  </r>
  <r>
    <x v="3"/>
    <x v="32"/>
    <x v="3"/>
    <s v="Medium"/>
    <n v="570"/>
    <n v="250"/>
    <n v="7"/>
    <n v="3990"/>
    <n v="199.5"/>
    <n v="3790.5"/>
    <n v="3.7905000000000002"/>
    <n v="2850"/>
    <n v="940.5"/>
    <n v="0.9405"/>
    <x v="219"/>
    <x v="9"/>
    <s v="Q4"/>
    <x v="1"/>
    <x v="32"/>
    <x v="3"/>
    <x v="0"/>
  </r>
  <r>
    <x v="3"/>
    <x v="7"/>
    <x v="3"/>
    <s v="Medium"/>
    <n v="2487"/>
    <n v="250"/>
    <n v="7"/>
    <n v="17409"/>
    <n v="870.45"/>
    <n v="16538.55"/>
    <n v="16.538550000000001"/>
    <n v="12435"/>
    <n v="4103.5499999999993"/>
    <n v="4.1035499999999994"/>
    <x v="285"/>
    <x v="8"/>
    <s v="Q1"/>
    <x v="1"/>
    <x v="7"/>
    <x v="3"/>
    <x v="7"/>
  </r>
  <r>
    <x v="3"/>
    <x v="34"/>
    <x v="5"/>
    <s v="Medium"/>
    <n v="1350"/>
    <n v="260"/>
    <n v="350"/>
    <n v="472500"/>
    <n v="23625"/>
    <n v="448875"/>
    <n v="448.875"/>
    <n v="351000"/>
    <n v="97875"/>
    <n v="97.875"/>
    <x v="286"/>
    <x v="7"/>
    <s v="Q4"/>
    <x v="1"/>
    <x v="34"/>
    <x v="5"/>
    <x v="2"/>
  </r>
  <r>
    <x v="3"/>
    <x v="46"/>
    <x v="5"/>
    <s v="Medium"/>
    <n v="552"/>
    <n v="260"/>
    <n v="350"/>
    <n v="193200"/>
    <n v="9660"/>
    <n v="183540"/>
    <n v="183.54"/>
    <n v="143520"/>
    <n v="40020"/>
    <n v="40.020000000000003"/>
    <x v="173"/>
    <x v="2"/>
    <s v="Q3"/>
    <x v="1"/>
    <x v="46"/>
    <x v="5"/>
    <x v="6"/>
  </r>
  <r>
    <x v="2"/>
    <x v="125"/>
    <x v="5"/>
    <s v="Medium"/>
    <n v="1250"/>
    <n v="260"/>
    <n v="300"/>
    <n v="375000"/>
    <n v="18750"/>
    <n v="356250"/>
    <n v="356.25"/>
    <n v="312500"/>
    <n v="43750"/>
    <n v="43.75"/>
    <x v="287"/>
    <x v="2"/>
    <s v="Q3"/>
    <x v="1"/>
    <x v="90"/>
    <x v="5"/>
    <x v="5"/>
  </r>
  <r>
    <x v="1"/>
    <x v="1"/>
    <x v="1"/>
    <s v="Medium"/>
    <n v="3801"/>
    <n v="10"/>
    <n v="15"/>
    <n v="57015"/>
    <n v="3420.8999999999996"/>
    <n v="53594.100000000006"/>
    <n v="53.594100000000005"/>
    <n v="38010"/>
    <n v="15584.100000000002"/>
    <n v="15.584100000000003"/>
    <x v="102"/>
    <x v="8"/>
    <s v="Q1"/>
    <x v="1"/>
    <x v="1"/>
    <x v="1"/>
    <x v="1"/>
  </r>
  <r>
    <x v="3"/>
    <x v="56"/>
    <x v="4"/>
    <s v="Medium"/>
    <n v="1117.5"/>
    <n v="3"/>
    <n v="20"/>
    <n v="22350"/>
    <n v="1341"/>
    <n v="21009"/>
    <n v="21.009"/>
    <n v="11175"/>
    <n v="9834"/>
    <n v="9.8339999999999996"/>
    <x v="288"/>
    <x v="11"/>
    <s v="Q2"/>
    <x v="1"/>
    <x v="56"/>
    <x v="4"/>
    <x v="0"/>
  </r>
  <r>
    <x v="1"/>
    <x v="89"/>
    <x v="4"/>
    <s v="Medium"/>
    <n v="2844"/>
    <n v="3"/>
    <n v="15"/>
    <n v="42660"/>
    <n v="2559.6"/>
    <n v="40100.400000000001"/>
    <n v="40.1004"/>
    <n v="28440"/>
    <n v="11660.400000000001"/>
    <n v="11.660400000000001"/>
    <x v="289"/>
    <x v="3"/>
    <s v="Q3"/>
    <x v="1"/>
    <x v="83"/>
    <x v="4"/>
    <x v="1"/>
  </r>
  <r>
    <x v="4"/>
    <x v="76"/>
    <x v="4"/>
    <s v="Medium"/>
    <n v="562"/>
    <n v="3"/>
    <n v="12"/>
    <n v="6744"/>
    <n v="404.64"/>
    <n v="6339.36"/>
    <n v="6.3393600000000001"/>
    <n v="1686"/>
    <n v="4653.3599999999997"/>
    <n v="4.6533599999999993"/>
    <x v="290"/>
    <x v="6"/>
    <s v="Q4"/>
    <x v="1"/>
    <x v="74"/>
    <x v="4"/>
    <x v="4"/>
  </r>
  <r>
    <x v="1"/>
    <x v="135"/>
    <x v="4"/>
    <s v="Medium"/>
    <n v="2030"/>
    <n v="3"/>
    <n v="15"/>
    <n v="30450"/>
    <n v="1827"/>
    <n v="28623"/>
    <n v="28.623000000000001"/>
    <n v="20300"/>
    <n v="8323"/>
    <n v="8.3230000000000004"/>
    <x v="291"/>
    <x v="3"/>
    <s v="Q3"/>
    <x v="1"/>
    <x v="81"/>
    <x v="4"/>
    <x v="7"/>
  </r>
  <r>
    <x v="3"/>
    <x v="48"/>
    <x v="0"/>
    <s v="Medium"/>
    <n v="980"/>
    <n v="5"/>
    <n v="350"/>
    <n v="343000"/>
    <n v="20580"/>
    <n v="322420"/>
    <n v="322.42"/>
    <n v="254800"/>
    <n v="67620"/>
    <n v="67.62"/>
    <x v="292"/>
    <x v="3"/>
    <s v="Q3"/>
    <x v="1"/>
    <x v="48"/>
    <x v="0"/>
    <x v="0"/>
  </r>
  <r>
    <x v="3"/>
    <x v="36"/>
    <x v="0"/>
    <s v="Medium"/>
    <n v="1460"/>
    <n v="5"/>
    <n v="350"/>
    <n v="511000"/>
    <n v="30660"/>
    <n v="480340"/>
    <n v="480.34"/>
    <n v="379600"/>
    <n v="100740"/>
    <n v="100.74"/>
    <x v="131"/>
    <x v="10"/>
    <s v="Q2"/>
    <x v="1"/>
    <x v="36"/>
    <x v="0"/>
    <x v="4"/>
  </r>
  <r>
    <x v="4"/>
    <x v="118"/>
    <x v="0"/>
    <s v="Medium"/>
    <n v="2723"/>
    <n v="5"/>
    <n v="12"/>
    <n v="32676"/>
    <n v="1960.56"/>
    <n v="30715.439999999999"/>
    <n v="30.715439999999997"/>
    <n v="8169"/>
    <n v="22546.44"/>
    <n v="22.546439999999997"/>
    <x v="293"/>
    <x v="6"/>
    <s v="Q4"/>
    <x v="1"/>
    <x v="87"/>
    <x v="0"/>
    <x v="6"/>
  </r>
  <r>
    <x v="3"/>
    <x v="51"/>
    <x v="1"/>
    <s v="Medium"/>
    <n v="1496"/>
    <n v="10"/>
    <n v="350"/>
    <n v="523600"/>
    <n v="31416"/>
    <n v="492184"/>
    <n v="492.18400000000003"/>
    <n v="388960"/>
    <n v="103224"/>
    <n v="103.224"/>
    <x v="294"/>
    <x v="8"/>
    <s v="Q1"/>
    <x v="1"/>
    <x v="51"/>
    <x v="1"/>
    <x v="3"/>
  </r>
  <r>
    <x v="0"/>
    <x v="6"/>
    <x v="2"/>
    <s v="Medium"/>
    <n v="952"/>
    <n v="120"/>
    <n v="125"/>
    <n v="119000"/>
    <n v="7140"/>
    <n v="111860"/>
    <n v="111.86"/>
    <n v="114240"/>
    <n v="-2380"/>
    <n v="-2.38"/>
    <x v="295"/>
    <x v="6"/>
    <s v="Q4"/>
    <x v="1"/>
    <x v="6"/>
    <x v="2"/>
    <x v="6"/>
  </r>
  <r>
    <x v="0"/>
    <x v="14"/>
    <x v="2"/>
    <s v="Medium"/>
    <n v="2755"/>
    <n v="120"/>
    <n v="125"/>
    <n v="344375"/>
    <n v="20662.5"/>
    <n v="323712.5"/>
    <n v="323.71249999999998"/>
    <n v="330600"/>
    <n v="-6887.5"/>
    <n v="-6.8875000000000002"/>
    <x v="296"/>
    <x v="2"/>
    <s v="Q3"/>
    <x v="1"/>
    <x v="14"/>
    <x v="2"/>
    <x v="6"/>
  </r>
  <r>
    <x v="1"/>
    <x v="95"/>
    <x v="2"/>
    <s v="Medium"/>
    <n v="1530"/>
    <n v="120"/>
    <n v="15"/>
    <n v="22950"/>
    <n v="1377"/>
    <n v="21573"/>
    <n v="21.573"/>
    <n v="15300"/>
    <n v="6273"/>
    <n v="6.2729999999999997"/>
    <x v="297"/>
    <x v="2"/>
    <s v="Q3"/>
    <x v="1"/>
    <x v="88"/>
    <x v="2"/>
    <x v="7"/>
  </r>
  <r>
    <x v="3"/>
    <x v="53"/>
    <x v="2"/>
    <s v="Medium"/>
    <n v="1496"/>
    <n v="120"/>
    <n v="350"/>
    <n v="523600"/>
    <n v="31416"/>
    <n v="492184"/>
    <n v="492.18400000000003"/>
    <n v="388960"/>
    <n v="103224"/>
    <n v="103.224"/>
    <x v="298"/>
    <x v="10"/>
    <s v="Q2"/>
    <x v="1"/>
    <x v="53"/>
    <x v="2"/>
    <x v="5"/>
  </r>
  <r>
    <x v="3"/>
    <x v="30"/>
    <x v="2"/>
    <s v="Medium"/>
    <n v="1498"/>
    <n v="120"/>
    <n v="7"/>
    <n v="10486"/>
    <n v="629.16"/>
    <n v="9856.84"/>
    <n v="9.85684"/>
    <n v="7490"/>
    <n v="2366.84"/>
    <n v="2.3668400000000003"/>
    <x v="64"/>
    <x v="1"/>
    <s v="Q1"/>
    <x v="1"/>
    <x v="30"/>
    <x v="2"/>
    <x v="6"/>
  </r>
  <r>
    <x v="1"/>
    <x v="136"/>
    <x v="3"/>
    <s v="Medium"/>
    <n v="2844"/>
    <n v="250"/>
    <n v="15"/>
    <n v="42660"/>
    <n v="2559.6"/>
    <n v="40100.400000000001"/>
    <n v="40.1004"/>
    <n v="28440"/>
    <n v="11660.400000000001"/>
    <n v="11.660400000000001"/>
    <x v="149"/>
    <x v="6"/>
    <s v="Q4"/>
    <x v="1"/>
    <x v="82"/>
    <x v="3"/>
    <x v="0"/>
  </r>
  <r>
    <x v="3"/>
    <x v="33"/>
    <x v="3"/>
    <s v="Medium"/>
    <n v="1498"/>
    <n v="250"/>
    <n v="7"/>
    <n v="10486"/>
    <n v="629.16"/>
    <n v="9856.84"/>
    <n v="9.85684"/>
    <n v="7490"/>
    <n v="2366.84"/>
    <n v="2.3668400000000003"/>
    <x v="299"/>
    <x v="8"/>
    <s v="Q1"/>
    <x v="1"/>
    <x v="33"/>
    <x v="3"/>
    <x v="1"/>
  </r>
  <r>
    <x v="0"/>
    <x v="137"/>
    <x v="5"/>
    <s v="Medium"/>
    <n v="1987.5"/>
    <n v="260"/>
    <n v="125"/>
    <n v="248437.5"/>
    <n v="14906.25"/>
    <n v="233531.25"/>
    <n v="233.53125"/>
    <n v="238500"/>
    <n v="-4968.75"/>
    <n v="-4.96875"/>
    <x v="177"/>
    <x v="11"/>
    <s v="Q2"/>
    <x v="1"/>
    <x v="83"/>
    <x v="5"/>
    <x v="1"/>
  </r>
  <r>
    <x v="3"/>
    <x v="92"/>
    <x v="5"/>
    <s v="Medium"/>
    <n v="1679"/>
    <n v="260"/>
    <n v="350"/>
    <n v="587650"/>
    <n v="35259"/>
    <n v="552391"/>
    <n v="552.39099999999996"/>
    <n v="436540"/>
    <n v="115851"/>
    <n v="115.851"/>
    <x v="300"/>
    <x v="6"/>
    <s v="Q4"/>
    <x v="1"/>
    <x v="56"/>
    <x v="5"/>
    <x v="4"/>
  </r>
  <r>
    <x v="1"/>
    <x v="25"/>
    <x v="1"/>
    <s v="Medium"/>
    <n v="2198"/>
    <n v="10"/>
    <n v="15"/>
    <n v="32970"/>
    <n v="1978.2"/>
    <n v="30991.8"/>
    <n v="30.991799999999998"/>
    <n v="21980"/>
    <n v="9011.7999999999993"/>
    <n v="9.0117999999999991"/>
    <x v="301"/>
    <x v="9"/>
    <s v="Q4"/>
    <x v="1"/>
    <x v="25"/>
    <x v="1"/>
    <x v="1"/>
  </r>
  <r>
    <x v="1"/>
    <x v="37"/>
    <x v="1"/>
    <s v="Medium"/>
    <n v="1743"/>
    <n v="10"/>
    <n v="15"/>
    <n v="26145"/>
    <n v="1568.7"/>
    <n v="24576.3"/>
    <n v="24.5763"/>
    <n v="17430"/>
    <n v="7146.2999999999993"/>
    <n v="7.1462999999999992"/>
    <x v="58"/>
    <x v="8"/>
    <s v="Q1"/>
    <x v="1"/>
    <x v="37"/>
    <x v="1"/>
    <x v="5"/>
  </r>
  <r>
    <x v="1"/>
    <x v="25"/>
    <x v="1"/>
    <s v="Medium"/>
    <n v="1153"/>
    <n v="10"/>
    <n v="15"/>
    <n v="17295"/>
    <n v="1037.7"/>
    <n v="16257.3"/>
    <n v="16.257300000000001"/>
    <n v="11530"/>
    <n v="4727.2999999999993"/>
    <n v="4.7272999999999996"/>
    <x v="300"/>
    <x v="6"/>
    <s v="Q4"/>
    <x v="1"/>
    <x v="25"/>
    <x v="1"/>
    <x v="1"/>
  </r>
  <r>
    <x v="3"/>
    <x v="27"/>
    <x v="2"/>
    <s v="Medium"/>
    <n v="1001"/>
    <n v="120"/>
    <n v="20"/>
    <n v="20020"/>
    <n v="1201.2"/>
    <n v="18818.8"/>
    <n v="18.8188"/>
    <n v="10010"/>
    <n v="8808.7999999999993"/>
    <n v="8.8087999999999997"/>
    <x v="101"/>
    <x v="6"/>
    <s v="Q4"/>
    <x v="1"/>
    <x v="27"/>
    <x v="2"/>
    <x v="3"/>
  </r>
  <r>
    <x v="3"/>
    <x v="30"/>
    <x v="2"/>
    <s v="Medium"/>
    <n v="1333"/>
    <n v="120"/>
    <n v="7"/>
    <n v="9331"/>
    <n v="559.86"/>
    <n v="8771.14"/>
    <n v="8.771139999999999"/>
    <n v="6665"/>
    <n v="2106.1399999999994"/>
    <n v="2.1061399999999995"/>
    <x v="302"/>
    <x v="11"/>
    <s v="Q2"/>
    <x v="1"/>
    <x v="30"/>
    <x v="2"/>
    <x v="6"/>
  </r>
  <r>
    <x v="1"/>
    <x v="138"/>
    <x v="3"/>
    <s v="Medium"/>
    <n v="1153"/>
    <n v="250"/>
    <n v="15"/>
    <n v="17295"/>
    <n v="1037.7"/>
    <n v="16257.3"/>
    <n v="16.257300000000001"/>
    <n v="11530"/>
    <n v="4727.2999999999993"/>
    <n v="4.7272999999999996"/>
    <x v="303"/>
    <x v="9"/>
    <s v="Q4"/>
    <x v="1"/>
    <x v="84"/>
    <x v="3"/>
    <x v="2"/>
  </r>
  <r>
    <x v="4"/>
    <x v="76"/>
    <x v="4"/>
    <s v="Medium"/>
    <n v="727"/>
    <n v="3"/>
    <n v="12"/>
    <n v="8724"/>
    <n v="610.67999999999995"/>
    <n v="8113.32"/>
    <n v="8.1133199999999999"/>
    <n v="2181"/>
    <n v="5932.32"/>
    <n v="5.9323199999999998"/>
    <x v="304"/>
    <x v="2"/>
    <s v="Q3"/>
    <x v="1"/>
    <x v="74"/>
    <x v="4"/>
    <x v="4"/>
  </r>
  <r>
    <x v="4"/>
    <x v="35"/>
    <x v="4"/>
    <s v="Medium"/>
    <n v="1884"/>
    <n v="3"/>
    <n v="12"/>
    <n v="22608"/>
    <n v="1582.56"/>
    <n v="21025.439999999999"/>
    <n v="21.02544"/>
    <n v="5652"/>
    <n v="15373.439999999999"/>
    <n v="15.373439999999999"/>
    <x v="305"/>
    <x v="5"/>
    <s v="Q2"/>
    <x v="1"/>
    <x v="35"/>
    <x v="4"/>
    <x v="3"/>
  </r>
  <r>
    <x v="4"/>
    <x v="119"/>
    <x v="0"/>
    <s v="Medium"/>
    <n v="2340"/>
    <n v="5"/>
    <n v="12"/>
    <n v="28080"/>
    <n v="1965.6"/>
    <n v="26114.400000000001"/>
    <n v="26.1144"/>
    <n v="7020"/>
    <n v="19094.400000000001"/>
    <n v="19.0944"/>
    <x v="306"/>
    <x v="8"/>
    <s v="Q1"/>
    <x v="1"/>
    <x v="69"/>
    <x v="0"/>
    <x v="7"/>
  </r>
  <r>
    <x v="4"/>
    <x v="128"/>
    <x v="0"/>
    <s v="Medium"/>
    <n v="2342"/>
    <n v="5"/>
    <n v="12"/>
    <n v="28104"/>
    <n v="1967.28"/>
    <n v="26136.720000000001"/>
    <n v="26.13672"/>
    <n v="7026"/>
    <n v="19110.72"/>
    <n v="19.110720000000001"/>
    <x v="307"/>
    <x v="2"/>
    <s v="Q3"/>
    <x v="1"/>
    <x v="38"/>
    <x v="0"/>
    <x v="0"/>
  </r>
  <r>
    <x v="1"/>
    <x v="139"/>
    <x v="2"/>
    <s v="Medium"/>
    <n v="1262"/>
    <n v="120"/>
    <n v="15"/>
    <n v="18930"/>
    <n v="1325.1"/>
    <n v="17604.900000000001"/>
    <n v="17.604900000000001"/>
    <n v="12620"/>
    <n v="4984.9000000000015"/>
    <n v="4.9849000000000014"/>
    <x v="308"/>
    <x v="5"/>
    <s v="Q2"/>
    <x v="1"/>
    <x v="85"/>
    <x v="2"/>
    <x v="3"/>
  </r>
  <r>
    <x v="3"/>
    <x v="15"/>
    <x v="2"/>
    <s v="Medium"/>
    <n v="1135"/>
    <n v="120"/>
    <n v="7"/>
    <n v="7945"/>
    <n v="556.15"/>
    <n v="7388.85"/>
    <n v="7.3888500000000006"/>
    <n v="5675"/>
    <n v="1713.8500000000004"/>
    <n v="1.7138500000000003"/>
    <x v="309"/>
    <x v="10"/>
    <s v="Q2"/>
    <x v="1"/>
    <x v="15"/>
    <x v="2"/>
    <x v="7"/>
  </r>
  <r>
    <x v="3"/>
    <x v="40"/>
    <x v="2"/>
    <s v="Medium"/>
    <n v="547"/>
    <n v="120"/>
    <n v="7"/>
    <n v="3829"/>
    <n v="268.02999999999997"/>
    <n v="3560.9700000000003"/>
    <n v="3.5609700000000002"/>
    <n v="2735"/>
    <n v="825.97000000000025"/>
    <n v="0.8259700000000002"/>
    <x v="180"/>
    <x v="2"/>
    <s v="Q3"/>
    <x v="1"/>
    <x v="40"/>
    <x v="2"/>
    <x v="0"/>
  </r>
  <r>
    <x v="3"/>
    <x v="15"/>
    <x v="2"/>
    <s v="Medium"/>
    <n v="1582"/>
    <n v="120"/>
    <n v="7"/>
    <n v="11074"/>
    <n v="775.18"/>
    <n v="10298.82"/>
    <n v="10.298819999999999"/>
    <n v="7910"/>
    <n v="2388.8199999999997"/>
    <n v="2.3888199999999995"/>
    <x v="273"/>
    <x v="5"/>
    <s v="Q2"/>
    <x v="1"/>
    <x v="15"/>
    <x v="2"/>
    <x v="7"/>
  </r>
  <r>
    <x v="4"/>
    <x v="80"/>
    <x v="3"/>
    <s v="Medium"/>
    <n v="1738.5"/>
    <n v="250"/>
    <n v="12"/>
    <n v="20862"/>
    <n v="1460.34"/>
    <n v="19401.66"/>
    <n v="19.40166"/>
    <n v="5215.5"/>
    <n v="14186.16"/>
    <n v="14.186159999999999"/>
    <x v="164"/>
    <x v="4"/>
    <s v="Q1"/>
    <x v="1"/>
    <x v="76"/>
    <x v="3"/>
    <x v="0"/>
  </r>
  <r>
    <x v="3"/>
    <x v="54"/>
    <x v="3"/>
    <s v="Medium"/>
    <n v="1582"/>
    <n v="250"/>
    <n v="7"/>
    <n v="11074"/>
    <n v="775.18"/>
    <n v="10298.82"/>
    <n v="10.298819999999999"/>
    <n v="7910"/>
    <n v="2388.8199999999997"/>
    <n v="2.3888199999999995"/>
    <x v="65"/>
    <x v="1"/>
    <s v="Q1"/>
    <x v="1"/>
    <x v="54"/>
    <x v="3"/>
    <x v="6"/>
  </r>
  <r>
    <x v="3"/>
    <x v="46"/>
    <x v="5"/>
    <s v="Medium"/>
    <n v="1135"/>
    <n v="260"/>
    <n v="7"/>
    <n v="7945"/>
    <n v="556.15"/>
    <n v="7388.85"/>
    <n v="7.3888500000000006"/>
    <n v="5675"/>
    <n v="1713.8500000000004"/>
    <n v="1.7138500000000003"/>
    <x v="137"/>
    <x v="11"/>
    <s v="Q2"/>
    <x v="1"/>
    <x v="46"/>
    <x v="5"/>
    <x v="6"/>
  </r>
  <r>
    <x v="3"/>
    <x v="56"/>
    <x v="4"/>
    <s v="Medium"/>
    <n v="1761"/>
    <n v="3"/>
    <n v="350"/>
    <n v="616350"/>
    <n v="43144.5"/>
    <n v="573205.5"/>
    <n v="573.20550000000003"/>
    <n v="457860"/>
    <n v="115345.5"/>
    <n v="115.3455"/>
    <x v="310"/>
    <x v="10"/>
    <s v="Q2"/>
    <x v="1"/>
    <x v="56"/>
    <x v="4"/>
    <x v="0"/>
  </r>
  <r>
    <x v="2"/>
    <x v="140"/>
    <x v="4"/>
    <s v="Medium"/>
    <n v="448"/>
    <n v="3"/>
    <n v="300"/>
    <n v="134400"/>
    <n v="9408"/>
    <n v="124992"/>
    <n v="124.992"/>
    <n v="112000"/>
    <n v="12992"/>
    <n v="12.992000000000001"/>
    <x v="311"/>
    <x v="2"/>
    <s v="Q3"/>
    <x v="1"/>
    <x v="56"/>
    <x v="4"/>
    <x v="4"/>
  </r>
  <r>
    <x v="2"/>
    <x v="140"/>
    <x v="4"/>
    <s v="Medium"/>
    <n v="2181"/>
    <n v="3"/>
    <n v="300"/>
    <n v="654300"/>
    <n v="45801"/>
    <n v="608499"/>
    <n v="608.49900000000002"/>
    <n v="545250"/>
    <n v="63249"/>
    <n v="63.249000000000002"/>
    <x v="184"/>
    <x v="3"/>
    <s v="Q3"/>
    <x v="1"/>
    <x v="56"/>
    <x v="4"/>
    <x v="4"/>
  </r>
  <r>
    <x v="3"/>
    <x v="58"/>
    <x v="0"/>
    <s v="Medium"/>
    <n v="1976"/>
    <n v="5"/>
    <n v="20"/>
    <n v="39520"/>
    <n v="2766.4"/>
    <n v="36753.599999999999"/>
    <n v="36.753599999999999"/>
    <n v="19760"/>
    <n v="16993.599999999999"/>
    <n v="16.993599999999997"/>
    <x v="71"/>
    <x v="0"/>
    <s v="Q3"/>
    <x v="1"/>
    <x v="58"/>
    <x v="0"/>
    <x v="2"/>
  </r>
  <r>
    <x v="2"/>
    <x v="77"/>
    <x v="0"/>
    <s v="Medium"/>
    <n v="2181"/>
    <n v="5"/>
    <n v="300"/>
    <n v="654300"/>
    <n v="45801"/>
    <n v="608499"/>
    <n v="608.49900000000002"/>
    <n v="545250"/>
    <n v="63249"/>
    <n v="63.249000000000002"/>
    <x v="218"/>
    <x v="3"/>
    <s v="Q3"/>
    <x v="1"/>
    <x v="75"/>
    <x v="0"/>
    <x v="5"/>
  </r>
  <r>
    <x v="2"/>
    <x v="69"/>
    <x v="1"/>
    <s v="Medium"/>
    <n v="1702"/>
    <n v="10"/>
    <n v="300"/>
    <n v="510600"/>
    <n v="35742"/>
    <n v="474858"/>
    <n v="474.858"/>
    <n v="425500"/>
    <n v="49358"/>
    <n v="49.357999999999997"/>
    <x v="131"/>
    <x v="10"/>
    <s v="Q2"/>
    <x v="1"/>
    <x v="67"/>
    <x v="1"/>
    <x v="5"/>
  </r>
  <r>
    <x v="2"/>
    <x v="120"/>
    <x v="1"/>
    <s v="Medium"/>
    <n v="448"/>
    <n v="10"/>
    <n v="300"/>
    <n v="134400"/>
    <n v="9408"/>
    <n v="124992"/>
    <n v="124.992"/>
    <n v="112000"/>
    <n v="12992"/>
    <n v="12.992000000000001"/>
    <x v="312"/>
    <x v="11"/>
    <s v="Q2"/>
    <x v="1"/>
    <x v="70"/>
    <x v="1"/>
    <x v="0"/>
  </r>
  <r>
    <x v="0"/>
    <x v="22"/>
    <x v="1"/>
    <s v="Medium"/>
    <n v="3513"/>
    <n v="10"/>
    <n v="125"/>
    <n v="439125"/>
    <n v="30738.75"/>
    <n v="408386.25"/>
    <n v="408.38625000000002"/>
    <n v="421560"/>
    <n v="-13173.75"/>
    <n v="-13.17375"/>
    <x v="122"/>
    <x v="9"/>
    <s v="Q4"/>
    <x v="1"/>
    <x v="22"/>
    <x v="1"/>
    <x v="6"/>
  </r>
  <r>
    <x v="1"/>
    <x v="1"/>
    <x v="1"/>
    <s v="Medium"/>
    <n v="2101"/>
    <n v="10"/>
    <n v="15"/>
    <n v="31515"/>
    <n v="2206.0500000000002"/>
    <n v="29308.95"/>
    <n v="29.308949999999999"/>
    <n v="21010"/>
    <n v="8298.9500000000007"/>
    <n v="8.2989500000000014"/>
    <x v="237"/>
    <x v="5"/>
    <s v="Q2"/>
    <x v="1"/>
    <x v="1"/>
    <x v="1"/>
    <x v="1"/>
  </r>
  <r>
    <x v="3"/>
    <x v="51"/>
    <x v="1"/>
    <s v="Medium"/>
    <n v="1535"/>
    <n v="10"/>
    <n v="20"/>
    <n v="30700"/>
    <n v="2149"/>
    <n v="28551"/>
    <n v="28.550999999999998"/>
    <n v="15350"/>
    <n v="13201"/>
    <n v="13.201000000000001"/>
    <x v="313"/>
    <x v="8"/>
    <s v="Q1"/>
    <x v="1"/>
    <x v="51"/>
    <x v="1"/>
    <x v="3"/>
  </r>
  <r>
    <x v="2"/>
    <x v="60"/>
    <x v="2"/>
    <s v="Medium"/>
    <n v="1659"/>
    <n v="120"/>
    <n v="300"/>
    <n v="497700"/>
    <n v="34839"/>
    <n v="462861"/>
    <n v="462.86099999999999"/>
    <n v="414750"/>
    <n v="48111"/>
    <n v="48.110999999999997"/>
    <x v="314"/>
    <x v="6"/>
    <s v="Q4"/>
    <x v="1"/>
    <x v="59"/>
    <x v="2"/>
    <x v="4"/>
  </r>
  <r>
    <x v="3"/>
    <x v="30"/>
    <x v="2"/>
    <s v="Medium"/>
    <n v="609"/>
    <n v="120"/>
    <n v="20"/>
    <n v="12180"/>
    <n v="852.6"/>
    <n v="11327.4"/>
    <n v="11.327399999999999"/>
    <n v="6090"/>
    <n v="5237.3999999999996"/>
    <n v="5.2374000000000001"/>
    <x v="11"/>
    <x v="7"/>
    <s v="Q4"/>
    <x v="1"/>
    <x v="30"/>
    <x v="2"/>
    <x v="6"/>
  </r>
  <r>
    <x v="0"/>
    <x v="28"/>
    <x v="2"/>
    <s v="Medium"/>
    <n v="2087"/>
    <n v="120"/>
    <n v="125"/>
    <n v="260875"/>
    <n v="18261.25"/>
    <n v="242613.75"/>
    <n v="242.61375000000001"/>
    <n v="250440"/>
    <n v="-7826.25"/>
    <n v="-7.8262499999999999"/>
    <x v="315"/>
    <x v="5"/>
    <s v="Q2"/>
    <x v="1"/>
    <x v="28"/>
    <x v="2"/>
    <x v="4"/>
  </r>
  <r>
    <x v="3"/>
    <x v="53"/>
    <x v="2"/>
    <s v="Medium"/>
    <n v="1976"/>
    <n v="120"/>
    <n v="20"/>
    <n v="39520"/>
    <n v="2766.4"/>
    <n v="36753.599999999999"/>
    <n v="36.753599999999999"/>
    <n v="19760"/>
    <n v="16993.599999999999"/>
    <n v="16.993599999999997"/>
    <x v="316"/>
    <x v="2"/>
    <s v="Q3"/>
    <x v="1"/>
    <x v="53"/>
    <x v="2"/>
    <x v="5"/>
  </r>
  <r>
    <x v="2"/>
    <x v="85"/>
    <x v="2"/>
    <s v="Medium"/>
    <n v="1372"/>
    <n v="120"/>
    <n v="300"/>
    <n v="411600"/>
    <n v="28812"/>
    <n v="382788"/>
    <n v="382.78800000000001"/>
    <n v="343000"/>
    <n v="39788"/>
    <n v="39.787999999999997"/>
    <x v="163"/>
    <x v="3"/>
    <s v="Q3"/>
    <x v="1"/>
    <x v="49"/>
    <x v="2"/>
    <x v="5"/>
  </r>
  <r>
    <x v="4"/>
    <x v="141"/>
    <x v="3"/>
    <s v="Medium"/>
    <n v="3244.5"/>
    <n v="250"/>
    <n v="12"/>
    <n v="38934"/>
    <n v="2725.38"/>
    <n v="36208.620000000003"/>
    <n v="36.208620000000003"/>
    <n v="9733.5"/>
    <n v="26475.120000000003"/>
    <n v="26.475120000000004"/>
    <x v="317"/>
    <x v="0"/>
    <s v="Q3"/>
    <x v="1"/>
    <x v="86"/>
    <x v="3"/>
    <x v="5"/>
  </r>
  <r>
    <x v="2"/>
    <x v="61"/>
    <x v="3"/>
    <s v="Medium"/>
    <n v="959"/>
    <n v="250"/>
    <n v="300"/>
    <n v="287700"/>
    <n v="20139"/>
    <n v="267561"/>
    <n v="267.56099999999998"/>
    <n v="239750"/>
    <n v="27811"/>
    <n v="27.811"/>
    <x v="318"/>
    <x v="5"/>
    <s v="Q2"/>
    <x v="1"/>
    <x v="60"/>
    <x v="3"/>
    <x v="5"/>
  </r>
  <r>
    <x v="2"/>
    <x v="16"/>
    <x v="3"/>
    <s v="Medium"/>
    <n v="2747"/>
    <n v="250"/>
    <n v="300"/>
    <n v="824100"/>
    <n v="57687"/>
    <n v="766413"/>
    <n v="766.41300000000001"/>
    <n v="686750"/>
    <n v="79663"/>
    <n v="79.662999999999997"/>
    <x v="319"/>
    <x v="5"/>
    <s v="Q2"/>
    <x v="1"/>
    <x v="16"/>
    <x v="3"/>
    <x v="0"/>
  </r>
  <r>
    <x v="0"/>
    <x v="142"/>
    <x v="5"/>
    <s v="Medium"/>
    <n v="1645"/>
    <n v="260"/>
    <n v="125"/>
    <n v="205625"/>
    <n v="14393.75"/>
    <n v="191231.25"/>
    <n v="191.23124999999999"/>
    <n v="197400"/>
    <n v="-6168.75"/>
    <n v="-6.1687500000000002"/>
    <x v="320"/>
    <x v="11"/>
    <s v="Q2"/>
    <x v="1"/>
    <x v="87"/>
    <x v="5"/>
    <x v="6"/>
  </r>
  <r>
    <x v="3"/>
    <x v="64"/>
    <x v="5"/>
    <s v="Medium"/>
    <n v="2876"/>
    <n v="260"/>
    <n v="350"/>
    <n v="1006600"/>
    <n v="70462"/>
    <n v="936138"/>
    <n v="936.13800000000003"/>
    <n v="747760"/>
    <n v="188378"/>
    <n v="188.37799999999999"/>
    <x v="96"/>
    <x v="11"/>
    <s v="Q2"/>
    <x v="1"/>
    <x v="63"/>
    <x v="5"/>
    <x v="0"/>
  </r>
  <r>
    <x v="3"/>
    <x v="46"/>
    <x v="5"/>
    <s v="Medium"/>
    <n v="1118"/>
    <n v="260"/>
    <n v="20"/>
    <n v="22360"/>
    <n v="1565.2"/>
    <n v="20794.8"/>
    <n v="20.794799999999999"/>
    <n v="11180"/>
    <n v="9614.7999999999993"/>
    <n v="9.6147999999999989"/>
    <x v="224"/>
    <x v="7"/>
    <s v="Q4"/>
    <x v="1"/>
    <x v="46"/>
    <x v="5"/>
    <x v="6"/>
  </r>
  <r>
    <x v="2"/>
    <x v="143"/>
    <x v="5"/>
    <s v="Medium"/>
    <n v="1372"/>
    <n v="260"/>
    <n v="300"/>
    <n v="411600"/>
    <n v="28812"/>
    <n v="382788"/>
    <n v="382.78800000000001"/>
    <n v="343000"/>
    <n v="39788"/>
    <n v="39.787999999999997"/>
    <x v="321"/>
    <x v="0"/>
    <s v="Q3"/>
    <x v="1"/>
    <x v="69"/>
    <x v="5"/>
    <x v="7"/>
  </r>
  <r>
    <x v="3"/>
    <x v="42"/>
    <x v="0"/>
    <s v="Medium"/>
    <n v="488"/>
    <n v="5"/>
    <n v="7"/>
    <n v="3416"/>
    <n v="273.27999999999997"/>
    <n v="3142.7200000000003"/>
    <n v="3.1427200000000002"/>
    <n v="2440"/>
    <n v="702.72000000000025"/>
    <n v="0.70272000000000023"/>
    <x v="301"/>
    <x v="9"/>
    <s v="Q4"/>
    <x v="1"/>
    <x v="42"/>
    <x v="0"/>
    <x v="2"/>
  </r>
  <r>
    <x v="3"/>
    <x v="98"/>
    <x v="0"/>
    <s v="Medium"/>
    <n v="1282"/>
    <n v="5"/>
    <n v="20"/>
    <n v="25640"/>
    <n v="2051.1999999999998"/>
    <n v="23588.799999999999"/>
    <n v="23.588799999999999"/>
    <n v="12820"/>
    <n v="10768.8"/>
    <n v="10.768799999999999"/>
    <x v="322"/>
    <x v="9"/>
    <s v="Q4"/>
    <x v="1"/>
    <x v="72"/>
    <x v="0"/>
    <x v="2"/>
  </r>
  <r>
    <x v="3"/>
    <x v="3"/>
    <x v="1"/>
    <s v="Medium"/>
    <n v="257"/>
    <n v="10"/>
    <n v="7"/>
    <n v="1799"/>
    <n v="143.91999999999999"/>
    <n v="1655.08"/>
    <n v="1.6550799999999999"/>
    <n v="1285"/>
    <n v="370.07999999999993"/>
    <n v="0.37007999999999991"/>
    <x v="94"/>
    <x v="9"/>
    <s v="Q4"/>
    <x v="1"/>
    <x v="3"/>
    <x v="1"/>
    <x v="3"/>
  </r>
  <r>
    <x v="3"/>
    <x v="63"/>
    <x v="5"/>
    <s v="Medium"/>
    <n v="1282"/>
    <n v="260"/>
    <n v="20"/>
    <n v="25640"/>
    <n v="2051.1999999999998"/>
    <n v="23588.799999999999"/>
    <n v="23.588799999999999"/>
    <n v="12820"/>
    <n v="10768.8"/>
    <n v="10.768799999999999"/>
    <x v="323"/>
    <x v="9"/>
    <s v="Q4"/>
    <x v="1"/>
    <x v="62"/>
    <x v="5"/>
    <x v="7"/>
  </r>
  <r>
    <x v="0"/>
    <x v="99"/>
    <x v="4"/>
    <s v="Medium"/>
    <n v="1540"/>
    <n v="3"/>
    <n v="125"/>
    <n v="192500"/>
    <n v="15400"/>
    <n v="177100"/>
    <n v="177.1"/>
    <n v="184800"/>
    <n v="-7700"/>
    <n v="-7.7"/>
    <x v="246"/>
    <x v="10"/>
    <s v="Q2"/>
    <x v="1"/>
    <x v="73"/>
    <x v="4"/>
    <x v="3"/>
  </r>
  <r>
    <x v="1"/>
    <x v="105"/>
    <x v="4"/>
    <s v="Medium"/>
    <n v="490"/>
    <n v="3"/>
    <n v="15"/>
    <n v="7350"/>
    <n v="588"/>
    <n v="6762"/>
    <n v="6.7619999999999996"/>
    <n v="4900"/>
    <n v="1862"/>
    <n v="1.8620000000000001"/>
    <x v="324"/>
    <x v="1"/>
    <s v="Q1"/>
    <x v="1"/>
    <x v="57"/>
    <x v="4"/>
    <x v="1"/>
  </r>
  <r>
    <x v="3"/>
    <x v="65"/>
    <x v="4"/>
    <s v="Medium"/>
    <n v="1362"/>
    <n v="3"/>
    <n v="350"/>
    <n v="476700"/>
    <n v="38136"/>
    <n v="438564"/>
    <n v="438.56400000000002"/>
    <n v="354120"/>
    <n v="84444"/>
    <n v="84.444000000000003"/>
    <x v="325"/>
    <x v="1"/>
    <s v="Q1"/>
    <x v="1"/>
    <x v="64"/>
    <x v="4"/>
    <x v="1"/>
  </r>
  <r>
    <x v="1"/>
    <x v="144"/>
    <x v="0"/>
    <s v="Medium"/>
    <n v="2501"/>
    <n v="5"/>
    <n v="15"/>
    <n v="37515"/>
    <n v="3001.2"/>
    <n v="34513.800000000003"/>
    <n v="34.513800000000003"/>
    <n v="25010"/>
    <n v="9503.8000000000029"/>
    <n v="9.5038000000000036"/>
    <x v="326"/>
    <x v="1"/>
    <s v="Q1"/>
    <x v="1"/>
    <x v="70"/>
    <x v="0"/>
    <x v="0"/>
  </r>
  <r>
    <x v="3"/>
    <x v="42"/>
    <x v="0"/>
    <s v="Medium"/>
    <n v="708"/>
    <n v="5"/>
    <n v="20"/>
    <n v="14160"/>
    <n v="1132.8"/>
    <n v="13027.2"/>
    <n v="13.027200000000001"/>
    <n v="7080"/>
    <n v="5947.2000000000007"/>
    <n v="5.9472000000000005"/>
    <x v="327"/>
    <x v="6"/>
    <s v="Q4"/>
    <x v="1"/>
    <x v="42"/>
    <x v="0"/>
    <x v="2"/>
  </r>
  <r>
    <x v="3"/>
    <x v="36"/>
    <x v="0"/>
    <s v="Medium"/>
    <n v="645"/>
    <n v="5"/>
    <n v="20"/>
    <n v="12900"/>
    <n v="1032"/>
    <n v="11868"/>
    <n v="11.868"/>
    <n v="6450"/>
    <n v="5418"/>
    <n v="5.4180000000000001"/>
    <x v="287"/>
    <x v="2"/>
    <s v="Q3"/>
    <x v="1"/>
    <x v="36"/>
    <x v="0"/>
    <x v="4"/>
  </r>
  <r>
    <x v="2"/>
    <x v="77"/>
    <x v="0"/>
    <s v="Medium"/>
    <n v="1562"/>
    <n v="5"/>
    <n v="300"/>
    <n v="468600"/>
    <n v="37488"/>
    <n v="431112"/>
    <n v="431.11200000000002"/>
    <n v="390500"/>
    <n v="40612"/>
    <n v="40.612000000000002"/>
    <x v="328"/>
    <x v="3"/>
    <s v="Q3"/>
    <x v="1"/>
    <x v="75"/>
    <x v="0"/>
    <x v="5"/>
  </r>
  <r>
    <x v="1"/>
    <x v="108"/>
    <x v="0"/>
    <s v="Medium"/>
    <n v="711"/>
    <n v="5"/>
    <n v="15"/>
    <n v="10665"/>
    <n v="853.2"/>
    <n v="9811.7999999999993"/>
    <n v="9.8117999999999999"/>
    <n v="7110"/>
    <n v="2701.7999999999993"/>
    <n v="2.7017999999999991"/>
    <x v="329"/>
    <x v="11"/>
    <s v="Q2"/>
    <x v="1"/>
    <x v="80"/>
    <x v="0"/>
    <x v="4"/>
  </r>
  <r>
    <x v="0"/>
    <x v="23"/>
    <x v="1"/>
    <s v="Medium"/>
    <n v="1114"/>
    <n v="10"/>
    <n v="125"/>
    <n v="139250"/>
    <n v="11140"/>
    <n v="128110"/>
    <n v="128.11000000000001"/>
    <n v="133680"/>
    <n v="-5570"/>
    <n v="-5.57"/>
    <x v="258"/>
    <x v="6"/>
    <s v="Q4"/>
    <x v="1"/>
    <x v="23"/>
    <x v="1"/>
    <x v="7"/>
  </r>
  <r>
    <x v="3"/>
    <x v="71"/>
    <x v="1"/>
    <s v="Medium"/>
    <n v="1259"/>
    <n v="10"/>
    <n v="7"/>
    <n v="8813"/>
    <n v="705.04"/>
    <n v="8107.96"/>
    <n v="8.1079600000000003"/>
    <n v="6295"/>
    <n v="1812.96"/>
    <n v="1.8129600000000001"/>
    <x v="39"/>
    <x v="3"/>
    <s v="Q3"/>
    <x v="1"/>
    <x v="69"/>
    <x v="1"/>
    <x v="7"/>
  </r>
  <r>
    <x v="3"/>
    <x v="71"/>
    <x v="1"/>
    <s v="Medium"/>
    <n v="1095"/>
    <n v="10"/>
    <n v="7"/>
    <n v="7665"/>
    <n v="613.20000000000005"/>
    <n v="7051.8"/>
    <n v="7.0518000000000001"/>
    <n v="5475"/>
    <n v="1576.8000000000002"/>
    <n v="1.5768000000000002"/>
    <x v="330"/>
    <x v="0"/>
    <s v="Q3"/>
    <x v="1"/>
    <x v="69"/>
    <x v="1"/>
    <x v="7"/>
  </r>
  <r>
    <x v="3"/>
    <x v="71"/>
    <x v="1"/>
    <s v="Medium"/>
    <n v="1366"/>
    <n v="10"/>
    <n v="20"/>
    <n v="27320"/>
    <n v="2185.6"/>
    <n v="25134.400000000001"/>
    <n v="25.134400000000003"/>
    <n v="13660"/>
    <n v="11474.400000000001"/>
    <n v="11.474400000000001"/>
    <x v="331"/>
    <x v="8"/>
    <s v="Q1"/>
    <x v="1"/>
    <x v="69"/>
    <x v="1"/>
    <x v="7"/>
  </r>
  <r>
    <x v="2"/>
    <x v="2"/>
    <x v="1"/>
    <s v="Medium"/>
    <n v="2460"/>
    <n v="10"/>
    <n v="300"/>
    <n v="738000"/>
    <n v="59040"/>
    <n v="678960"/>
    <n v="678.96"/>
    <n v="615000"/>
    <n v="63960"/>
    <n v="63.96"/>
    <x v="289"/>
    <x v="3"/>
    <s v="Q3"/>
    <x v="1"/>
    <x v="2"/>
    <x v="1"/>
    <x v="2"/>
  </r>
  <r>
    <x v="3"/>
    <x v="26"/>
    <x v="1"/>
    <s v="Medium"/>
    <n v="678"/>
    <n v="10"/>
    <n v="7"/>
    <n v="4746"/>
    <n v="379.68"/>
    <n v="4366.32"/>
    <n v="4.36632"/>
    <n v="3390"/>
    <n v="976.31999999999971"/>
    <n v="0.97631999999999974"/>
    <x v="150"/>
    <x v="8"/>
    <s v="Q1"/>
    <x v="1"/>
    <x v="26"/>
    <x v="1"/>
    <x v="2"/>
  </r>
  <r>
    <x v="3"/>
    <x v="71"/>
    <x v="1"/>
    <s v="Medium"/>
    <n v="1598"/>
    <n v="10"/>
    <n v="7"/>
    <n v="11186"/>
    <n v="894.88"/>
    <n v="10291.120000000001"/>
    <n v="10.291120000000001"/>
    <n v="7990"/>
    <n v="2301.1200000000008"/>
    <n v="2.3011200000000009"/>
    <x v="332"/>
    <x v="6"/>
    <s v="Q4"/>
    <x v="1"/>
    <x v="69"/>
    <x v="1"/>
    <x v="7"/>
  </r>
  <r>
    <x v="3"/>
    <x v="71"/>
    <x v="1"/>
    <s v="Medium"/>
    <n v="1934"/>
    <n v="10"/>
    <n v="20"/>
    <n v="38680"/>
    <n v="3094.4"/>
    <n v="35585.599999999999"/>
    <n v="35.585599999999999"/>
    <n v="19340"/>
    <n v="16245.599999999999"/>
    <n v="16.2456"/>
    <x v="333"/>
    <x v="4"/>
    <s v="Q1"/>
    <x v="1"/>
    <x v="69"/>
    <x v="1"/>
    <x v="7"/>
  </r>
  <r>
    <x v="3"/>
    <x v="39"/>
    <x v="1"/>
    <s v="Medium"/>
    <n v="2993"/>
    <n v="10"/>
    <n v="20"/>
    <n v="59860"/>
    <n v="4788.8"/>
    <n v="55071.199999999997"/>
    <n v="55.071199999999997"/>
    <n v="29930"/>
    <n v="25141.199999999997"/>
    <n v="25.141199999999998"/>
    <x v="334"/>
    <x v="1"/>
    <s v="Q1"/>
    <x v="1"/>
    <x v="39"/>
    <x v="1"/>
    <x v="7"/>
  </r>
  <r>
    <x v="3"/>
    <x v="39"/>
    <x v="1"/>
    <s v="Medium"/>
    <n v="1362"/>
    <n v="10"/>
    <n v="350"/>
    <n v="476700"/>
    <n v="38136"/>
    <n v="438564"/>
    <n v="438.56400000000002"/>
    <n v="354120"/>
    <n v="84444"/>
    <n v="84.444000000000003"/>
    <x v="335"/>
    <x v="0"/>
    <s v="Q3"/>
    <x v="1"/>
    <x v="39"/>
    <x v="1"/>
    <x v="7"/>
  </r>
  <r>
    <x v="4"/>
    <x v="132"/>
    <x v="2"/>
    <s v="Medium"/>
    <n v="598"/>
    <n v="120"/>
    <n v="12"/>
    <n v="7176"/>
    <n v="574.08000000000004"/>
    <n v="6601.92"/>
    <n v="6.6019199999999998"/>
    <n v="1794"/>
    <n v="4807.92"/>
    <n v="4.8079200000000002"/>
    <x v="336"/>
    <x v="10"/>
    <s v="Q2"/>
    <x v="1"/>
    <x v="80"/>
    <x v="2"/>
    <x v="4"/>
  </r>
  <r>
    <x v="3"/>
    <x v="40"/>
    <x v="2"/>
    <s v="Medium"/>
    <n v="2907"/>
    <n v="120"/>
    <n v="7"/>
    <n v="20349"/>
    <n v="1627.92"/>
    <n v="18721.080000000002"/>
    <n v="18.721080000000001"/>
    <n v="14535"/>
    <n v="4186.0800000000017"/>
    <n v="4.1860800000000014"/>
    <x v="48"/>
    <x v="2"/>
    <s v="Q3"/>
    <x v="1"/>
    <x v="40"/>
    <x v="2"/>
    <x v="0"/>
  </r>
  <r>
    <x v="3"/>
    <x v="27"/>
    <x v="2"/>
    <s v="Medium"/>
    <n v="2338"/>
    <n v="120"/>
    <n v="7"/>
    <n v="16366"/>
    <n v="1309.28"/>
    <n v="15056.72"/>
    <n v="15.056719999999999"/>
    <n v="11690"/>
    <n v="3366.7199999999993"/>
    <n v="3.3667199999999995"/>
    <x v="337"/>
    <x v="3"/>
    <s v="Q3"/>
    <x v="1"/>
    <x v="27"/>
    <x v="2"/>
    <x v="3"/>
  </r>
  <r>
    <x v="2"/>
    <x v="96"/>
    <x v="2"/>
    <s v="Medium"/>
    <n v="635"/>
    <n v="120"/>
    <n v="300"/>
    <n v="190500"/>
    <n v="15240"/>
    <n v="175260"/>
    <n v="175.26"/>
    <n v="158750"/>
    <n v="16510"/>
    <n v="16.510000000000002"/>
    <x v="338"/>
    <x v="2"/>
    <s v="Q3"/>
    <x v="1"/>
    <x v="89"/>
    <x v="2"/>
    <x v="0"/>
  </r>
  <r>
    <x v="3"/>
    <x v="7"/>
    <x v="3"/>
    <s v="Medium"/>
    <n v="574.5"/>
    <n v="250"/>
    <n v="350"/>
    <n v="201075"/>
    <n v="16086"/>
    <n v="184989"/>
    <n v="184.989"/>
    <n v="149370"/>
    <n v="35619"/>
    <n v="35.619"/>
    <x v="339"/>
    <x v="4"/>
    <s v="Q1"/>
    <x v="1"/>
    <x v="7"/>
    <x v="3"/>
    <x v="7"/>
  </r>
  <r>
    <x v="3"/>
    <x v="55"/>
    <x v="3"/>
    <s v="Medium"/>
    <n v="2338"/>
    <n v="250"/>
    <n v="7"/>
    <n v="16366"/>
    <n v="1309.28"/>
    <n v="15056.72"/>
    <n v="15.056719999999999"/>
    <n v="11690"/>
    <n v="3366.7199999999993"/>
    <n v="3.3667199999999995"/>
    <x v="303"/>
    <x v="9"/>
    <s v="Q4"/>
    <x v="1"/>
    <x v="55"/>
    <x v="3"/>
    <x v="7"/>
  </r>
  <r>
    <x v="3"/>
    <x v="7"/>
    <x v="3"/>
    <s v="Medium"/>
    <n v="381"/>
    <n v="250"/>
    <n v="350"/>
    <n v="133350"/>
    <n v="10668"/>
    <n v="122682"/>
    <n v="122.682"/>
    <n v="99060"/>
    <n v="23622"/>
    <n v="23.622"/>
    <x v="340"/>
    <x v="8"/>
    <s v="Q1"/>
    <x v="1"/>
    <x v="7"/>
    <x v="3"/>
    <x v="7"/>
  </r>
  <r>
    <x v="3"/>
    <x v="55"/>
    <x v="3"/>
    <s v="Medium"/>
    <n v="422"/>
    <n v="250"/>
    <n v="350"/>
    <n v="147700"/>
    <n v="11816"/>
    <n v="135884"/>
    <n v="135.88399999999999"/>
    <n v="109720"/>
    <n v="26164"/>
    <n v="26.164000000000001"/>
    <x v="341"/>
    <x v="2"/>
    <s v="Q3"/>
    <x v="1"/>
    <x v="55"/>
    <x v="3"/>
    <x v="7"/>
  </r>
  <r>
    <x v="2"/>
    <x v="62"/>
    <x v="3"/>
    <s v="Medium"/>
    <n v="2134"/>
    <n v="250"/>
    <n v="300"/>
    <n v="640200"/>
    <n v="51216"/>
    <n v="588984"/>
    <n v="588.98400000000004"/>
    <n v="533500"/>
    <n v="55484"/>
    <n v="55.484000000000002"/>
    <x v="340"/>
    <x v="8"/>
    <s v="Q1"/>
    <x v="1"/>
    <x v="61"/>
    <x v="3"/>
    <x v="6"/>
  </r>
  <r>
    <x v="3"/>
    <x v="46"/>
    <x v="5"/>
    <s v="Medium"/>
    <n v="708"/>
    <n v="260"/>
    <n v="20"/>
    <n v="14160"/>
    <n v="1132.8"/>
    <n v="13027.2"/>
    <n v="13.027200000000001"/>
    <n v="7080"/>
    <n v="5947.2000000000007"/>
    <n v="5.9472000000000005"/>
    <x v="223"/>
    <x v="5"/>
    <s v="Q2"/>
    <x v="1"/>
    <x v="46"/>
    <x v="5"/>
    <x v="6"/>
  </r>
  <r>
    <x v="3"/>
    <x v="63"/>
    <x v="5"/>
    <s v="Medium"/>
    <n v="2907"/>
    <n v="260"/>
    <n v="7"/>
    <n v="20349"/>
    <n v="1627.92"/>
    <n v="18721.080000000002"/>
    <n v="18.721080000000001"/>
    <n v="14535"/>
    <n v="4186.0800000000017"/>
    <n v="4.1860800000000014"/>
    <x v="342"/>
    <x v="5"/>
    <s v="Q2"/>
    <x v="1"/>
    <x v="62"/>
    <x v="5"/>
    <x v="7"/>
  </r>
  <r>
    <x v="3"/>
    <x v="34"/>
    <x v="5"/>
    <s v="Medium"/>
    <n v="1366"/>
    <n v="260"/>
    <n v="20"/>
    <n v="27320"/>
    <n v="2185.6"/>
    <n v="25134.400000000001"/>
    <n v="25.134400000000003"/>
    <n v="13660"/>
    <n v="11474.400000000001"/>
    <n v="11.474400000000001"/>
    <x v="343"/>
    <x v="9"/>
    <s v="Q4"/>
    <x v="1"/>
    <x v="34"/>
    <x v="5"/>
    <x v="2"/>
  </r>
  <r>
    <x v="2"/>
    <x v="126"/>
    <x v="5"/>
    <s v="Medium"/>
    <n v="2460"/>
    <n v="260"/>
    <n v="300"/>
    <n v="738000"/>
    <n v="59040"/>
    <n v="678960"/>
    <n v="678.96"/>
    <n v="615000"/>
    <n v="63960"/>
    <n v="63.96"/>
    <x v="344"/>
    <x v="11"/>
    <s v="Q2"/>
    <x v="1"/>
    <x v="91"/>
    <x v="5"/>
    <x v="6"/>
  </r>
  <r>
    <x v="3"/>
    <x v="34"/>
    <x v="5"/>
    <s v="Medium"/>
    <n v="1520"/>
    <n v="260"/>
    <n v="20"/>
    <n v="30400"/>
    <n v="2432"/>
    <n v="27968"/>
    <n v="27.968"/>
    <n v="15200"/>
    <n v="12768"/>
    <n v="12.768000000000001"/>
    <x v="345"/>
    <x v="9"/>
    <s v="Q4"/>
    <x v="1"/>
    <x v="34"/>
    <x v="5"/>
    <x v="2"/>
  </r>
  <r>
    <x v="1"/>
    <x v="81"/>
    <x v="5"/>
    <s v="Medium"/>
    <n v="711"/>
    <n v="260"/>
    <n v="15"/>
    <n v="10665"/>
    <n v="853.2"/>
    <n v="9811.7999999999993"/>
    <n v="9.8117999999999999"/>
    <n v="7110"/>
    <n v="2701.7999999999993"/>
    <n v="2.7017999999999991"/>
    <x v="17"/>
    <x v="3"/>
    <s v="Q3"/>
    <x v="1"/>
    <x v="77"/>
    <x v="5"/>
    <x v="1"/>
  </r>
  <r>
    <x v="2"/>
    <x v="126"/>
    <x v="5"/>
    <s v="Medium"/>
    <n v="635"/>
    <n v="260"/>
    <n v="300"/>
    <n v="190500"/>
    <n v="15240"/>
    <n v="175260"/>
    <n v="175.26"/>
    <n v="158750"/>
    <n v="16510"/>
    <n v="16.510000000000002"/>
    <x v="346"/>
    <x v="11"/>
    <s v="Q2"/>
    <x v="1"/>
    <x v="91"/>
    <x v="5"/>
    <x v="6"/>
  </r>
  <r>
    <x v="3"/>
    <x v="32"/>
    <x v="3"/>
    <s v="Medium"/>
    <n v="436.5"/>
    <n v="250"/>
    <n v="20"/>
    <n v="8730"/>
    <n v="698.40000000000009"/>
    <n v="8031.5999999999995"/>
    <n v="8.0315999999999992"/>
    <n v="4365"/>
    <n v="3666.5999999999995"/>
    <n v="3.6665999999999994"/>
    <x v="347"/>
    <x v="10"/>
    <s v="Q2"/>
    <x v="1"/>
    <x v="32"/>
    <x v="3"/>
    <x v="0"/>
  </r>
  <r>
    <x v="2"/>
    <x v="145"/>
    <x v="4"/>
    <s v="Medium"/>
    <n v="1094"/>
    <n v="3"/>
    <n v="300"/>
    <n v="328200"/>
    <n v="29538"/>
    <n v="298662"/>
    <n v="298.66199999999998"/>
    <n v="273500"/>
    <n v="25162"/>
    <n v="25.161999999999999"/>
    <x v="40"/>
    <x v="7"/>
    <s v="Q4"/>
    <x v="1"/>
    <x v="71"/>
    <x v="4"/>
    <x v="1"/>
  </r>
  <r>
    <x v="2"/>
    <x v="73"/>
    <x v="0"/>
    <s v="Medium"/>
    <n v="3802.5"/>
    <n v="5"/>
    <n v="300"/>
    <n v="1140750"/>
    <n v="102667.5"/>
    <n v="1038082.5"/>
    <n v="1038.0825"/>
    <n v="950625"/>
    <n v="87457.5"/>
    <n v="87.457499999999996"/>
    <x v="230"/>
    <x v="7"/>
    <s v="Q4"/>
    <x v="1"/>
    <x v="71"/>
    <x v="0"/>
    <x v="1"/>
  </r>
  <r>
    <x v="3"/>
    <x v="58"/>
    <x v="0"/>
    <s v="Medium"/>
    <n v="1666"/>
    <n v="5"/>
    <n v="350"/>
    <n v="583100"/>
    <n v="52479"/>
    <n v="530621"/>
    <n v="530.62099999999998"/>
    <n v="433160"/>
    <n v="97461"/>
    <n v="97.460999999999999"/>
    <x v="348"/>
    <x v="0"/>
    <s v="Q3"/>
    <x v="1"/>
    <x v="58"/>
    <x v="0"/>
    <x v="2"/>
  </r>
  <r>
    <x v="4"/>
    <x v="109"/>
    <x v="0"/>
    <s v="Medium"/>
    <n v="2321"/>
    <n v="5"/>
    <n v="12"/>
    <n v="27852"/>
    <n v="2506.6799999999998"/>
    <n v="25345.32"/>
    <n v="25.345320000000001"/>
    <n v="6963"/>
    <n v="18382.32"/>
    <n v="18.38232"/>
    <x v="349"/>
    <x v="11"/>
    <s v="Q2"/>
    <x v="1"/>
    <x v="49"/>
    <x v="0"/>
    <x v="5"/>
  </r>
  <r>
    <x v="0"/>
    <x v="12"/>
    <x v="0"/>
    <s v="Medium"/>
    <n v="2797"/>
    <n v="5"/>
    <n v="125"/>
    <n v="349625"/>
    <n v="31466.25"/>
    <n v="318158.75"/>
    <n v="318.15875"/>
    <n v="335640"/>
    <n v="-17481.25"/>
    <n v="-17.481249999999999"/>
    <x v="125"/>
    <x v="9"/>
    <s v="Q4"/>
    <x v="1"/>
    <x v="12"/>
    <x v="0"/>
    <x v="4"/>
  </r>
  <r>
    <x v="2"/>
    <x v="2"/>
    <x v="1"/>
    <s v="Medium"/>
    <n v="2565"/>
    <n v="10"/>
    <n v="300"/>
    <n v="769500"/>
    <n v="69255"/>
    <n v="700245"/>
    <n v="700.245"/>
    <n v="641250"/>
    <n v="58995"/>
    <n v="58.994999999999997"/>
    <x v="163"/>
    <x v="3"/>
    <s v="Q3"/>
    <x v="1"/>
    <x v="2"/>
    <x v="1"/>
    <x v="2"/>
  </r>
  <r>
    <x v="3"/>
    <x v="39"/>
    <x v="1"/>
    <s v="Medium"/>
    <n v="2417"/>
    <n v="10"/>
    <n v="350"/>
    <n v="845950"/>
    <n v="76135.5"/>
    <n v="769814.5"/>
    <n v="769.81449999999995"/>
    <n v="628420"/>
    <n v="141394.5"/>
    <n v="141.39449999999999"/>
    <x v="247"/>
    <x v="5"/>
    <s v="Q2"/>
    <x v="1"/>
    <x v="39"/>
    <x v="1"/>
    <x v="7"/>
  </r>
  <r>
    <x v="1"/>
    <x v="25"/>
    <x v="1"/>
    <s v="Medium"/>
    <n v="3675"/>
    <n v="10"/>
    <n v="15"/>
    <n v="55125"/>
    <n v="4961.25"/>
    <n v="50163.75"/>
    <n v="50.16375"/>
    <n v="36750"/>
    <n v="13413.75"/>
    <n v="13.41375"/>
    <x v="350"/>
    <x v="9"/>
    <s v="Q4"/>
    <x v="1"/>
    <x v="25"/>
    <x v="1"/>
    <x v="1"/>
  </r>
  <r>
    <x v="2"/>
    <x v="69"/>
    <x v="1"/>
    <s v="Medium"/>
    <n v="1094"/>
    <n v="10"/>
    <n v="300"/>
    <n v="328200"/>
    <n v="29538"/>
    <n v="298662"/>
    <n v="298.66199999999998"/>
    <n v="273500"/>
    <n v="25162"/>
    <n v="25.161999999999999"/>
    <x v="351"/>
    <x v="3"/>
    <s v="Q3"/>
    <x v="1"/>
    <x v="67"/>
    <x v="1"/>
    <x v="5"/>
  </r>
  <r>
    <x v="1"/>
    <x v="1"/>
    <x v="1"/>
    <s v="Medium"/>
    <n v="1227"/>
    <n v="10"/>
    <n v="15"/>
    <n v="18405"/>
    <n v="1656.45"/>
    <n v="16748.55"/>
    <n v="16.748549999999998"/>
    <n v="12270"/>
    <n v="4478.5499999999993"/>
    <n v="4.4785499999999994"/>
    <x v="94"/>
    <x v="9"/>
    <s v="Q4"/>
    <x v="1"/>
    <x v="1"/>
    <x v="1"/>
    <x v="1"/>
  </r>
  <r>
    <x v="2"/>
    <x v="120"/>
    <x v="1"/>
    <s v="Medium"/>
    <n v="1324"/>
    <n v="10"/>
    <n v="300"/>
    <n v="397200"/>
    <n v="35748"/>
    <n v="361452"/>
    <n v="361.452"/>
    <n v="331000"/>
    <n v="30452"/>
    <n v="30.452000000000002"/>
    <x v="137"/>
    <x v="11"/>
    <s v="Q2"/>
    <x v="1"/>
    <x v="70"/>
    <x v="1"/>
    <x v="0"/>
  </r>
  <r>
    <x v="0"/>
    <x v="114"/>
    <x v="1"/>
    <s v="Medium"/>
    <n v="2797"/>
    <n v="10"/>
    <n v="125"/>
    <n v="349625"/>
    <n v="31466.25"/>
    <n v="318158.75"/>
    <n v="318.15875"/>
    <n v="335640"/>
    <n v="-17481.25"/>
    <n v="-17.481249999999999"/>
    <x v="291"/>
    <x v="3"/>
    <s v="Q3"/>
    <x v="1"/>
    <x v="84"/>
    <x v="1"/>
    <x v="2"/>
  </r>
  <r>
    <x v="1"/>
    <x v="90"/>
    <x v="2"/>
    <s v="Medium"/>
    <n v="245"/>
    <n v="120"/>
    <n v="15"/>
    <n v="3675"/>
    <n v="330.75"/>
    <n v="3344.25"/>
    <n v="3.3442500000000002"/>
    <n v="2450"/>
    <n v="894.25"/>
    <n v="0.89424999999999999"/>
    <x v="352"/>
    <x v="7"/>
    <s v="Q4"/>
    <x v="1"/>
    <x v="84"/>
    <x v="2"/>
    <x v="2"/>
  </r>
  <r>
    <x v="2"/>
    <x v="100"/>
    <x v="2"/>
    <s v="Medium"/>
    <n v="3793.5"/>
    <n v="120"/>
    <n v="300"/>
    <n v="1138050"/>
    <n v="102424.5"/>
    <n v="1035625.5"/>
    <n v="1035.6255000000001"/>
    <n v="948375"/>
    <n v="87250.5"/>
    <n v="87.250500000000002"/>
    <x v="353"/>
    <x v="10"/>
    <s v="Q2"/>
    <x v="1"/>
    <x v="52"/>
    <x v="2"/>
    <x v="4"/>
  </r>
  <r>
    <x v="3"/>
    <x v="27"/>
    <x v="2"/>
    <s v="Medium"/>
    <n v="1307"/>
    <n v="120"/>
    <n v="350"/>
    <n v="457450"/>
    <n v="41170.5"/>
    <n v="416279.5"/>
    <n v="416.27949999999998"/>
    <n v="339820"/>
    <n v="76459.5"/>
    <n v="76.459500000000006"/>
    <x v="30"/>
    <x v="4"/>
    <s v="Q1"/>
    <x v="1"/>
    <x v="27"/>
    <x v="2"/>
    <x v="3"/>
  </r>
  <r>
    <x v="0"/>
    <x v="6"/>
    <x v="2"/>
    <s v="Medium"/>
    <n v="567"/>
    <n v="120"/>
    <n v="125"/>
    <n v="70875"/>
    <n v="6378.75"/>
    <n v="64496.25"/>
    <n v="64.496250000000003"/>
    <n v="68040"/>
    <n v="-3543.75"/>
    <n v="-3.5437500000000002"/>
    <x v="354"/>
    <x v="6"/>
    <s v="Q4"/>
    <x v="1"/>
    <x v="6"/>
    <x v="2"/>
    <x v="6"/>
  </r>
  <r>
    <x v="0"/>
    <x v="29"/>
    <x v="2"/>
    <s v="Medium"/>
    <n v="2110"/>
    <n v="120"/>
    <n v="125"/>
    <n v="263750"/>
    <n v="23737.5"/>
    <n v="240012.5"/>
    <n v="240.01249999999999"/>
    <n v="253200"/>
    <n v="-13187.5"/>
    <n v="-13.1875"/>
    <x v="355"/>
    <x v="1"/>
    <s v="Q1"/>
    <x v="1"/>
    <x v="29"/>
    <x v="2"/>
    <x v="5"/>
  </r>
  <r>
    <x v="3"/>
    <x v="15"/>
    <x v="2"/>
    <s v="Medium"/>
    <n v="1269"/>
    <n v="120"/>
    <n v="350"/>
    <n v="444150"/>
    <n v="39973.5"/>
    <n v="404176.5"/>
    <n v="404.17649999999998"/>
    <n v="329940"/>
    <n v="74236.5"/>
    <n v="74.236500000000007"/>
    <x v="356"/>
    <x v="11"/>
    <s v="Q2"/>
    <x v="1"/>
    <x v="15"/>
    <x v="2"/>
    <x v="7"/>
  </r>
  <r>
    <x v="4"/>
    <x v="146"/>
    <x v="3"/>
    <s v="Medium"/>
    <n v="1956"/>
    <n v="250"/>
    <n v="12"/>
    <n v="23472"/>
    <n v="2112.48"/>
    <n v="21359.52"/>
    <n v="21.35952"/>
    <n v="5868"/>
    <n v="15491.52"/>
    <n v="15.491520000000001"/>
    <x v="357"/>
    <x v="6"/>
    <s v="Q4"/>
    <x v="1"/>
    <x v="72"/>
    <x v="3"/>
    <x v="2"/>
  </r>
  <r>
    <x v="2"/>
    <x v="31"/>
    <x v="3"/>
    <s v="Medium"/>
    <n v="2659"/>
    <n v="250"/>
    <n v="300"/>
    <n v="797700"/>
    <n v="71793"/>
    <n v="725907"/>
    <n v="725.90700000000004"/>
    <n v="664750"/>
    <n v="61157"/>
    <n v="61.156999999999996"/>
    <x v="264"/>
    <x v="7"/>
    <s v="Q4"/>
    <x v="1"/>
    <x v="31"/>
    <x v="3"/>
    <x v="7"/>
  </r>
  <r>
    <x v="3"/>
    <x v="32"/>
    <x v="3"/>
    <s v="Medium"/>
    <n v="1351.5"/>
    <n v="250"/>
    <n v="350"/>
    <n v="473025"/>
    <n v="42572.25"/>
    <n v="430452.75"/>
    <n v="430.45274999999998"/>
    <n v="351390"/>
    <n v="79062.75"/>
    <n v="79.062749999999994"/>
    <x v="202"/>
    <x v="6"/>
    <s v="Q4"/>
    <x v="1"/>
    <x v="32"/>
    <x v="3"/>
    <x v="0"/>
  </r>
  <r>
    <x v="4"/>
    <x v="66"/>
    <x v="3"/>
    <s v="Medium"/>
    <n v="880"/>
    <n v="250"/>
    <n v="12"/>
    <n v="10560"/>
    <n v="950.4"/>
    <n v="9609.6"/>
    <n v="9.6096000000000004"/>
    <n v="2640"/>
    <n v="6969.6"/>
    <n v="6.9696000000000007"/>
    <x v="358"/>
    <x v="6"/>
    <s v="Q4"/>
    <x v="1"/>
    <x v="65"/>
    <x v="3"/>
    <x v="2"/>
  </r>
  <r>
    <x v="2"/>
    <x v="74"/>
    <x v="3"/>
    <s v="Medium"/>
    <n v="1867"/>
    <n v="250"/>
    <n v="300"/>
    <n v="560100"/>
    <n v="50409"/>
    <n v="509691"/>
    <n v="509.69099999999997"/>
    <n v="466750"/>
    <n v="42941"/>
    <n v="42.941000000000003"/>
    <x v="359"/>
    <x v="1"/>
    <s v="Q1"/>
    <x v="1"/>
    <x v="72"/>
    <x v="3"/>
    <x v="2"/>
  </r>
  <r>
    <x v="1"/>
    <x v="86"/>
    <x v="3"/>
    <s v="Medium"/>
    <n v="1227"/>
    <n v="250"/>
    <n v="15"/>
    <n v="18405"/>
    <n v="1656.45"/>
    <n v="16748.55"/>
    <n v="16.748549999999998"/>
    <n v="12270"/>
    <n v="4478.5499999999993"/>
    <n v="4.4785499999999994"/>
    <x v="360"/>
    <x v="9"/>
    <s v="Q4"/>
    <x v="1"/>
    <x v="50"/>
    <x v="3"/>
    <x v="6"/>
  </r>
  <r>
    <x v="0"/>
    <x v="124"/>
    <x v="3"/>
    <s v="Medium"/>
    <n v="877"/>
    <n v="250"/>
    <n v="125"/>
    <n v="109625"/>
    <n v="9866.25"/>
    <n v="99758.75"/>
    <n v="99.758750000000006"/>
    <n v="105240"/>
    <n v="-5481.25"/>
    <n v="-5.4812500000000002"/>
    <x v="360"/>
    <x v="9"/>
    <s v="Q4"/>
    <x v="1"/>
    <x v="52"/>
    <x v="3"/>
    <x v="4"/>
  </r>
  <r>
    <x v="3"/>
    <x v="63"/>
    <x v="5"/>
    <s v="Medium"/>
    <n v="2071"/>
    <n v="260"/>
    <n v="350"/>
    <n v="724850"/>
    <n v="65236.5"/>
    <n v="659613.5"/>
    <n v="659.61350000000004"/>
    <n v="538460"/>
    <n v="121153.5"/>
    <n v="121.15349999999999"/>
    <x v="361"/>
    <x v="2"/>
    <s v="Q3"/>
    <x v="1"/>
    <x v="62"/>
    <x v="5"/>
    <x v="7"/>
  </r>
  <r>
    <x v="3"/>
    <x v="46"/>
    <x v="5"/>
    <s v="Medium"/>
    <n v="1269"/>
    <n v="260"/>
    <n v="350"/>
    <n v="444150"/>
    <n v="39973.5"/>
    <n v="404176.5"/>
    <n v="404.17649999999998"/>
    <n v="329940"/>
    <n v="74236.5"/>
    <n v="74.236500000000007"/>
    <x v="200"/>
    <x v="5"/>
    <s v="Q2"/>
    <x v="1"/>
    <x v="46"/>
    <x v="5"/>
    <x v="6"/>
  </r>
  <r>
    <x v="3"/>
    <x v="92"/>
    <x v="5"/>
    <s v="Medium"/>
    <n v="1694"/>
    <n v="260"/>
    <n v="20"/>
    <n v="33880"/>
    <n v="3049.2"/>
    <n v="30830.799999999999"/>
    <n v="30.8308"/>
    <n v="16940"/>
    <n v="13890.8"/>
    <n v="13.890799999999999"/>
    <x v="308"/>
    <x v="5"/>
    <s v="Q2"/>
    <x v="1"/>
    <x v="56"/>
    <x v="5"/>
    <x v="4"/>
  </r>
  <r>
    <x v="3"/>
    <x v="47"/>
    <x v="4"/>
    <s v="Medium"/>
    <n v="663"/>
    <n v="3"/>
    <n v="20"/>
    <n v="13260"/>
    <n v="1193.4000000000001"/>
    <n v="12066.6"/>
    <n v="12.066600000000001"/>
    <n v="6630"/>
    <n v="5436.6"/>
    <n v="5.4366000000000003"/>
    <x v="362"/>
    <x v="9"/>
    <s v="Q4"/>
    <x v="1"/>
    <x v="47"/>
    <x v="4"/>
    <x v="7"/>
  </r>
  <r>
    <x v="3"/>
    <x v="41"/>
    <x v="4"/>
    <s v="Medium"/>
    <n v="819"/>
    <n v="3"/>
    <n v="7"/>
    <n v="5733"/>
    <n v="515.97"/>
    <n v="5217.03"/>
    <n v="5.2170299999999994"/>
    <n v="4095"/>
    <n v="1122.03"/>
    <n v="1.1220300000000001"/>
    <x v="363"/>
    <x v="0"/>
    <s v="Q3"/>
    <x v="1"/>
    <x v="41"/>
    <x v="4"/>
    <x v="1"/>
  </r>
  <r>
    <x v="4"/>
    <x v="9"/>
    <x v="4"/>
    <s v="Medium"/>
    <n v="1580"/>
    <n v="3"/>
    <n v="12"/>
    <n v="18960"/>
    <n v="1706.4"/>
    <n v="17253.599999999999"/>
    <n v="17.253599999999999"/>
    <n v="4740"/>
    <n v="12513.599999999999"/>
    <n v="12.513599999999999"/>
    <x v="364"/>
    <x v="1"/>
    <s v="Q1"/>
    <x v="1"/>
    <x v="9"/>
    <x v="4"/>
    <x v="1"/>
  </r>
  <r>
    <x v="3"/>
    <x v="65"/>
    <x v="4"/>
    <s v="Medium"/>
    <n v="521"/>
    <n v="3"/>
    <n v="7"/>
    <n v="3647"/>
    <n v="328.23"/>
    <n v="3318.77"/>
    <n v="3.3187699999999998"/>
    <n v="2605"/>
    <n v="713.77"/>
    <n v="0.71377000000000002"/>
    <x v="365"/>
    <x v="9"/>
    <s v="Q4"/>
    <x v="1"/>
    <x v="64"/>
    <x v="4"/>
    <x v="1"/>
  </r>
  <r>
    <x v="3"/>
    <x v="26"/>
    <x v="1"/>
    <s v="Medium"/>
    <n v="973"/>
    <n v="10"/>
    <n v="20"/>
    <n v="19460"/>
    <n v="1751.4"/>
    <n v="17708.599999999999"/>
    <n v="17.708599999999997"/>
    <n v="9730"/>
    <n v="7978.5999999999985"/>
    <n v="7.9785999999999984"/>
    <x v="366"/>
    <x v="1"/>
    <s v="Q1"/>
    <x v="1"/>
    <x v="26"/>
    <x v="1"/>
    <x v="2"/>
  </r>
  <r>
    <x v="3"/>
    <x v="39"/>
    <x v="1"/>
    <s v="Medium"/>
    <n v="1038"/>
    <n v="10"/>
    <n v="20"/>
    <n v="20760"/>
    <n v="1868.4"/>
    <n v="18891.599999999999"/>
    <n v="18.891599999999997"/>
    <n v="10380"/>
    <n v="8511.5999999999985"/>
    <n v="8.5115999999999978"/>
    <x v="367"/>
    <x v="2"/>
    <s v="Q3"/>
    <x v="1"/>
    <x v="39"/>
    <x v="1"/>
    <x v="7"/>
  </r>
  <r>
    <x v="3"/>
    <x v="71"/>
    <x v="1"/>
    <s v="Medium"/>
    <n v="360"/>
    <n v="10"/>
    <n v="7"/>
    <n v="2520"/>
    <n v="226.8"/>
    <n v="2293.1999999999998"/>
    <n v="2.2931999999999997"/>
    <n v="1800"/>
    <n v="493.19999999999982"/>
    <n v="0.49319999999999981"/>
    <x v="242"/>
    <x v="10"/>
    <s v="Q2"/>
    <x v="1"/>
    <x v="69"/>
    <x v="1"/>
    <x v="7"/>
  </r>
  <r>
    <x v="4"/>
    <x v="122"/>
    <x v="2"/>
    <s v="Medium"/>
    <n v="1967"/>
    <n v="120"/>
    <n v="12"/>
    <n v="23604"/>
    <n v="2124.36"/>
    <n v="21479.64"/>
    <n v="21.47964"/>
    <n v="5901"/>
    <n v="15578.64"/>
    <n v="15.57864"/>
    <x v="154"/>
    <x v="8"/>
    <s v="Q1"/>
    <x v="1"/>
    <x v="72"/>
    <x v="2"/>
    <x v="2"/>
  </r>
  <r>
    <x v="1"/>
    <x v="90"/>
    <x v="2"/>
    <s v="Medium"/>
    <n v="2628"/>
    <n v="120"/>
    <n v="15"/>
    <n v="39420"/>
    <n v="3547.8"/>
    <n v="35872.199999999997"/>
    <n v="35.872199999999999"/>
    <n v="26280"/>
    <n v="9592.1999999999971"/>
    <n v="9.5921999999999965"/>
    <x v="249"/>
    <x v="7"/>
    <s v="Q4"/>
    <x v="1"/>
    <x v="84"/>
    <x v="2"/>
    <x v="2"/>
  </r>
  <r>
    <x v="3"/>
    <x v="55"/>
    <x v="3"/>
    <s v="Medium"/>
    <n v="360"/>
    <n v="250"/>
    <n v="7"/>
    <n v="2520"/>
    <n v="226.8"/>
    <n v="2293.1999999999998"/>
    <n v="2.2931999999999997"/>
    <n v="1800"/>
    <n v="493.19999999999982"/>
    <n v="0.49319999999999981"/>
    <x v="368"/>
    <x v="7"/>
    <s v="Q4"/>
    <x v="1"/>
    <x v="55"/>
    <x v="3"/>
    <x v="7"/>
  </r>
  <r>
    <x v="3"/>
    <x v="33"/>
    <x v="3"/>
    <s v="Medium"/>
    <n v="521"/>
    <n v="250"/>
    <n v="7"/>
    <n v="3647"/>
    <n v="328.23"/>
    <n v="3318.77"/>
    <n v="3.3187699999999998"/>
    <n v="2605"/>
    <n v="713.77"/>
    <n v="0.71377000000000002"/>
    <x v="165"/>
    <x v="4"/>
    <s v="Q1"/>
    <x v="1"/>
    <x v="33"/>
    <x v="3"/>
    <x v="1"/>
  </r>
  <r>
    <x v="3"/>
    <x v="92"/>
    <x v="5"/>
    <s v="Medium"/>
    <n v="1038"/>
    <n v="260"/>
    <n v="20"/>
    <n v="20760"/>
    <n v="1868.4"/>
    <n v="18891.599999999999"/>
    <n v="18.891599999999997"/>
    <n v="10380"/>
    <n v="8511.5999999999985"/>
    <n v="8.5115999999999978"/>
    <x v="103"/>
    <x v="11"/>
    <s v="Q2"/>
    <x v="1"/>
    <x v="56"/>
    <x v="5"/>
    <x v="4"/>
  </r>
  <r>
    <x v="1"/>
    <x v="102"/>
    <x v="5"/>
    <s v="Medium"/>
    <n v="1630.5"/>
    <n v="260"/>
    <n v="15"/>
    <n v="24457.5"/>
    <n v="2201.1750000000002"/>
    <n v="22256.324999999997"/>
    <n v="22.256324999999997"/>
    <n v="16305"/>
    <n v="5951.3249999999989"/>
    <n v="5.9513249999999989"/>
    <x v="369"/>
    <x v="10"/>
    <s v="Q2"/>
    <x v="1"/>
    <x v="91"/>
    <x v="5"/>
    <x v="6"/>
  </r>
  <r>
    <x v="3"/>
    <x v="98"/>
    <x v="0"/>
    <s v="High"/>
    <n v="2328"/>
    <n v="5"/>
    <n v="7"/>
    <n v="16296"/>
    <n v="1629.6"/>
    <n v="14666.4"/>
    <n v="14.666399999999999"/>
    <n v="11640"/>
    <n v="3026.3999999999996"/>
    <n v="3.0263999999999998"/>
    <x v="370"/>
    <x v="9"/>
    <s v="Q4"/>
    <x v="1"/>
    <x v="72"/>
    <x v="0"/>
    <x v="2"/>
  </r>
  <r>
    <x v="0"/>
    <x v="8"/>
    <x v="4"/>
    <s v="High"/>
    <n v="3445.5"/>
    <n v="3"/>
    <n v="125"/>
    <n v="430687.5"/>
    <n v="43068.75"/>
    <n v="387618.75"/>
    <n v="387.61874999999998"/>
    <n v="413460"/>
    <n v="-25841.25"/>
    <n v="-25.841249999999999"/>
    <x v="371"/>
    <x v="9"/>
    <s v="Q4"/>
    <x v="1"/>
    <x v="8"/>
    <x v="4"/>
    <x v="0"/>
  </r>
  <r>
    <x v="3"/>
    <x v="98"/>
    <x v="0"/>
    <s v="High"/>
    <n v="2313"/>
    <n v="5"/>
    <n v="350"/>
    <n v="809550"/>
    <n v="80955"/>
    <n v="728595"/>
    <n v="728.59500000000003"/>
    <n v="601380"/>
    <n v="127215"/>
    <n v="127.215"/>
    <x v="372"/>
    <x v="11"/>
    <s v="Q2"/>
    <x v="1"/>
    <x v="72"/>
    <x v="0"/>
    <x v="2"/>
  </r>
  <r>
    <x v="1"/>
    <x v="144"/>
    <x v="0"/>
    <s v="High"/>
    <n v="2072"/>
    <n v="5"/>
    <n v="15"/>
    <n v="31080"/>
    <n v="3108"/>
    <n v="27972"/>
    <n v="27.972000000000001"/>
    <n v="20720"/>
    <n v="7252"/>
    <n v="7.2519999999999998"/>
    <x v="373"/>
    <x v="5"/>
    <s v="Q2"/>
    <x v="1"/>
    <x v="70"/>
    <x v="0"/>
    <x v="0"/>
  </r>
  <r>
    <x v="3"/>
    <x v="51"/>
    <x v="1"/>
    <s v="High"/>
    <n v="1954"/>
    <n v="10"/>
    <n v="20"/>
    <n v="39080"/>
    <n v="3908"/>
    <n v="35172"/>
    <n v="35.171999999999997"/>
    <n v="19540"/>
    <n v="15632"/>
    <n v="15.632"/>
    <x v="374"/>
    <x v="1"/>
    <s v="Q1"/>
    <x v="1"/>
    <x v="51"/>
    <x v="1"/>
    <x v="3"/>
  </r>
  <r>
    <x v="2"/>
    <x v="2"/>
    <x v="1"/>
    <s v="High"/>
    <n v="591"/>
    <n v="10"/>
    <n v="300"/>
    <n v="177300"/>
    <n v="17730"/>
    <n v="159570"/>
    <n v="159.57"/>
    <n v="147750"/>
    <n v="11820"/>
    <n v="11.82"/>
    <x v="142"/>
    <x v="5"/>
    <s v="Q2"/>
    <x v="1"/>
    <x v="2"/>
    <x v="1"/>
    <x v="2"/>
  </r>
  <r>
    <x v="3"/>
    <x v="71"/>
    <x v="1"/>
    <s v="High"/>
    <n v="241"/>
    <n v="10"/>
    <n v="20"/>
    <n v="4820"/>
    <n v="482"/>
    <n v="4338"/>
    <n v="4.3380000000000001"/>
    <n v="2410"/>
    <n v="1928"/>
    <n v="1.9279999999999999"/>
    <x v="219"/>
    <x v="9"/>
    <s v="Q4"/>
    <x v="1"/>
    <x v="69"/>
    <x v="1"/>
    <x v="7"/>
  </r>
  <r>
    <x v="1"/>
    <x v="95"/>
    <x v="2"/>
    <s v="High"/>
    <n v="681"/>
    <n v="120"/>
    <n v="15"/>
    <n v="10215"/>
    <n v="1021.5"/>
    <n v="9193.5"/>
    <n v="9.1935000000000002"/>
    <n v="6810"/>
    <n v="2383.5"/>
    <n v="2.3835000000000002"/>
    <x v="375"/>
    <x v="10"/>
    <s v="Q2"/>
    <x v="1"/>
    <x v="88"/>
    <x v="2"/>
    <x v="7"/>
  </r>
  <r>
    <x v="1"/>
    <x v="95"/>
    <x v="2"/>
    <s v="High"/>
    <n v="510"/>
    <n v="120"/>
    <n v="15"/>
    <n v="7650"/>
    <n v="765"/>
    <n v="6885"/>
    <n v="6.8849999999999998"/>
    <n v="5100"/>
    <n v="1785"/>
    <n v="1.7849999999999999"/>
    <x v="376"/>
    <x v="4"/>
    <s v="Q1"/>
    <x v="1"/>
    <x v="88"/>
    <x v="2"/>
    <x v="7"/>
  </r>
  <r>
    <x v="1"/>
    <x v="134"/>
    <x v="2"/>
    <s v="High"/>
    <n v="790"/>
    <n v="120"/>
    <n v="15"/>
    <n v="11850"/>
    <n v="1185"/>
    <n v="10665"/>
    <n v="10.664999999999999"/>
    <n v="7900"/>
    <n v="2765"/>
    <n v="2.7650000000000001"/>
    <x v="377"/>
    <x v="7"/>
    <s v="Q4"/>
    <x v="1"/>
    <x v="50"/>
    <x v="2"/>
    <x v="6"/>
  </r>
  <r>
    <x v="3"/>
    <x v="53"/>
    <x v="2"/>
    <s v="High"/>
    <n v="639"/>
    <n v="120"/>
    <n v="350"/>
    <n v="223650"/>
    <n v="22365"/>
    <n v="201285"/>
    <n v="201.285"/>
    <n v="166140"/>
    <n v="35145"/>
    <n v="35.145000000000003"/>
    <x v="99"/>
    <x v="11"/>
    <s v="Q2"/>
    <x v="1"/>
    <x v="53"/>
    <x v="2"/>
    <x v="5"/>
  </r>
  <r>
    <x v="0"/>
    <x v="14"/>
    <x v="2"/>
    <s v="High"/>
    <n v="1596"/>
    <n v="120"/>
    <n v="125"/>
    <n v="199500"/>
    <n v="19950"/>
    <n v="179550"/>
    <n v="179.55"/>
    <n v="191520"/>
    <n v="-11970"/>
    <n v="-11.97"/>
    <x v="378"/>
    <x v="10"/>
    <s v="Q2"/>
    <x v="1"/>
    <x v="14"/>
    <x v="2"/>
    <x v="6"/>
  </r>
  <r>
    <x v="3"/>
    <x v="27"/>
    <x v="2"/>
    <s v="High"/>
    <n v="241"/>
    <n v="120"/>
    <n v="20"/>
    <n v="4820"/>
    <n v="482"/>
    <n v="4338"/>
    <n v="4.3380000000000001"/>
    <n v="2410"/>
    <n v="1928"/>
    <n v="1.9279999999999999"/>
    <x v="379"/>
    <x v="11"/>
    <s v="Q2"/>
    <x v="1"/>
    <x v="27"/>
    <x v="2"/>
    <x v="3"/>
  </r>
  <r>
    <x v="3"/>
    <x v="27"/>
    <x v="2"/>
    <s v="High"/>
    <n v="2665"/>
    <n v="120"/>
    <n v="7"/>
    <n v="18655"/>
    <n v="1865.5"/>
    <n v="16789.5"/>
    <n v="16.7895"/>
    <n v="13325"/>
    <n v="3464.5"/>
    <n v="3.4645000000000001"/>
    <x v="97"/>
    <x v="9"/>
    <s v="Q4"/>
    <x v="1"/>
    <x v="27"/>
    <x v="2"/>
    <x v="3"/>
  </r>
  <r>
    <x v="2"/>
    <x v="60"/>
    <x v="2"/>
    <s v="High"/>
    <n v="853"/>
    <n v="120"/>
    <n v="300"/>
    <n v="255900"/>
    <n v="25590"/>
    <n v="230310"/>
    <n v="230.31"/>
    <n v="213250"/>
    <n v="17060"/>
    <n v="17.059999999999999"/>
    <x v="208"/>
    <x v="1"/>
    <s v="Q1"/>
    <x v="1"/>
    <x v="59"/>
    <x v="2"/>
    <x v="4"/>
  </r>
  <r>
    <x v="0"/>
    <x v="124"/>
    <x v="3"/>
    <s v="High"/>
    <n v="341"/>
    <n v="250"/>
    <n v="125"/>
    <n v="42625"/>
    <n v="4262.5"/>
    <n v="38362.5"/>
    <n v="38.362499999999997"/>
    <n v="40920"/>
    <n v="-2557.5"/>
    <n v="-2.5575000000000001"/>
    <x v="380"/>
    <x v="1"/>
    <s v="Q1"/>
    <x v="1"/>
    <x v="52"/>
    <x v="3"/>
    <x v="4"/>
  </r>
  <r>
    <x v="1"/>
    <x v="44"/>
    <x v="3"/>
    <s v="High"/>
    <n v="641"/>
    <n v="250"/>
    <n v="15"/>
    <n v="9615"/>
    <n v="961.5"/>
    <n v="8653.5"/>
    <n v="8.6534999999999993"/>
    <n v="6410"/>
    <n v="2243.5"/>
    <n v="2.2435"/>
    <x v="18"/>
    <x v="2"/>
    <s v="Q3"/>
    <x v="1"/>
    <x v="44"/>
    <x v="3"/>
    <x v="4"/>
  </r>
  <r>
    <x v="3"/>
    <x v="32"/>
    <x v="3"/>
    <s v="High"/>
    <n v="2807"/>
    <n v="250"/>
    <n v="350"/>
    <n v="982450"/>
    <n v="98245"/>
    <n v="884205"/>
    <n v="884.20500000000004"/>
    <n v="729820"/>
    <n v="154385"/>
    <n v="154.38499999999999"/>
    <x v="381"/>
    <x v="0"/>
    <s v="Q3"/>
    <x v="1"/>
    <x v="32"/>
    <x v="3"/>
    <x v="0"/>
  </r>
  <r>
    <x v="2"/>
    <x v="16"/>
    <x v="3"/>
    <s v="High"/>
    <n v="432"/>
    <n v="250"/>
    <n v="300"/>
    <n v="129600"/>
    <n v="12960"/>
    <n v="116640"/>
    <n v="116.64"/>
    <n v="108000"/>
    <n v="8640"/>
    <n v="8.64"/>
    <x v="106"/>
    <x v="1"/>
    <s v="Q1"/>
    <x v="1"/>
    <x v="16"/>
    <x v="3"/>
    <x v="0"/>
  </r>
  <r>
    <x v="0"/>
    <x v="104"/>
    <x v="3"/>
    <s v="High"/>
    <n v="2529"/>
    <n v="250"/>
    <n v="125"/>
    <n v="316125"/>
    <n v="31612.5"/>
    <n v="284512.5"/>
    <n v="284.51249999999999"/>
    <n v="303480"/>
    <n v="-18967.5"/>
    <n v="-18.967500000000001"/>
    <x v="382"/>
    <x v="2"/>
    <s v="Q3"/>
    <x v="1"/>
    <x v="38"/>
    <x v="3"/>
    <x v="0"/>
  </r>
  <r>
    <x v="0"/>
    <x v="147"/>
    <x v="5"/>
    <s v="High"/>
    <n v="579"/>
    <n v="260"/>
    <n v="125"/>
    <n v="72375"/>
    <n v="7237.5"/>
    <n v="65137.5"/>
    <n v="65.137500000000003"/>
    <n v="69480"/>
    <n v="-4342.5"/>
    <n v="-4.3425000000000002"/>
    <x v="383"/>
    <x v="7"/>
    <s v="Q4"/>
    <x v="1"/>
    <x v="73"/>
    <x v="5"/>
    <x v="3"/>
  </r>
  <r>
    <x v="3"/>
    <x v="46"/>
    <x v="5"/>
    <s v="High"/>
    <n v="2240"/>
    <n v="260"/>
    <n v="350"/>
    <n v="784000"/>
    <n v="78400"/>
    <n v="705600"/>
    <n v="705.6"/>
    <n v="582400"/>
    <n v="123200"/>
    <n v="123.2"/>
    <x v="283"/>
    <x v="6"/>
    <s v="Q4"/>
    <x v="1"/>
    <x v="46"/>
    <x v="5"/>
    <x v="6"/>
  </r>
  <r>
    <x v="2"/>
    <x v="143"/>
    <x v="5"/>
    <s v="High"/>
    <n v="2993"/>
    <n v="260"/>
    <n v="300"/>
    <n v="897900"/>
    <n v="89790"/>
    <n v="808110"/>
    <n v="808.11"/>
    <n v="748250"/>
    <n v="59860"/>
    <n v="59.86"/>
    <x v="384"/>
    <x v="2"/>
    <s v="Q3"/>
    <x v="1"/>
    <x v="69"/>
    <x v="5"/>
    <x v="7"/>
  </r>
  <r>
    <x v="4"/>
    <x v="94"/>
    <x v="5"/>
    <s v="High"/>
    <n v="3520.5"/>
    <n v="260"/>
    <n v="12"/>
    <n v="42246"/>
    <n v="4224.6000000000004"/>
    <n v="38021.399999999994"/>
    <n v="38.021399999999993"/>
    <n v="10561.5"/>
    <n v="27459.899999999998"/>
    <n v="27.459899999999998"/>
    <x v="385"/>
    <x v="6"/>
    <s v="Q4"/>
    <x v="1"/>
    <x v="87"/>
    <x v="5"/>
    <x v="6"/>
  </r>
  <r>
    <x v="3"/>
    <x v="92"/>
    <x v="5"/>
    <s v="High"/>
    <n v="2039"/>
    <n v="260"/>
    <n v="20"/>
    <n v="40780"/>
    <n v="4078"/>
    <n v="36702"/>
    <n v="36.701999999999998"/>
    <n v="20390"/>
    <n v="16312"/>
    <n v="16.312000000000001"/>
    <x v="308"/>
    <x v="5"/>
    <s v="Q2"/>
    <x v="1"/>
    <x v="56"/>
    <x v="5"/>
    <x v="4"/>
  </r>
  <r>
    <x v="4"/>
    <x v="97"/>
    <x v="5"/>
    <s v="High"/>
    <n v="2574"/>
    <n v="260"/>
    <n v="12"/>
    <n v="30888"/>
    <n v="3088.8"/>
    <n v="27799.200000000001"/>
    <n v="27.799199999999999"/>
    <n v="7722"/>
    <n v="20077.2"/>
    <n v="20.077200000000001"/>
    <x v="35"/>
    <x v="10"/>
    <s v="Q2"/>
    <x v="1"/>
    <x v="71"/>
    <x v="5"/>
    <x v="1"/>
  </r>
  <r>
    <x v="3"/>
    <x v="46"/>
    <x v="5"/>
    <s v="High"/>
    <n v="707"/>
    <n v="260"/>
    <n v="350"/>
    <n v="247450"/>
    <n v="24745"/>
    <n v="222705"/>
    <n v="222.70500000000001"/>
    <n v="183820"/>
    <n v="38885"/>
    <n v="38.884999999999998"/>
    <x v="270"/>
    <x v="1"/>
    <s v="Q1"/>
    <x v="1"/>
    <x v="46"/>
    <x v="5"/>
    <x v="6"/>
  </r>
  <r>
    <x v="1"/>
    <x v="18"/>
    <x v="5"/>
    <s v="High"/>
    <n v="2072"/>
    <n v="260"/>
    <n v="15"/>
    <n v="31080"/>
    <n v="3108"/>
    <n v="27972"/>
    <n v="27.972000000000001"/>
    <n v="20720"/>
    <n v="7252"/>
    <n v="7.2519999999999998"/>
    <x v="354"/>
    <x v="6"/>
    <s v="Q4"/>
    <x v="1"/>
    <x v="18"/>
    <x v="5"/>
    <x v="2"/>
  </r>
  <r>
    <x v="2"/>
    <x v="148"/>
    <x v="5"/>
    <s v="High"/>
    <n v="853"/>
    <n v="260"/>
    <n v="300"/>
    <n v="255900"/>
    <n v="25590"/>
    <n v="230310"/>
    <n v="230.31"/>
    <n v="213250"/>
    <n v="17060"/>
    <n v="17.059999999999999"/>
    <x v="33"/>
    <x v="7"/>
    <s v="Q4"/>
    <x v="1"/>
    <x v="52"/>
    <x v="5"/>
    <x v="4"/>
  </r>
  <r>
    <x v="3"/>
    <x v="51"/>
    <x v="1"/>
    <s v="High"/>
    <n v="2532"/>
    <n v="10"/>
    <n v="7"/>
    <n v="17724"/>
    <n v="1949.6399999999999"/>
    <n v="15774.36"/>
    <n v="15.77436"/>
    <n v="12660"/>
    <n v="3114.3599999999997"/>
    <n v="3.1143599999999996"/>
    <x v="159"/>
    <x v="0"/>
    <s v="Q3"/>
    <x v="1"/>
    <x v="51"/>
    <x v="1"/>
    <x v="3"/>
  </r>
  <r>
    <x v="1"/>
    <x v="139"/>
    <x v="2"/>
    <s v="High"/>
    <n v="384"/>
    <n v="120"/>
    <n v="15"/>
    <n v="5760"/>
    <n v="633.59999999999991"/>
    <n v="5126.3999999999996"/>
    <n v="5.1263999999999994"/>
    <n v="3840"/>
    <n v="1286.3999999999999"/>
    <n v="1.2863999999999998"/>
    <x v="207"/>
    <x v="11"/>
    <s v="Q2"/>
    <x v="1"/>
    <x v="85"/>
    <x v="2"/>
    <x v="3"/>
  </r>
  <r>
    <x v="4"/>
    <x v="113"/>
    <x v="2"/>
    <s v="High"/>
    <n v="472"/>
    <n v="120"/>
    <n v="12"/>
    <n v="5664"/>
    <n v="623.04"/>
    <n v="5040.96"/>
    <n v="5.0409600000000001"/>
    <n v="1416"/>
    <n v="3624.96"/>
    <n v="3.6249600000000002"/>
    <x v="201"/>
    <x v="6"/>
    <s v="Q4"/>
    <x v="1"/>
    <x v="83"/>
    <x v="2"/>
    <x v="1"/>
  </r>
  <r>
    <x v="3"/>
    <x v="32"/>
    <x v="3"/>
    <s v="High"/>
    <n v="1579"/>
    <n v="250"/>
    <n v="7"/>
    <n v="11053"/>
    <n v="1215.83"/>
    <n v="9837.17"/>
    <n v="9.8371700000000004"/>
    <n v="7895"/>
    <n v="1942.17"/>
    <n v="1.9421700000000002"/>
    <x v="81"/>
    <x v="4"/>
    <s v="Q1"/>
    <x v="1"/>
    <x v="32"/>
    <x v="3"/>
    <x v="0"/>
  </r>
  <r>
    <x v="1"/>
    <x v="45"/>
    <x v="5"/>
    <s v="High"/>
    <n v="3199.5"/>
    <n v="260"/>
    <n v="15"/>
    <n v="47992.5"/>
    <n v="5279.1749999999993"/>
    <n v="42713.324999999997"/>
    <n v="42.713324999999998"/>
    <n v="31995"/>
    <n v="10718.324999999999"/>
    <n v="10.718324999999998"/>
    <x v="66"/>
    <x v="5"/>
    <s v="Q2"/>
    <x v="1"/>
    <x v="45"/>
    <x v="5"/>
    <x v="5"/>
  </r>
  <r>
    <x v="4"/>
    <x v="97"/>
    <x v="5"/>
    <s v="High"/>
    <n v="472"/>
    <n v="260"/>
    <n v="12"/>
    <n v="5664"/>
    <n v="623.04"/>
    <n v="5040.96"/>
    <n v="5.0409600000000001"/>
    <n v="1416"/>
    <n v="3624.96"/>
    <n v="3.6249600000000002"/>
    <x v="188"/>
    <x v="9"/>
    <s v="Q4"/>
    <x v="1"/>
    <x v="71"/>
    <x v="5"/>
    <x v="1"/>
  </r>
  <r>
    <x v="4"/>
    <x v="35"/>
    <x v="4"/>
    <s v="High"/>
    <n v="1937"/>
    <n v="3"/>
    <n v="12"/>
    <n v="23244"/>
    <n v="2556.84"/>
    <n v="20687.16"/>
    <n v="20.687159999999999"/>
    <n v="5811"/>
    <n v="14876.16"/>
    <n v="14.87616"/>
    <x v="386"/>
    <x v="9"/>
    <s v="Q4"/>
    <x v="1"/>
    <x v="35"/>
    <x v="4"/>
    <x v="3"/>
  </r>
  <r>
    <x v="3"/>
    <x v="47"/>
    <x v="4"/>
    <s v="High"/>
    <n v="792"/>
    <n v="3"/>
    <n v="350"/>
    <n v="277200"/>
    <n v="30492"/>
    <n v="246708"/>
    <n v="246.708"/>
    <n v="205920"/>
    <n v="40788"/>
    <n v="40.787999999999997"/>
    <x v="22"/>
    <x v="10"/>
    <s v="Q2"/>
    <x v="1"/>
    <x v="47"/>
    <x v="4"/>
    <x v="7"/>
  </r>
  <r>
    <x v="2"/>
    <x v="19"/>
    <x v="4"/>
    <s v="High"/>
    <n v="2811"/>
    <n v="3"/>
    <n v="300"/>
    <n v="843300"/>
    <n v="92763"/>
    <n v="750537"/>
    <n v="750.53700000000003"/>
    <n v="702750"/>
    <n v="47787"/>
    <n v="47.786999999999999"/>
    <x v="387"/>
    <x v="2"/>
    <s v="Q3"/>
    <x v="1"/>
    <x v="19"/>
    <x v="4"/>
    <x v="3"/>
  </r>
  <r>
    <x v="0"/>
    <x v="84"/>
    <x v="4"/>
    <s v="High"/>
    <n v="2441"/>
    <n v="3"/>
    <n v="125"/>
    <n v="305125"/>
    <n v="33563.75"/>
    <n v="271561.25"/>
    <n v="271.56124999999997"/>
    <n v="292920"/>
    <n v="-21358.75"/>
    <n v="-21.358750000000001"/>
    <x v="262"/>
    <x v="5"/>
    <s v="Q2"/>
    <x v="1"/>
    <x v="80"/>
    <x v="4"/>
    <x v="4"/>
  </r>
  <r>
    <x v="3"/>
    <x v="36"/>
    <x v="0"/>
    <s v="High"/>
    <n v="766"/>
    <n v="5"/>
    <n v="350"/>
    <n v="268100"/>
    <n v="29491"/>
    <n v="238609"/>
    <n v="238.60900000000001"/>
    <n v="199160"/>
    <n v="39449"/>
    <n v="39.448999999999998"/>
    <x v="318"/>
    <x v="5"/>
    <s v="Q2"/>
    <x v="1"/>
    <x v="36"/>
    <x v="0"/>
    <x v="4"/>
  </r>
  <r>
    <x v="1"/>
    <x v="111"/>
    <x v="0"/>
    <s v="High"/>
    <n v="2157"/>
    <n v="5"/>
    <n v="15"/>
    <n v="32355"/>
    <n v="3559.05"/>
    <n v="28795.95"/>
    <n v="28.795950000000001"/>
    <n v="21570"/>
    <n v="7225.9500000000007"/>
    <n v="7.225950000000001"/>
    <x v="388"/>
    <x v="2"/>
    <s v="Q3"/>
    <x v="1"/>
    <x v="81"/>
    <x v="0"/>
    <x v="7"/>
  </r>
  <r>
    <x v="2"/>
    <x v="69"/>
    <x v="1"/>
    <s v="High"/>
    <n v="873"/>
    <n v="10"/>
    <n v="300"/>
    <n v="261900"/>
    <n v="28809"/>
    <n v="233091"/>
    <n v="233.09100000000001"/>
    <n v="218250"/>
    <n v="14841"/>
    <n v="14.840999999999999"/>
    <x v="47"/>
    <x v="7"/>
    <s v="Q4"/>
    <x v="1"/>
    <x v="67"/>
    <x v="1"/>
    <x v="5"/>
  </r>
  <r>
    <x v="3"/>
    <x v="39"/>
    <x v="1"/>
    <s v="High"/>
    <n v="1122"/>
    <n v="10"/>
    <n v="20"/>
    <n v="22440"/>
    <n v="2468.4"/>
    <n v="19971.599999999999"/>
    <n v="19.971599999999999"/>
    <n v="11220"/>
    <n v="8751.5999999999985"/>
    <n v="8.751599999999998"/>
    <x v="389"/>
    <x v="7"/>
    <s v="Q4"/>
    <x v="1"/>
    <x v="39"/>
    <x v="1"/>
    <x v="7"/>
  </r>
  <r>
    <x v="3"/>
    <x v="3"/>
    <x v="1"/>
    <s v="High"/>
    <n v="2104.5"/>
    <n v="10"/>
    <n v="350"/>
    <n v="736575"/>
    <n v="81023.25"/>
    <n v="655551.75"/>
    <n v="655.55174999999997"/>
    <n v="547170"/>
    <n v="108381.75"/>
    <n v="108.38175"/>
    <x v="390"/>
    <x v="7"/>
    <s v="Q4"/>
    <x v="1"/>
    <x v="3"/>
    <x v="1"/>
    <x v="3"/>
  </r>
  <r>
    <x v="4"/>
    <x v="59"/>
    <x v="1"/>
    <s v="High"/>
    <n v="4026"/>
    <n v="10"/>
    <n v="12"/>
    <n v="48312"/>
    <n v="5314.32"/>
    <n v="42997.68"/>
    <n v="42.997680000000003"/>
    <n v="12078"/>
    <n v="30919.68"/>
    <n v="30.91968"/>
    <x v="391"/>
    <x v="5"/>
    <s v="Q2"/>
    <x v="1"/>
    <x v="41"/>
    <x v="1"/>
    <x v="3"/>
  </r>
  <r>
    <x v="4"/>
    <x v="24"/>
    <x v="1"/>
    <s v="High"/>
    <n v="2425.5"/>
    <n v="10"/>
    <n v="12"/>
    <n v="29106"/>
    <n v="3201.66"/>
    <n v="25904.340000000004"/>
    <n v="25.904340000000005"/>
    <n v="7276.5"/>
    <n v="18627.840000000004"/>
    <n v="18.627840000000003"/>
    <x v="392"/>
    <x v="7"/>
    <s v="Q4"/>
    <x v="1"/>
    <x v="24"/>
    <x v="1"/>
    <x v="0"/>
  </r>
  <r>
    <x v="3"/>
    <x v="3"/>
    <x v="1"/>
    <s v="High"/>
    <n v="2394"/>
    <n v="10"/>
    <n v="20"/>
    <n v="47880"/>
    <n v="5266.8"/>
    <n v="42613.2"/>
    <n v="42.613199999999999"/>
    <n v="23940"/>
    <n v="18673.199999999997"/>
    <n v="18.673199999999998"/>
    <x v="393"/>
    <x v="8"/>
    <s v="Q1"/>
    <x v="1"/>
    <x v="3"/>
    <x v="1"/>
    <x v="3"/>
  </r>
  <r>
    <x v="1"/>
    <x v="43"/>
    <x v="1"/>
    <s v="High"/>
    <n v="1984"/>
    <n v="10"/>
    <n v="15"/>
    <n v="29760"/>
    <n v="3273.6"/>
    <n v="26486.400000000001"/>
    <n v="26.4864"/>
    <n v="19840"/>
    <n v="6646.4000000000015"/>
    <n v="6.6464000000000016"/>
    <x v="394"/>
    <x v="6"/>
    <s v="Q4"/>
    <x v="1"/>
    <x v="43"/>
    <x v="1"/>
    <x v="3"/>
  </r>
  <r>
    <x v="0"/>
    <x v="50"/>
    <x v="1"/>
    <s v="High"/>
    <n v="2441"/>
    <n v="10"/>
    <n v="125"/>
    <n v="305125"/>
    <n v="33563.75"/>
    <n v="271561.25"/>
    <n v="271.56124999999997"/>
    <n v="292920"/>
    <n v="-21358.75"/>
    <n v="-21.358750000000001"/>
    <x v="395"/>
    <x v="9"/>
    <s v="Q4"/>
    <x v="1"/>
    <x v="50"/>
    <x v="1"/>
    <x v="2"/>
  </r>
  <r>
    <x v="2"/>
    <x v="69"/>
    <x v="1"/>
    <s v="High"/>
    <n v="1366"/>
    <n v="10"/>
    <n v="300"/>
    <n v="409800"/>
    <n v="45078"/>
    <n v="364722"/>
    <n v="364.72199999999998"/>
    <n v="341500"/>
    <n v="23222"/>
    <n v="23.222000000000001"/>
    <x v="396"/>
    <x v="9"/>
    <s v="Q4"/>
    <x v="1"/>
    <x v="67"/>
    <x v="1"/>
    <x v="5"/>
  </r>
  <r>
    <x v="3"/>
    <x v="15"/>
    <x v="2"/>
    <s v="High"/>
    <n v="1808"/>
    <n v="120"/>
    <n v="7"/>
    <n v="12656"/>
    <n v="1392.16"/>
    <n v="11263.84"/>
    <n v="11.26384"/>
    <n v="9040"/>
    <n v="2223.84"/>
    <n v="2.22384"/>
    <x v="51"/>
    <x v="5"/>
    <s v="Q2"/>
    <x v="1"/>
    <x v="15"/>
    <x v="2"/>
    <x v="7"/>
  </r>
  <r>
    <x v="4"/>
    <x v="80"/>
    <x v="3"/>
    <s v="High"/>
    <n v="1734"/>
    <n v="250"/>
    <n v="12"/>
    <n v="20808"/>
    <n v="2288.88"/>
    <n v="18519.12"/>
    <n v="18.519119999999997"/>
    <n v="5202"/>
    <n v="13317.119999999999"/>
    <n v="13.317119999999999"/>
    <x v="281"/>
    <x v="9"/>
    <s v="Q4"/>
    <x v="1"/>
    <x v="76"/>
    <x v="3"/>
    <x v="0"/>
  </r>
  <r>
    <x v="0"/>
    <x v="124"/>
    <x v="3"/>
    <s v="High"/>
    <n v="554"/>
    <n v="250"/>
    <n v="125"/>
    <n v="69250"/>
    <n v="7617.5"/>
    <n v="61632.5"/>
    <n v="61.6325"/>
    <n v="66480"/>
    <n v="-4847.5"/>
    <n v="-4.8475000000000001"/>
    <x v="137"/>
    <x v="11"/>
    <s v="Q2"/>
    <x v="1"/>
    <x v="52"/>
    <x v="3"/>
    <x v="4"/>
  </r>
  <r>
    <x v="0"/>
    <x v="72"/>
    <x v="5"/>
    <s v="High"/>
    <n v="3165"/>
    <n v="260"/>
    <n v="125"/>
    <n v="395625"/>
    <n v="43518.75"/>
    <n v="352106.25"/>
    <n v="352.10624999999999"/>
    <n v="379800"/>
    <n v="-27693.75"/>
    <n v="-27.693750000000001"/>
    <x v="358"/>
    <x v="6"/>
    <s v="Q4"/>
    <x v="1"/>
    <x v="70"/>
    <x v="5"/>
    <x v="0"/>
  </r>
  <r>
    <x v="3"/>
    <x v="92"/>
    <x v="5"/>
    <s v="High"/>
    <n v="2629"/>
    <n v="260"/>
    <n v="20"/>
    <n v="52580"/>
    <n v="5783.8"/>
    <n v="46796.2"/>
    <n v="46.796199999999999"/>
    <n v="26290"/>
    <n v="20506.199999999997"/>
    <n v="20.506199999999996"/>
    <x v="116"/>
    <x v="5"/>
    <s v="Q2"/>
    <x v="1"/>
    <x v="56"/>
    <x v="5"/>
    <x v="4"/>
  </r>
  <r>
    <x v="0"/>
    <x v="137"/>
    <x v="5"/>
    <s v="High"/>
    <n v="1433"/>
    <n v="260"/>
    <n v="125"/>
    <n v="179125"/>
    <n v="19703.75"/>
    <n v="159421.25"/>
    <n v="159.42124999999999"/>
    <n v="171960"/>
    <n v="-12538.75"/>
    <n v="-12.53875"/>
    <x v="397"/>
    <x v="3"/>
    <s v="Q3"/>
    <x v="1"/>
    <x v="83"/>
    <x v="5"/>
    <x v="1"/>
  </r>
  <r>
    <x v="1"/>
    <x v="103"/>
    <x v="5"/>
    <s v="High"/>
    <n v="2157"/>
    <n v="260"/>
    <n v="15"/>
    <n v="32355"/>
    <n v="3559.05"/>
    <n v="28795.95"/>
    <n v="28.795950000000001"/>
    <n v="21570"/>
    <n v="7225.9500000000007"/>
    <n v="7.225950000000001"/>
    <x v="155"/>
    <x v="9"/>
    <s v="Q4"/>
    <x v="1"/>
    <x v="92"/>
    <x v="5"/>
    <x v="7"/>
  </r>
  <r>
    <x v="3"/>
    <x v="65"/>
    <x v="4"/>
    <s v="High"/>
    <n v="886"/>
    <n v="3"/>
    <n v="350"/>
    <n v="310100"/>
    <n v="37212"/>
    <n v="272888"/>
    <n v="272.88799999999998"/>
    <n v="230360"/>
    <n v="42528"/>
    <n v="42.527999999999999"/>
    <x v="398"/>
    <x v="7"/>
    <s v="Q4"/>
    <x v="1"/>
    <x v="64"/>
    <x v="4"/>
    <x v="1"/>
  </r>
  <r>
    <x v="0"/>
    <x v="99"/>
    <x v="4"/>
    <s v="High"/>
    <n v="2156"/>
    <n v="3"/>
    <n v="125"/>
    <n v="269500"/>
    <n v="32340"/>
    <n v="237160"/>
    <n v="237.16"/>
    <n v="258720"/>
    <n v="-21560"/>
    <n v="-21.56"/>
    <x v="399"/>
    <x v="9"/>
    <s v="Q4"/>
    <x v="1"/>
    <x v="73"/>
    <x v="4"/>
    <x v="3"/>
  </r>
  <r>
    <x v="1"/>
    <x v="89"/>
    <x v="4"/>
    <s v="High"/>
    <n v="2689"/>
    <n v="3"/>
    <n v="15"/>
    <n v="40335"/>
    <n v="4840.2"/>
    <n v="35494.800000000003"/>
    <n v="35.494800000000005"/>
    <n v="26890"/>
    <n v="8604.8000000000029"/>
    <n v="8.6048000000000027"/>
    <x v="85"/>
    <x v="11"/>
    <s v="Q2"/>
    <x v="1"/>
    <x v="83"/>
    <x v="4"/>
    <x v="1"/>
  </r>
  <r>
    <x v="1"/>
    <x v="112"/>
    <x v="0"/>
    <s v="High"/>
    <n v="677"/>
    <n v="5"/>
    <n v="15"/>
    <n v="10155"/>
    <n v="1218.5999999999999"/>
    <n v="8936.4"/>
    <n v="8.936399999999999"/>
    <n v="6770"/>
    <n v="2166.3999999999996"/>
    <n v="2.1663999999999994"/>
    <x v="400"/>
    <x v="6"/>
    <s v="Q4"/>
    <x v="1"/>
    <x v="82"/>
    <x v="0"/>
    <x v="0"/>
  </r>
  <r>
    <x v="2"/>
    <x v="77"/>
    <x v="0"/>
    <s v="High"/>
    <n v="1773"/>
    <n v="5"/>
    <n v="300"/>
    <n v="531900"/>
    <n v="63828"/>
    <n v="468072"/>
    <n v="468.072"/>
    <n v="443250"/>
    <n v="24822"/>
    <n v="24.821999999999999"/>
    <x v="401"/>
    <x v="7"/>
    <s v="Q4"/>
    <x v="1"/>
    <x v="75"/>
    <x v="0"/>
    <x v="5"/>
  </r>
  <r>
    <x v="3"/>
    <x v="48"/>
    <x v="0"/>
    <s v="High"/>
    <n v="2420"/>
    <n v="5"/>
    <n v="7"/>
    <n v="16940"/>
    <n v="2032.8"/>
    <n v="14907.2"/>
    <n v="14.907200000000001"/>
    <n v="12100"/>
    <n v="2807.2000000000007"/>
    <n v="2.8072000000000008"/>
    <x v="250"/>
    <x v="7"/>
    <s v="Q4"/>
    <x v="1"/>
    <x v="48"/>
    <x v="0"/>
    <x v="0"/>
  </r>
  <r>
    <x v="3"/>
    <x v="42"/>
    <x v="0"/>
    <s v="High"/>
    <n v="2734"/>
    <n v="5"/>
    <n v="7"/>
    <n v="19138"/>
    <n v="2296.56"/>
    <n v="16841.439999999999"/>
    <n v="16.841439999999999"/>
    <n v="13670"/>
    <n v="3171.4399999999987"/>
    <n v="3.1714399999999987"/>
    <x v="353"/>
    <x v="10"/>
    <s v="Q2"/>
    <x v="1"/>
    <x v="42"/>
    <x v="0"/>
    <x v="2"/>
  </r>
  <r>
    <x v="2"/>
    <x v="115"/>
    <x v="1"/>
    <s v="High"/>
    <n v="3495"/>
    <n v="10"/>
    <n v="300"/>
    <n v="1048500"/>
    <n v="125820"/>
    <n v="922680"/>
    <n v="922.68"/>
    <n v="873750"/>
    <n v="48930"/>
    <n v="48.93"/>
    <x v="146"/>
    <x v="0"/>
    <s v="Q3"/>
    <x v="1"/>
    <x v="85"/>
    <x v="1"/>
    <x v="3"/>
  </r>
  <r>
    <x v="3"/>
    <x v="39"/>
    <x v="1"/>
    <s v="High"/>
    <n v="886"/>
    <n v="10"/>
    <n v="350"/>
    <n v="310100"/>
    <n v="37212"/>
    <n v="272888"/>
    <n v="272.88799999999998"/>
    <n v="230360"/>
    <n v="42528"/>
    <n v="42.527999999999999"/>
    <x v="402"/>
    <x v="11"/>
    <s v="Q2"/>
    <x v="1"/>
    <x v="39"/>
    <x v="1"/>
    <x v="7"/>
  </r>
  <r>
    <x v="0"/>
    <x v="23"/>
    <x v="1"/>
    <s v="High"/>
    <n v="2156"/>
    <n v="10"/>
    <n v="125"/>
    <n v="269500"/>
    <n v="32340"/>
    <n v="237160"/>
    <n v="237.16"/>
    <n v="258720"/>
    <n v="-21560"/>
    <n v="-21.56"/>
    <x v="206"/>
    <x v="11"/>
    <s v="Q2"/>
    <x v="1"/>
    <x v="23"/>
    <x v="1"/>
    <x v="7"/>
  </r>
  <r>
    <x v="3"/>
    <x v="39"/>
    <x v="1"/>
    <s v="High"/>
    <n v="905"/>
    <n v="10"/>
    <n v="20"/>
    <n v="18100"/>
    <n v="2172"/>
    <n v="15928"/>
    <n v="15.928000000000001"/>
    <n v="9050"/>
    <n v="6878"/>
    <n v="6.8780000000000001"/>
    <x v="35"/>
    <x v="10"/>
    <s v="Q2"/>
    <x v="1"/>
    <x v="39"/>
    <x v="1"/>
    <x v="7"/>
  </r>
  <r>
    <x v="3"/>
    <x v="51"/>
    <x v="1"/>
    <s v="High"/>
    <n v="1594"/>
    <n v="10"/>
    <n v="350"/>
    <n v="557900"/>
    <n v="66948"/>
    <n v="490952"/>
    <n v="490.952"/>
    <n v="414440"/>
    <n v="76512"/>
    <n v="76.512"/>
    <x v="403"/>
    <x v="3"/>
    <s v="Q3"/>
    <x v="1"/>
    <x v="51"/>
    <x v="1"/>
    <x v="3"/>
  </r>
  <r>
    <x v="2"/>
    <x v="68"/>
    <x v="1"/>
    <s v="High"/>
    <n v="1359"/>
    <n v="10"/>
    <n v="300"/>
    <n v="407700"/>
    <n v="48924"/>
    <n v="358776"/>
    <n v="358.77600000000001"/>
    <n v="339750"/>
    <n v="19026"/>
    <n v="19.026"/>
    <x v="371"/>
    <x v="9"/>
    <s v="Q4"/>
    <x v="1"/>
    <x v="56"/>
    <x v="1"/>
    <x v="4"/>
  </r>
  <r>
    <x v="2"/>
    <x v="2"/>
    <x v="1"/>
    <s v="High"/>
    <n v="2150"/>
    <n v="10"/>
    <n v="300"/>
    <n v="645000"/>
    <n v="77400"/>
    <n v="567600"/>
    <n v="567.6"/>
    <n v="537500"/>
    <n v="30100"/>
    <n v="30.1"/>
    <x v="80"/>
    <x v="5"/>
    <s v="Q2"/>
    <x v="1"/>
    <x v="2"/>
    <x v="1"/>
    <x v="2"/>
  </r>
  <r>
    <x v="3"/>
    <x v="39"/>
    <x v="1"/>
    <s v="High"/>
    <n v="1197"/>
    <n v="10"/>
    <n v="350"/>
    <n v="418950"/>
    <n v="50274"/>
    <n v="368676"/>
    <n v="368.67599999999999"/>
    <n v="311220"/>
    <n v="57456"/>
    <n v="57.456000000000003"/>
    <x v="285"/>
    <x v="8"/>
    <s v="Q1"/>
    <x v="1"/>
    <x v="39"/>
    <x v="1"/>
    <x v="7"/>
  </r>
  <r>
    <x v="3"/>
    <x v="39"/>
    <x v="1"/>
    <s v="High"/>
    <n v="1233"/>
    <n v="10"/>
    <n v="20"/>
    <n v="24660"/>
    <n v="2959.2"/>
    <n v="21700.799999999999"/>
    <n v="21.700800000000001"/>
    <n v="12330"/>
    <n v="9370.7999999999993"/>
    <n v="9.3707999999999991"/>
    <x v="404"/>
    <x v="3"/>
    <s v="Q3"/>
    <x v="1"/>
    <x v="39"/>
    <x v="1"/>
    <x v="7"/>
  </r>
  <r>
    <x v="3"/>
    <x v="30"/>
    <x v="2"/>
    <s v="High"/>
    <n v="1395"/>
    <n v="120"/>
    <n v="350"/>
    <n v="488250"/>
    <n v="58590"/>
    <n v="429660"/>
    <n v="429.66"/>
    <n v="362700"/>
    <n v="66960"/>
    <n v="66.959999999999994"/>
    <x v="81"/>
    <x v="4"/>
    <s v="Q1"/>
    <x v="1"/>
    <x v="30"/>
    <x v="2"/>
    <x v="6"/>
  </r>
  <r>
    <x v="3"/>
    <x v="40"/>
    <x v="2"/>
    <s v="High"/>
    <n v="986"/>
    <n v="120"/>
    <n v="350"/>
    <n v="345100"/>
    <n v="41412"/>
    <n v="303688"/>
    <n v="303.68799999999999"/>
    <n v="256360"/>
    <n v="47328"/>
    <n v="47.328000000000003"/>
    <x v="405"/>
    <x v="7"/>
    <s v="Q4"/>
    <x v="1"/>
    <x v="40"/>
    <x v="2"/>
    <x v="0"/>
  </r>
  <r>
    <x v="3"/>
    <x v="30"/>
    <x v="2"/>
    <s v="High"/>
    <n v="905"/>
    <n v="120"/>
    <n v="20"/>
    <n v="18100"/>
    <n v="2172"/>
    <n v="15928"/>
    <n v="15.928000000000001"/>
    <n v="9050"/>
    <n v="6878"/>
    <n v="6.8780000000000001"/>
    <x v="406"/>
    <x v="9"/>
    <s v="Q4"/>
    <x v="1"/>
    <x v="30"/>
    <x v="2"/>
    <x v="6"/>
  </r>
  <r>
    <x v="4"/>
    <x v="141"/>
    <x v="3"/>
    <s v="High"/>
    <n v="2109"/>
    <n v="250"/>
    <n v="12"/>
    <n v="25308"/>
    <n v="3036.96"/>
    <n v="22271.040000000001"/>
    <n v="22.271039999999999"/>
    <n v="6327"/>
    <n v="15944.04"/>
    <n v="15.944040000000001"/>
    <x v="407"/>
    <x v="1"/>
    <s v="Q1"/>
    <x v="1"/>
    <x v="86"/>
    <x v="3"/>
    <x v="5"/>
  </r>
  <r>
    <x v="1"/>
    <x v="86"/>
    <x v="3"/>
    <s v="High"/>
    <n v="3874.5"/>
    <n v="250"/>
    <n v="15"/>
    <n v="58117.5"/>
    <n v="6974.0999999999995"/>
    <n v="51143.399999999994"/>
    <n v="51.143399999999993"/>
    <n v="38745"/>
    <n v="12398.399999999998"/>
    <n v="12.398399999999997"/>
    <x v="408"/>
    <x v="7"/>
    <s v="Q4"/>
    <x v="1"/>
    <x v="50"/>
    <x v="3"/>
    <x v="6"/>
  </r>
  <r>
    <x v="3"/>
    <x v="32"/>
    <x v="3"/>
    <s v="High"/>
    <n v="986"/>
    <n v="250"/>
    <n v="350"/>
    <n v="345100"/>
    <n v="41412"/>
    <n v="303688"/>
    <n v="303.68799999999999"/>
    <n v="256360"/>
    <n v="47328"/>
    <n v="47.328000000000003"/>
    <x v="409"/>
    <x v="1"/>
    <s v="Q1"/>
    <x v="1"/>
    <x v="32"/>
    <x v="3"/>
    <x v="0"/>
  </r>
  <r>
    <x v="0"/>
    <x v="116"/>
    <x v="3"/>
    <s v="High"/>
    <n v="2387"/>
    <n v="250"/>
    <n v="125"/>
    <n v="298375"/>
    <n v="35805"/>
    <n v="262570"/>
    <n v="262.57"/>
    <n v="286440"/>
    <n v="-23870"/>
    <n v="-23.87"/>
    <x v="210"/>
    <x v="7"/>
    <s v="Q4"/>
    <x v="1"/>
    <x v="56"/>
    <x v="3"/>
    <x v="4"/>
  </r>
  <r>
    <x v="3"/>
    <x v="33"/>
    <x v="3"/>
    <s v="High"/>
    <n v="1233"/>
    <n v="250"/>
    <n v="20"/>
    <n v="24660"/>
    <n v="2959.2"/>
    <n v="21700.799999999999"/>
    <n v="21.700800000000001"/>
    <n v="12330"/>
    <n v="9370.7999999999993"/>
    <n v="9.3707999999999991"/>
    <x v="410"/>
    <x v="5"/>
    <s v="Q2"/>
    <x v="1"/>
    <x v="33"/>
    <x v="3"/>
    <x v="1"/>
  </r>
  <r>
    <x v="3"/>
    <x v="63"/>
    <x v="5"/>
    <s v="High"/>
    <n v="270"/>
    <n v="260"/>
    <n v="350"/>
    <n v="94500"/>
    <n v="11340"/>
    <n v="83160"/>
    <n v="83.16"/>
    <n v="70200"/>
    <n v="12960"/>
    <n v="12.96"/>
    <x v="411"/>
    <x v="1"/>
    <s v="Q1"/>
    <x v="1"/>
    <x v="62"/>
    <x v="5"/>
    <x v="7"/>
  </r>
  <r>
    <x v="3"/>
    <x v="64"/>
    <x v="5"/>
    <s v="High"/>
    <n v="3421.5"/>
    <n v="260"/>
    <n v="7"/>
    <n v="23950.5"/>
    <n v="2874.06"/>
    <n v="21076.44"/>
    <n v="21.076439999999998"/>
    <n v="17107.5"/>
    <n v="3968.9399999999987"/>
    <n v="3.9689399999999986"/>
    <x v="26"/>
    <x v="1"/>
    <s v="Q1"/>
    <x v="1"/>
    <x v="63"/>
    <x v="5"/>
    <x v="0"/>
  </r>
  <r>
    <x v="3"/>
    <x v="46"/>
    <x v="5"/>
    <s v="High"/>
    <n v="2734"/>
    <n v="260"/>
    <n v="7"/>
    <n v="19138"/>
    <n v="2296.56"/>
    <n v="16841.439999999999"/>
    <n v="16.841439999999999"/>
    <n v="13670"/>
    <n v="3171.4399999999987"/>
    <n v="3.1714399999999987"/>
    <x v="412"/>
    <x v="5"/>
    <s v="Q2"/>
    <x v="1"/>
    <x v="46"/>
    <x v="5"/>
    <x v="6"/>
  </r>
  <r>
    <x v="3"/>
    <x v="20"/>
    <x v="4"/>
    <s v="High"/>
    <n v="2521.5"/>
    <n v="3"/>
    <n v="20"/>
    <n v="50430"/>
    <n v="6051.6"/>
    <n v="44378.399999999994"/>
    <n v="44.378399999999992"/>
    <n v="25215"/>
    <n v="19163.399999999998"/>
    <n v="19.163399999999999"/>
    <x v="114"/>
    <x v="2"/>
    <s v="Q3"/>
    <x v="1"/>
    <x v="20"/>
    <x v="4"/>
    <x v="4"/>
  </r>
  <r>
    <x v="4"/>
    <x v="119"/>
    <x v="0"/>
    <s v="High"/>
    <n v="2661"/>
    <n v="5"/>
    <n v="12"/>
    <n v="31932"/>
    <n v="3831.84"/>
    <n v="28100.16"/>
    <n v="28.100159999999999"/>
    <n v="7983"/>
    <n v="20117.16"/>
    <n v="20.117159999999998"/>
    <x v="403"/>
    <x v="3"/>
    <s v="Q3"/>
    <x v="1"/>
    <x v="69"/>
    <x v="0"/>
    <x v="7"/>
  </r>
  <r>
    <x v="3"/>
    <x v="71"/>
    <x v="1"/>
    <s v="High"/>
    <n v="1531"/>
    <n v="10"/>
    <n v="20"/>
    <n v="30620"/>
    <n v="3674.4"/>
    <n v="26945.599999999999"/>
    <n v="26.945599999999999"/>
    <n v="15310"/>
    <n v="11635.599999999999"/>
    <n v="11.635599999999998"/>
    <x v="375"/>
    <x v="10"/>
    <s v="Q2"/>
    <x v="1"/>
    <x v="69"/>
    <x v="1"/>
    <x v="7"/>
  </r>
  <r>
    <x v="3"/>
    <x v="7"/>
    <x v="3"/>
    <s v="High"/>
    <n v="1491"/>
    <n v="250"/>
    <n v="7"/>
    <n v="10437"/>
    <n v="1252.44"/>
    <n v="9184.56"/>
    <n v="9.1845599999999994"/>
    <n v="7455"/>
    <n v="1729.5599999999995"/>
    <n v="1.7295599999999995"/>
    <x v="413"/>
    <x v="8"/>
    <s v="Q1"/>
    <x v="1"/>
    <x v="7"/>
    <x v="3"/>
    <x v="7"/>
  </r>
  <r>
    <x v="3"/>
    <x v="55"/>
    <x v="3"/>
    <s v="High"/>
    <n v="1531"/>
    <n v="250"/>
    <n v="20"/>
    <n v="30620"/>
    <n v="3674.4"/>
    <n v="26945.599999999999"/>
    <n v="26.945599999999999"/>
    <n v="15310"/>
    <n v="11635.599999999999"/>
    <n v="11.635599999999998"/>
    <x v="414"/>
    <x v="0"/>
    <s v="Q3"/>
    <x v="1"/>
    <x v="55"/>
    <x v="3"/>
    <x v="7"/>
  </r>
  <r>
    <x v="1"/>
    <x v="135"/>
    <x v="4"/>
    <s v="High"/>
    <n v="2567"/>
    <n v="3"/>
    <n v="15"/>
    <n v="38505"/>
    <n v="5005.6499999999996"/>
    <n v="33499.35"/>
    <n v="33.49935"/>
    <n v="25670"/>
    <n v="7829.3499999999985"/>
    <n v="7.8293499999999989"/>
    <x v="224"/>
    <x v="7"/>
    <s v="Q4"/>
    <x v="1"/>
    <x v="81"/>
    <x v="4"/>
    <x v="7"/>
  </r>
  <r>
    <x v="1"/>
    <x v="138"/>
    <x v="3"/>
    <s v="High"/>
    <n v="2567"/>
    <n v="250"/>
    <n v="15"/>
    <n v="38505"/>
    <n v="5005.6499999999996"/>
    <n v="33499.35"/>
    <n v="33.49935"/>
    <n v="25670"/>
    <n v="7829.3499999999985"/>
    <n v="7.8293499999999989"/>
    <x v="349"/>
    <x v="11"/>
    <s v="Q2"/>
    <x v="1"/>
    <x v="84"/>
    <x v="3"/>
    <x v="2"/>
  </r>
  <r>
    <x v="3"/>
    <x v="41"/>
    <x v="4"/>
    <s v="High"/>
    <n v="923"/>
    <n v="3"/>
    <n v="350"/>
    <n v="323050"/>
    <n v="41996.5"/>
    <n v="281053.5"/>
    <n v="281.05349999999999"/>
    <n v="239980"/>
    <n v="41073.5"/>
    <n v="41.073500000000003"/>
    <x v="415"/>
    <x v="5"/>
    <s v="Q2"/>
    <x v="1"/>
    <x v="41"/>
    <x v="4"/>
    <x v="1"/>
  </r>
  <r>
    <x v="3"/>
    <x v="20"/>
    <x v="4"/>
    <s v="High"/>
    <n v="1790"/>
    <n v="3"/>
    <n v="350"/>
    <n v="626500"/>
    <n v="81445"/>
    <n v="545055"/>
    <n v="545.05499999999995"/>
    <n v="465400"/>
    <n v="79655"/>
    <n v="79.655000000000001"/>
    <x v="289"/>
    <x v="3"/>
    <s v="Q3"/>
    <x v="1"/>
    <x v="20"/>
    <x v="4"/>
    <x v="4"/>
  </r>
  <r>
    <x v="3"/>
    <x v="98"/>
    <x v="0"/>
    <s v="High"/>
    <n v="982.5"/>
    <n v="5"/>
    <n v="350"/>
    <n v="343875"/>
    <n v="44703.75"/>
    <n v="299171.25"/>
    <n v="299.17124999999999"/>
    <n v="255450"/>
    <n v="43721.25"/>
    <n v="43.721249999999998"/>
    <x v="394"/>
    <x v="6"/>
    <s v="Q4"/>
    <x v="1"/>
    <x v="72"/>
    <x v="0"/>
    <x v="2"/>
  </r>
  <r>
    <x v="3"/>
    <x v="98"/>
    <x v="0"/>
    <s v="High"/>
    <n v="1298"/>
    <n v="5"/>
    <n v="7"/>
    <n v="9086"/>
    <n v="1181.18"/>
    <n v="7904.82"/>
    <n v="7.90482"/>
    <n v="6490"/>
    <n v="1414.8199999999997"/>
    <n v="1.4148199999999997"/>
    <x v="416"/>
    <x v="10"/>
    <s v="Q2"/>
    <x v="1"/>
    <x v="72"/>
    <x v="0"/>
    <x v="2"/>
  </r>
  <r>
    <x v="4"/>
    <x v="119"/>
    <x v="0"/>
    <s v="High"/>
    <n v="604"/>
    <n v="5"/>
    <n v="12"/>
    <n v="7248"/>
    <n v="942.24"/>
    <n v="6305.76"/>
    <n v="6.3057600000000003"/>
    <n v="1812"/>
    <n v="4493.76"/>
    <n v="4.49376"/>
    <x v="417"/>
    <x v="3"/>
    <s v="Q3"/>
    <x v="1"/>
    <x v="69"/>
    <x v="0"/>
    <x v="7"/>
  </r>
  <r>
    <x v="3"/>
    <x v="48"/>
    <x v="0"/>
    <s v="High"/>
    <n v="2255"/>
    <n v="5"/>
    <n v="20"/>
    <n v="45100"/>
    <n v="5863"/>
    <n v="39237"/>
    <n v="39.237000000000002"/>
    <n v="22550"/>
    <n v="16687"/>
    <n v="16.687000000000001"/>
    <x v="418"/>
    <x v="8"/>
    <s v="Q1"/>
    <x v="1"/>
    <x v="48"/>
    <x v="0"/>
    <x v="0"/>
  </r>
  <r>
    <x v="3"/>
    <x v="42"/>
    <x v="0"/>
    <s v="High"/>
    <n v="1249"/>
    <n v="5"/>
    <n v="20"/>
    <n v="24980"/>
    <n v="3247.4"/>
    <n v="21732.6"/>
    <n v="21.732599999999998"/>
    <n v="12490"/>
    <n v="9242.5999999999985"/>
    <n v="9.2425999999999977"/>
    <x v="419"/>
    <x v="5"/>
    <s v="Q2"/>
    <x v="1"/>
    <x v="42"/>
    <x v="0"/>
    <x v="2"/>
  </r>
  <r>
    <x v="3"/>
    <x v="26"/>
    <x v="1"/>
    <s v="High"/>
    <n v="1438.5"/>
    <n v="10"/>
    <n v="7"/>
    <n v="10069.5"/>
    <n v="1309.0350000000001"/>
    <n v="8760.4650000000001"/>
    <n v="8.7604649999999999"/>
    <n v="7192.5"/>
    <n v="1567.9649999999992"/>
    <n v="1.5679649999999992"/>
    <x v="241"/>
    <x v="0"/>
    <s v="Q3"/>
    <x v="1"/>
    <x v="26"/>
    <x v="1"/>
    <x v="2"/>
  </r>
  <r>
    <x v="2"/>
    <x v="68"/>
    <x v="1"/>
    <s v="High"/>
    <n v="807"/>
    <n v="10"/>
    <n v="300"/>
    <n v="242100"/>
    <n v="31473"/>
    <n v="210627"/>
    <n v="210.62700000000001"/>
    <n v="201750"/>
    <n v="8877"/>
    <n v="8.8770000000000007"/>
    <x v="420"/>
    <x v="11"/>
    <s v="Q2"/>
    <x v="1"/>
    <x v="56"/>
    <x v="1"/>
    <x v="4"/>
  </r>
  <r>
    <x v="3"/>
    <x v="26"/>
    <x v="1"/>
    <s v="High"/>
    <n v="2641"/>
    <n v="10"/>
    <n v="20"/>
    <n v="52820"/>
    <n v="6866.6"/>
    <n v="45953.4"/>
    <n v="45.953400000000002"/>
    <n v="26410"/>
    <n v="19543.400000000001"/>
    <n v="19.543400000000002"/>
    <x v="421"/>
    <x v="1"/>
    <s v="Q1"/>
    <x v="1"/>
    <x v="26"/>
    <x v="1"/>
    <x v="2"/>
  </r>
  <r>
    <x v="3"/>
    <x v="71"/>
    <x v="1"/>
    <s v="High"/>
    <n v="2708"/>
    <n v="10"/>
    <n v="20"/>
    <n v="54160"/>
    <n v="7040.8"/>
    <n v="47119.199999999997"/>
    <n v="47.119199999999999"/>
    <n v="27080"/>
    <n v="20039.199999999997"/>
    <n v="20.039199999999997"/>
    <x v="422"/>
    <x v="9"/>
    <s v="Q4"/>
    <x v="1"/>
    <x v="69"/>
    <x v="1"/>
    <x v="7"/>
  </r>
  <r>
    <x v="3"/>
    <x v="3"/>
    <x v="1"/>
    <s v="High"/>
    <n v="2632"/>
    <n v="10"/>
    <n v="350"/>
    <n v="921200"/>
    <n v="119756"/>
    <n v="801444"/>
    <n v="801.44399999999996"/>
    <n v="684320"/>
    <n v="117124"/>
    <n v="117.124"/>
    <x v="149"/>
    <x v="6"/>
    <s v="Q4"/>
    <x v="1"/>
    <x v="3"/>
    <x v="1"/>
    <x v="3"/>
  </r>
  <r>
    <x v="0"/>
    <x v="121"/>
    <x v="1"/>
    <s v="High"/>
    <n v="1583"/>
    <n v="10"/>
    <n v="125"/>
    <n v="197875"/>
    <n v="25723.75"/>
    <n v="172151.25"/>
    <n v="172.15125"/>
    <n v="189960"/>
    <n v="-17808.75"/>
    <n v="-17.80875"/>
    <x v="219"/>
    <x v="9"/>
    <s v="Q4"/>
    <x v="1"/>
    <x v="71"/>
    <x v="1"/>
    <x v="1"/>
  </r>
  <r>
    <x v="4"/>
    <x v="70"/>
    <x v="1"/>
    <s v="High"/>
    <n v="571"/>
    <n v="10"/>
    <n v="12"/>
    <n v="6852"/>
    <n v="890.76"/>
    <n v="5961.24"/>
    <n v="5.9612400000000001"/>
    <n v="1713"/>
    <n v="4248.24"/>
    <n v="4.24824"/>
    <x v="18"/>
    <x v="2"/>
    <s v="Q3"/>
    <x v="1"/>
    <x v="68"/>
    <x v="1"/>
    <x v="6"/>
  </r>
  <r>
    <x v="3"/>
    <x v="51"/>
    <x v="1"/>
    <s v="High"/>
    <n v="2696"/>
    <n v="10"/>
    <n v="7"/>
    <n v="18872"/>
    <n v="2453.36"/>
    <n v="16418.64"/>
    <n v="16.41864"/>
    <n v="13480"/>
    <n v="2938.6399999999994"/>
    <n v="2.9386399999999995"/>
    <x v="423"/>
    <x v="6"/>
    <s v="Q4"/>
    <x v="1"/>
    <x v="51"/>
    <x v="1"/>
    <x v="3"/>
  </r>
  <r>
    <x v="1"/>
    <x v="5"/>
    <x v="1"/>
    <s v="High"/>
    <n v="1565"/>
    <n v="10"/>
    <n v="15"/>
    <n v="23475"/>
    <n v="3051.75"/>
    <n v="20423.25"/>
    <n v="20.423249999999999"/>
    <n v="15650"/>
    <n v="4773.25"/>
    <n v="4.77325"/>
    <x v="261"/>
    <x v="1"/>
    <s v="Q1"/>
    <x v="1"/>
    <x v="5"/>
    <x v="1"/>
    <x v="5"/>
  </r>
  <r>
    <x v="3"/>
    <x v="3"/>
    <x v="1"/>
    <s v="High"/>
    <n v="1249"/>
    <n v="10"/>
    <n v="20"/>
    <n v="24980"/>
    <n v="3247.4"/>
    <n v="21732.6"/>
    <n v="21.732599999999998"/>
    <n v="12490"/>
    <n v="9242.5999999999985"/>
    <n v="9.2425999999999977"/>
    <x v="389"/>
    <x v="7"/>
    <s v="Q4"/>
    <x v="1"/>
    <x v="3"/>
    <x v="1"/>
    <x v="3"/>
  </r>
  <r>
    <x v="3"/>
    <x v="71"/>
    <x v="1"/>
    <s v="High"/>
    <n v="357"/>
    <n v="10"/>
    <n v="350"/>
    <n v="124950"/>
    <n v="16243.5"/>
    <n v="108706.5"/>
    <n v="108.70650000000001"/>
    <n v="92820"/>
    <n v="15886.5"/>
    <n v="15.8865"/>
    <x v="424"/>
    <x v="1"/>
    <s v="Q1"/>
    <x v="1"/>
    <x v="69"/>
    <x v="1"/>
    <x v="7"/>
  </r>
  <r>
    <x v="4"/>
    <x v="13"/>
    <x v="1"/>
    <s v="High"/>
    <n v="1013"/>
    <n v="10"/>
    <n v="12"/>
    <n v="12156"/>
    <n v="1580.28"/>
    <n v="10575.72"/>
    <n v="10.575719999999999"/>
    <n v="3039"/>
    <n v="7536.7199999999993"/>
    <n v="7.536719999999999"/>
    <x v="423"/>
    <x v="6"/>
    <s v="Q4"/>
    <x v="1"/>
    <x v="13"/>
    <x v="1"/>
    <x v="5"/>
  </r>
  <r>
    <x v="1"/>
    <x v="149"/>
    <x v="2"/>
    <s v="High"/>
    <n v="3997.5"/>
    <n v="120"/>
    <n v="15"/>
    <n v="59962.5"/>
    <n v="7795.125"/>
    <n v="52167.375"/>
    <n v="52.167375"/>
    <n v="39975"/>
    <n v="12192.375"/>
    <n v="12.192375"/>
    <x v="408"/>
    <x v="7"/>
    <s v="Q4"/>
    <x v="1"/>
    <x v="90"/>
    <x v="2"/>
    <x v="5"/>
  </r>
  <r>
    <x v="3"/>
    <x v="15"/>
    <x v="2"/>
    <s v="High"/>
    <n v="2632"/>
    <n v="120"/>
    <n v="350"/>
    <n v="921200"/>
    <n v="119756"/>
    <n v="801444"/>
    <n v="801.44399999999996"/>
    <n v="684320"/>
    <n v="117124"/>
    <n v="117.124"/>
    <x v="205"/>
    <x v="8"/>
    <s v="Q1"/>
    <x v="1"/>
    <x v="15"/>
    <x v="2"/>
    <x v="7"/>
  </r>
  <r>
    <x v="3"/>
    <x v="53"/>
    <x v="2"/>
    <s v="High"/>
    <n v="1190"/>
    <n v="120"/>
    <n v="7"/>
    <n v="8330"/>
    <n v="1082.9000000000001"/>
    <n v="7247.1"/>
    <n v="7.2471000000000005"/>
    <n v="5950"/>
    <n v="1297.1000000000004"/>
    <n v="1.2971000000000004"/>
    <x v="425"/>
    <x v="10"/>
    <s v="Q2"/>
    <x v="1"/>
    <x v="53"/>
    <x v="2"/>
    <x v="5"/>
  </r>
  <r>
    <x v="4"/>
    <x v="123"/>
    <x v="2"/>
    <s v="High"/>
    <n v="604"/>
    <n v="120"/>
    <n v="12"/>
    <n v="7248"/>
    <n v="942.24"/>
    <n v="6305.76"/>
    <n v="6.3057600000000003"/>
    <n v="1812"/>
    <n v="4493.76"/>
    <n v="4.49376"/>
    <x v="426"/>
    <x v="0"/>
    <s v="Q3"/>
    <x v="1"/>
    <x v="73"/>
    <x v="2"/>
    <x v="3"/>
  </r>
  <r>
    <x v="4"/>
    <x v="123"/>
    <x v="2"/>
    <s v="High"/>
    <n v="410"/>
    <n v="120"/>
    <n v="12"/>
    <n v="4920"/>
    <n v="639.6"/>
    <n v="4280.3999999999996"/>
    <n v="4.2803999999999993"/>
    <n v="1230"/>
    <n v="3050.3999999999996"/>
    <n v="3.0503999999999998"/>
    <x v="427"/>
    <x v="4"/>
    <s v="Q1"/>
    <x v="1"/>
    <x v="73"/>
    <x v="2"/>
    <x v="3"/>
  </r>
  <r>
    <x v="4"/>
    <x v="113"/>
    <x v="2"/>
    <s v="High"/>
    <n v="1013"/>
    <n v="120"/>
    <n v="12"/>
    <n v="12156"/>
    <n v="1580.28"/>
    <n v="10575.72"/>
    <n v="10.575719999999999"/>
    <n v="3039"/>
    <n v="7536.7199999999993"/>
    <n v="7.536719999999999"/>
    <x v="48"/>
    <x v="2"/>
    <s v="Q3"/>
    <x v="1"/>
    <x v="83"/>
    <x v="2"/>
    <x v="1"/>
  </r>
  <r>
    <x v="0"/>
    <x v="104"/>
    <x v="3"/>
    <s v="High"/>
    <n v="1583"/>
    <n v="250"/>
    <n v="125"/>
    <n v="197875"/>
    <n v="25723.75"/>
    <n v="172151.25"/>
    <n v="172.15125"/>
    <n v="189960"/>
    <n v="-17808.75"/>
    <n v="-17.80875"/>
    <x v="428"/>
    <x v="0"/>
    <s v="Q3"/>
    <x v="1"/>
    <x v="38"/>
    <x v="3"/>
    <x v="0"/>
  </r>
  <r>
    <x v="1"/>
    <x v="136"/>
    <x v="3"/>
    <s v="High"/>
    <n v="1565"/>
    <n v="250"/>
    <n v="15"/>
    <n v="23475"/>
    <n v="3051.75"/>
    <n v="20423.25"/>
    <n v="20.423249999999999"/>
    <n v="15650"/>
    <n v="4773.25"/>
    <n v="4.77325"/>
    <x v="379"/>
    <x v="11"/>
    <s v="Q2"/>
    <x v="1"/>
    <x v="82"/>
    <x v="3"/>
    <x v="0"/>
  </r>
  <r>
    <x v="0"/>
    <x v="142"/>
    <x v="5"/>
    <s v="High"/>
    <n v="1659"/>
    <n v="260"/>
    <n v="125"/>
    <n v="207375"/>
    <n v="26958.75"/>
    <n v="180416.25"/>
    <n v="180.41624999999999"/>
    <n v="199080"/>
    <n v="-18663.75"/>
    <n v="-18.66375"/>
    <x v="429"/>
    <x v="2"/>
    <s v="Q3"/>
    <x v="1"/>
    <x v="87"/>
    <x v="5"/>
    <x v="6"/>
  </r>
  <r>
    <x v="3"/>
    <x v="64"/>
    <x v="5"/>
    <s v="High"/>
    <n v="1190"/>
    <n v="260"/>
    <n v="7"/>
    <n v="8330"/>
    <n v="1082.9000000000001"/>
    <n v="7247.1"/>
    <n v="7.2471000000000005"/>
    <n v="5950"/>
    <n v="1297.1000000000004"/>
    <n v="1.2971000000000004"/>
    <x v="98"/>
    <x v="4"/>
    <s v="Q1"/>
    <x v="1"/>
    <x v="63"/>
    <x v="5"/>
    <x v="0"/>
  </r>
  <r>
    <x v="4"/>
    <x v="75"/>
    <x v="5"/>
    <s v="High"/>
    <n v="410"/>
    <n v="260"/>
    <n v="12"/>
    <n v="4920"/>
    <n v="639.6"/>
    <n v="4280.3999999999996"/>
    <n v="4.2803999999999993"/>
    <n v="1230"/>
    <n v="3050.3999999999996"/>
    <n v="3.0503999999999998"/>
    <x v="421"/>
    <x v="1"/>
    <s v="Q1"/>
    <x v="1"/>
    <x v="73"/>
    <x v="5"/>
    <x v="3"/>
  </r>
  <r>
    <x v="3"/>
    <x v="65"/>
    <x v="4"/>
    <s v="High"/>
    <n v="2579"/>
    <n v="3"/>
    <n v="20"/>
    <n v="51580"/>
    <n v="7221.2"/>
    <n v="44358.8"/>
    <n v="44.358800000000002"/>
    <n v="25790"/>
    <n v="18568.800000000003"/>
    <n v="18.568800000000003"/>
    <x v="279"/>
    <x v="8"/>
    <s v="Q1"/>
    <x v="1"/>
    <x v="64"/>
    <x v="4"/>
    <x v="1"/>
  </r>
  <r>
    <x v="3"/>
    <x v="56"/>
    <x v="4"/>
    <s v="High"/>
    <n v="1743"/>
    <n v="3"/>
    <n v="20"/>
    <n v="34860"/>
    <n v="4880.3999999999996"/>
    <n v="29979.599999999999"/>
    <n v="29.979599999999998"/>
    <n v="17430"/>
    <n v="12549.599999999999"/>
    <n v="12.549599999999998"/>
    <x v="430"/>
    <x v="0"/>
    <s v="Q3"/>
    <x v="1"/>
    <x v="56"/>
    <x v="4"/>
    <x v="0"/>
  </r>
  <r>
    <x v="3"/>
    <x v="47"/>
    <x v="4"/>
    <s v="High"/>
    <n v="280"/>
    <n v="3"/>
    <n v="7"/>
    <n v="1960"/>
    <n v="274.39999999999998"/>
    <n v="1685.6"/>
    <n v="1.6856"/>
    <n v="1400"/>
    <n v="285.59999999999991"/>
    <n v="0.28559999999999991"/>
    <x v="358"/>
    <x v="6"/>
    <s v="Q4"/>
    <x v="1"/>
    <x v="47"/>
    <x v="4"/>
    <x v="7"/>
  </r>
  <r>
    <x v="3"/>
    <x v="58"/>
    <x v="0"/>
    <s v="High"/>
    <n v="293"/>
    <n v="5"/>
    <n v="7"/>
    <n v="2051"/>
    <n v="287.14"/>
    <n v="1763.8600000000001"/>
    <n v="1.7638600000000002"/>
    <n v="1465"/>
    <n v="298.86000000000013"/>
    <n v="0.29886000000000013"/>
    <x v="215"/>
    <x v="10"/>
    <s v="Q2"/>
    <x v="1"/>
    <x v="58"/>
    <x v="0"/>
    <x v="2"/>
  </r>
  <r>
    <x v="1"/>
    <x v="37"/>
    <x v="1"/>
    <s v="High"/>
    <n v="278"/>
    <n v="10"/>
    <n v="15"/>
    <n v="4170"/>
    <n v="583.79999999999995"/>
    <n v="3586.2"/>
    <n v="3.5861999999999998"/>
    <n v="2780"/>
    <n v="806.19999999999982"/>
    <n v="0.80619999999999981"/>
    <x v="193"/>
    <x v="0"/>
    <s v="Q3"/>
    <x v="1"/>
    <x v="37"/>
    <x v="1"/>
    <x v="5"/>
  </r>
  <r>
    <x v="3"/>
    <x v="3"/>
    <x v="1"/>
    <s v="High"/>
    <n v="2428"/>
    <n v="10"/>
    <n v="20"/>
    <n v="48560"/>
    <n v="6798.4"/>
    <n v="41761.599999999999"/>
    <n v="41.761600000000001"/>
    <n v="24280"/>
    <n v="17481.599999999999"/>
    <n v="17.4816"/>
    <x v="431"/>
    <x v="6"/>
    <s v="Q4"/>
    <x v="1"/>
    <x v="3"/>
    <x v="1"/>
    <x v="3"/>
  </r>
  <r>
    <x v="1"/>
    <x v="25"/>
    <x v="1"/>
    <s v="High"/>
    <n v="1767"/>
    <n v="10"/>
    <n v="15"/>
    <n v="26505"/>
    <n v="3710.7"/>
    <n v="22794.3"/>
    <n v="22.7943"/>
    <n v="17670"/>
    <n v="5124.2999999999993"/>
    <n v="5.124299999999999"/>
    <x v="189"/>
    <x v="4"/>
    <s v="Q1"/>
    <x v="1"/>
    <x v="25"/>
    <x v="1"/>
    <x v="1"/>
  </r>
  <r>
    <x v="4"/>
    <x v="24"/>
    <x v="1"/>
    <s v="High"/>
    <n v="1393"/>
    <n v="10"/>
    <n v="12"/>
    <n v="16716"/>
    <n v="2340.2399999999998"/>
    <n v="14375.76"/>
    <n v="14.37576"/>
    <n v="4179"/>
    <n v="10196.76"/>
    <n v="10.196759999999999"/>
    <x v="354"/>
    <x v="6"/>
    <s v="Q4"/>
    <x v="1"/>
    <x v="24"/>
    <x v="1"/>
    <x v="0"/>
  </r>
  <r>
    <x v="3"/>
    <x v="55"/>
    <x v="3"/>
    <s v="High"/>
    <n v="280"/>
    <n v="250"/>
    <n v="7"/>
    <n v="1960"/>
    <n v="274.39999999999998"/>
    <n v="1685.6"/>
    <n v="1.6856"/>
    <n v="1400"/>
    <n v="285.59999999999991"/>
    <n v="0.28559999999999991"/>
    <x v="125"/>
    <x v="9"/>
    <s v="Q4"/>
    <x v="1"/>
    <x v="55"/>
    <x v="3"/>
    <x v="7"/>
  </r>
  <r>
    <x v="4"/>
    <x v="82"/>
    <x v="5"/>
    <s v="High"/>
    <n v="1393"/>
    <n v="260"/>
    <n v="12"/>
    <n v="16716"/>
    <n v="2340.2399999999998"/>
    <n v="14375.76"/>
    <n v="14.37576"/>
    <n v="4179"/>
    <n v="10196.76"/>
    <n v="10.196759999999999"/>
    <x v="101"/>
    <x v="6"/>
    <s v="Q4"/>
    <x v="1"/>
    <x v="78"/>
    <x v="5"/>
    <x v="2"/>
  </r>
  <r>
    <x v="2"/>
    <x v="10"/>
    <x v="4"/>
    <s v="High"/>
    <n v="801"/>
    <n v="3"/>
    <n v="300"/>
    <n v="240300"/>
    <n v="33642"/>
    <n v="206658"/>
    <n v="206.65799999999999"/>
    <n v="200250"/>
    <n v="6408"/>
    <n v="6.4080000000000004"/>
    <x v="432"/>
    <x v="4"/>
    <s v="Q1"/>
    <x v="1"/>
    <x v="10"/>
    <x v="4"/>
    <x v="2"/>
  </r>
  <r>
    <x v="2"/>
    <x v="145"/>
    <x v="4"/>
    <s v="High"/>
    <n v="1496"/>
    <n v="3"/>
    <n v="300"/>
    <n v="448800"/>
    <n v="62832"/>
    <n v="385968"/>
    <n v="385.96800000000002"/>
    <n v="374000"/>
    <n v="11968"/>
    <n v="11.968"/>
    <x v="433"/>
    <x v="4"/>
    <s v="Q1"/>
    <x v="1"/>
    <x v="71"/>
    <x v="4"/>
    <x v="1"/>
  </r>
  <r>
    <x v="2"/>
    <x v="133"/>
    <x v="4"/>
    <s v="High"/>
    <n v="1010"/>
    <n v="3"/>
    <n v="300"/>
    <n v="303000"/>
    <n v="42420"/>
    <n v="260580"/>
    <n v="260.58"/>
    <n v="252500"/>
    <n v="8080"/>
    <n v="8.08"/>
    <x v="342"/>
    <x v="5"/>
    <s v="Q2"/>
    <x v="1"/>
    <x v="49"/>
    <x v="4"/>
    <x v="5"/>
  </r>
  <r>
    <x v="1"/>
    <x v="106"/>
    <x v="4"/>
    <s v="High"/>
    <n v="1513"/>
    <n v="3"/>
    <n v="15"/>
    <n v="22695"/>
    <n v="3177.3"/>
    <n v="19517.7"/>
    <n v="19.517700000000001"/>
    <n v="15130"/>
    <n v="4387.7000000000007"/>
    <n v="4.3877000000000006"/>
    <x v="259"/>
    <x v="4"/>
    <s v="Q1"/>
    <x v="1"/>
    <x v="93"/>
    <x v="4"/>
    <x v="2"/>
  </r>
  <r>
    <x v="1"/>
    <x v="89"/>
    <x v="4"/>
    <s v="High"/>
    <n v="2300"/>
    <n v="3"/>
    <n v="15"/>
    <n v="34500"/>
    <n v="4830"/>
    <n v="29670"/>
    <n v="29.67"/>
    <n v="23000"/>
    <n v="6670"/>
    <n v="6.67"/>
    <x v="320"/>
    <x v="11"/>
    <s v="Q2"/>
    <x v="1"/>
    <x v="83"/>
    <x v="4"/>
    <x v="1"/>
  </r>
  <r>
    <x v="3"/>
    <x v="42"/>
    <x v="0"/>
    <s v="High"/>
    <n v="2227.5"/>
    <n v="5"/>
    <n v="350"/>
    <n v="779625"/>
    <n v="109147.5"/>
    <n v="670477.5"/>
    <n v="670.47749999999996"/>
    <n v="579150"/>
    <n v="91327.5"/>
    <n v="91.327500000000001"/>
    <x v="434"/>
    <x v="10"/>
    <s v="Q2"/>
    <x v="1"/>
    <x v="42"/>
    <x v="0"/>
    <x v="2"/>
  </r>
  <r>
    <x v="3"/>
    <x v="36"/>
    <x v="0"/>
    <s v="High"/>
    <n v="1199"/>
    <n v="5"/>
    <n v="350"/>
    <n v="419650"/>
    <n v="58751"/>
    <n v="360899"/>
    <n v="360.899"/>
    <n v="311740"/>
    <n v="49159"/>
    <n v="49.158999999999999"/>
    <x v="351"/>
    <x v="3"/>
    <s v="Q3"/>
    <x v="1"/>
    <x v="36"/>
    <x v="0"/>
    <x v="4"/>
  </r>
  <r>
    <x v="3"/>
    <x v="42"/>
    <x v="0"/>
    <s v="High"/>
    <n v="200"/>
    <n v="5"/>
    <n v="350"/>
    <n v="70000"/>
    <n v="9800"/>
    <n v="60200"/>
    <n v="60.2"/>
    <n v="52000"/>
    <n v="8200"/>
    <n v="8.1999999999999993"/>
    <x v="48"/>
    <x v="2"/>
    <s v="Q3"/>
    <x v="1"/>
    <x v="42"/>
    <x v="0"/>
    <x v="2"/>
  </r>
  <r>
    <x v="3"/>
    <x v="42"/>
    <x v="0"/>
    <s v="High"/>
    <n v="388"/>
    <n v="5"/>
    <n v="7"/>
    <n v="2716"/>
    <n v="380.24"/>
    <n v="2335.7600000000002"/>
    <n v="2.3357600000000001"/>
    <n v="1940"/>
    <n v="395.76000000000022"/>
    <n v="0.39576000000000022"/>
    <x v="343"/>
    <x v="9"/>
    <s v="Q4"/>
    <x v="1"/>
    <x v="42"/>
    <x v="0"/>
    <x v="2"/>
  </r>
  <r>
    <x v="1"/>
    <x v="130"/>
    <x v="0"/>
    <s v="High"/>
    <n v="2300"/>
    <n v="5"/>
    <n v="15"/>
    <n v="34500"/>
    <n v="4830"/>
    <n v="29670"/>
    <n v="29.67"/>
    <n v="23000"/>
    <n v="6670"/>
    <n v="6.67"/>
    <x v="435"/>
    <x v="4"/>
    <s v="Q1"/>
    <x v="1"/>
    <x v="93"/>
    <x v="0"/>
    <x v="2"/>
  </r>
  <r>
    <x v="3"/>
    <x v="39"/>
    <x v="1"/>
    <s v="High"/>
    <n v="260"/>
    <n v="10"/>
    <n v="20"/>
    <n v="5200"/>
    <n v="728"/>
    <n v="4472"/>
    <n v="4.4720000000000004"/>
    <n v="2600"/>
    <n v="1872"/>
    <n v="1.8720000000000001"/>
    <x v="193"/>
    <x v="0"/>
    <s v="Q3"/>
    <x v="1"/>
    <x v="39"/>
    <x v="1"/>
    <x v="7"/>
  </r>
  <r>
    <x v="4"/>
    <x v="4"/>
    <x v="1"/>
    <s v="High"/>
    <n v="2914"/>
    <n v="10"/>
    <n v="12"/>
    <n v="34968"/>
    <n v="4895.5200000000004"/>
    <n v="30072.48"/>
    <n v="30.072479999999999"/>
    <n v="8742"/>
    <n v="21330.48"/>
    <n v="21.330479999999998"/>
    <x v="436"/>
    <x v="6"/>
    <s v="Q4"/>
    <x v="1"/>
    <x v="4"/>
    <x v="1"/>
    <x v="4"/>
  </r>
  <r>
    <x v="3"/>
    <x v="51"/>
    <x v="1"/>
    <s v="High"/>
    <n v="1731"/>
    <n v="10"/>
    <n v="7"/>
    <n v="12117"/>
    <n v="1696.38"/>
    <n v="10420.619999999999"/>
    <n v="10.42062"/>
    <n v="8655"/>
    <n v="1765.619999999999"/>
    <n v="1.7656199999999991"/>
    <x v="437"/>
    <x v="7"/>
    <s v="Q4"/>
    <x v="1"/>
    <x v="51"/>
    <x v="1"/>
    <x v="3"/>
  </r>
  <r>
    <x v="3"/>
    <x v="3"/>
    <x v="1"/>
    <s v="High"/>
    <n v="700"/>
    <n v="10"/>
    <n v="350"/>
    <n v="245000"/>
    <n v="34300"/>
    <n v="210700"/>
    <n v="210.7"/>
    <n v="182000"/>
    <n v="28700"/>
    <n v="28.7"/>
    <x v="417"/>
    <x v="3"/>
    <s v="Q3"/>
    <x v="1"/>
    <x v="3"/>
    <x v="1"/>
    <x v="3"/>
  </r>
  <r>
    <x v="3"/>
    <x v="26"/>
    <x v="1"/>
    <s v="High"/>
    <n v="1177"/>
    <n v="10"/>
    <n v="350"/>
    <n v="411950"/>
    <n v="57673"/>
    <n v="354277"/>
    <n v="354.27699999999999"/>
    <n v="306020"/>
    <n v="48257"/>
    <n v="48.256999999999998"/>
    <x v="438"/>
    <x v="7"/>
    <s v="Q4"/>
    <x v="1"/>
    <x v="26"/>
    <x v="1"/>
    <x v="2"/>
  </r>
  <r>
    <x v="0"/>
    <x v="29"/>
    <x v="2"/>
    <s v="High"/>
    <n v="1575"/>
    <n v="120"/>
    <n v="125"/>
    <n v="196875"/>
    <n v="27562.5"/>
    <n v="169312.5"/>
    <n v="169.3125"/>
    <n v="189000"/>
    <n v="-19687.5"/>
    <n v="-19.6875"/>
    <x v="343"/>
    <x v="9"/>
    <s v="Q4"/>
    <x v="1"/>
    <x v="29"/>
    <x v="2"/>
    <x v="5"/>
  </r>
  <r>
    <x v="3"/>
    <x v="40"/>
    <x v="2"/>
    <s v="High"/>
    <n v="606"/>
    <n v="120"/>
    <n v="20"/>
    <n v="12120"/>
    <n v="1696.8000000000002"/>
    <n v="10423.200000000001"/>
    <n v="10.423200000000001"/>
    <n v="6060"/>
    <n v="4363.2000000000007"/>
    <n v="4.3632000000000009"/>
    <x v="190"/>
    <x v="0"/>
    <s v="Q3"/>
    <x v="1"/>
    <x v="40"/>
    <x v="2"/>
    <x v="0"/>
  </r>
  <r>
    <x v="2"/>
    <x v="85"/>
    <x v="2"/>
    <s v="High"/>
    <n v="2460"/>
    <n v="120"/>
    <n v="300"/>
    <n v="738000"/>
    <n v="103320"/>
    <n v="634680"/>
    <n v="634.67999999999995"/>
    <n v="615000"/>
    <n v="19680"/>
    <n v="19.68"/>
    <x v="52"/>
    <x v="1"/>
    <s v="Q1"/>
    <x v="1"/>
    <x v="49"/>
    <x v="2"/>
    <x v="5"/>
  </r>
  <r>
    <x v="3"/>
    <x v="33"/>
    <x v="3"/>
    <s v="High"/>
    <n v="2903"/>
    <n v="250"/>
    <n v="7"/>
    <n v="20321"/>
    <n v="2844.94"/>
    <n v="17476.060000000001"/>
    <n v="17.47606"/>
    <n v="14515"/>
    <n v="2961.0600000000013"/>
    <n v="2.9610600000000011"/>
    <x v="439"/>
    <x v="4"/>
    <s v="Q1"/>
    <x v="1"/>
    <x v="33"/>
    <x v="3"/>
    <x v="1"/>
  </r>
  <r>
    <x v="2"/>
    <x v="74"/>
    <x v="3"/>
    <s v="High"/>
    <n v="2541"/>
    <n v="250"/>
    <n v="300"/>
    <n v="762300"/>
    <n v="106722"/>
    <n v="655578"/>
    <n v="655.57799999999997"/>
    <n v="635250"/>
    <n v="20328"/>
    <n v="20.327999999999999"/>
    <x v="440"/>
    <x v="3"/>
    <s v="Q3"/>
    <x v="1"/>
    <x v="72"/>
    <x v="3"/>
    <x v="2"/>
  </r>
  <r>
    <x v="2"/>
    <x v="62"/>
    <x v="3"/>
    <s v="High"/>
    <n v="1496"/>
    <n v="250"/>
    <n v="300"/>
    <n v="448800"/>
    <n v="62832"/>
    <n v="385968"/>
    <n v="385.96800000000002"/>
    <n v="374000"/>
    <n v="11968"/>
    <n v="11.968"/>
    <x v="441"/>
    <x v="2"/>
    <s v="Q3"/>
    <x v="1"/>
    <x v="61"/>
    <x v="3"/>
    <x v="6"/>
  </r>
  <r>
    <x v="2"/>
    <x v="74"/>
    <x v="3"/>
    <s v="High"/>
    <n v="1010"/>
    <n v="250"/>
    <n v="300"/>
    <n v="303000"/>
    <n v="42420"/>
    <n v="260580"/>
    <n v="260.58"/>
    <n v="252500"/>
    <n v="8080"/>
    <n v="8.08"/>
    <x v="277"/>
    <x v="10"/>
    <s v="Q2"/>
    <x v="1"/>
    <x v="72"/>
    <x v="3"/>
    <x v="2"/>
  </r>
  <r>
    <x v="2"/>
    <x v="127"/>
    <x v="5"/>
    <s v="High"/>
    <n v="888"/>
    <n v="260"/>
    <n v="300"/>
    <n v="266400"/>
    <n v="37296"/>
    <n v="229104"/>
    <n v="229.10400000000001"/>
    <n v="222000"/>
    <n v="7104"/>
    <n v="7.1040000000000001"/>
    <x v="332"/>
    <x v="6"/>
    <s v="Q4"/>
    <x v="1"/>
    <x v="92"/>
    <x v="5"/>
    <x v="7"/>
  </r>
  <r>
    <x v="0"/>
    <x v="147"/>
    <x v="5"/>
    <s v="High"/>
    <n v="2844"/>
    <n v="260"/>
    <n v="125"/>
    <n v="355500"/>
    <n v="49770"/>
    <n v="305730"/>
    <n v="305.73"/>
    <n v="341280"/>
    <n v="-35550"/>
    <n v="-35.549999999999997"/>
    <x v="442"/>
    <x v="0"/>
    <s v="Q3"/>
    <x v="1"/>
    <x v="73"/>
    <x v="5"/>
    <x v="3"/>
  </r>
  <r>
    <x v="4"/>
    <x v="82"/>
    <x v="5"/>
    <s v="High"/>
    <n v="2475"/>
    <n v="260"/>
    <n v="12"/>
    <n v="29700"/>
    <n v="4158"/>
    <n v="25542"/>
    <n v="25.542000000000002"/>
    <n v="7425"/>
    <n v="18117"/>
    <n v="18.117000000000001"/>
    <x v="443"/>
    <x v="11"/>
    <s v="Q2"/>
    <x v="1"/>
    <x v="78"/>
    <x v="5"/>
    <x v="2"/>
  </r>
  <r>
    <x v="4"/>
    <x v="17"/>
    <x v="5"/>
    <s v="High"/>
    <n v="2914"/>
    <n v="260"/>
    <n v="12"/>
    <n v="34968"/>
    <n v="4895.5200000000004"/>
    <n v="30072.48"/>
    <n v="30.072479999999999"/>
    <n v="8742"/>
    <n v="21330.48"/>
    <n v="21.330479999999998"/>
    <x v="444"/>
    <x v="11"/>
    <s v="Q2"/>
    <x v="1"/>
    <x v="17"/>
    <x v="5"/>
    <x v="1"/>
  </r>
  <r>
    <x v="3"/>
    <x v="64"/>
    <x v="5"/>
    <s v="High"/>
    <n v="1731"/>
    <n v="260"/>
    <n v="7"/>
    <n v="12117"/>
    <n v="1696.38"/>
    <n v="10420.619999999999"/>
    <n v="10.42062"/>
    <n v="8655"/>
    <n v="1765.619999999999"/>
    <n v="1.7656199999999991"/>
    <x v="308"/>
    <x v="5"/>
    <s v="Q2"/>
    <x v="1"/>
    <x v="63"/>
    <x v="5"/>
    <x v="0"/>
  </r>
  <r>
    <x v="0"/>
    <x v="84"/>
    <x v="4"/>
    <s v="High"/>
    <n v="1174"/>
    <n v="3"/>
    <n v="125"/>
    <n v="146750"/>
    <n v="22012.5"/>
    <n v="124737.5"/>
    <n v="124.7375"/>
    <n v="140880"/>
    <n v="-16142.5"/>
    <n v="-16.142499999999998"/>
    <x v="445"/>
    <x v="11"/>
    <s v="Q2"/>
    <x v="1"/>
    <x v="80"/>
    <x v="4"/>
    <x v="4"/>
  </r>
  <r>
    <x v="0"/>
    <x v="57"/>
    <x v="4"/>
    <s v="High"/>
    <n v="2767"/>
    <n v="3"/>
    <n v="125"/>
    <n v="345875"/>
    <n v="51881.25"/>
    <n v="293993.75"/>
    <n v="293.99374999999998"/>
    <n v="332040"/>
    <n v="-38046.25"/>
    <n v="-38.046250000000001"/>
    <x v="446"/>
    <x v="7"/>
    <s v="Q4"/>
    <x v="1"/>
    <x v="57"/>
    <x v="4"/>
    <x v="1"/>
  </r>
  <r>
    <x v="0"/>
    <x v="57"/>
    <x v="4"/>
    <s v="High"/>
    <n v="1085"/>
    <n v="3"/>
    <n v="125"/>
    <n v="135625"/>
    <n v="20343.75"/>
    <n v="115281.25"/>
    <n v="115.28125"/>
    <n v="130200"/>
    <n v="-14918.75"/>
    <n v="-14.918749999999999"/>
    <x v="113"/>
    <x v="11"/>
    <s v="Q2"/>
    <x v="1"/>
    <x v="57"/>
    <x v="4"/>
    <x v="1"/>
  </r>
  <r>
    <x v="2"/>
    <x v="49"/>
    <x v="0"/>
    <s v="High"/>
    <n v="546"/>
    <n v="5"/>
    <n v="300"/>
    <n v="163800"/>
    <n v="24570"/>
    <n v="139230"/>
    <n v="139.22999999999999"/>
    <n v="136500"/>
    <n v="2730"/>
    <n v="2.73"/>
    <x v="447"/>
    <x v="1"/>
    <s v="Q1"/>
    <x v="1"/>
    <x v="49"/>
    <x v="0"/>
    <x v="1"/>
  </r>
  <r>
    <x v="3"/>
    <x v="71"/>
    <x v="1"/>
    <s v="High"/>
    <n v="1158"/>
    <n v="10"/>
    <n v="20"/>
    <n v="23160"/>
    <n v="3474"/>
    <n v="19686"/>
    <n v="19.686"/>
    <n v="11580"/>
    <n v="8106"/>
    <n v="8.1059999999999999"/>
    <x v="78"/>
    <x v="10"/>
    <s v="Q2"/>
    <x v="1"/>
    <x v="69"/>
    <x v="1"/>
    <x v="7"/>
  </r>
  <r>
    <x v="1"/>
    <x v="5"/>
    <x v="1"/>
    <s v="High"/>
    <n v="1614"/>
    <n v="10"/>
    <n v="15"/>
    <n v="24210"/>
    <n v="3631.5"/>
    <n v="20578.5"/>
    <n v="20.578499999999998"/>
    <n v="16140"/>
    <n v="4438.5"/>
    <n v="4.4385000000000003"/>
    <x v="345"/>
    <x v="9"/>
    <s v="Q4"/>
    <x v="1"/>
    <x v="5"/>
    <x v="1"/>
    <x v="5"/>
  </r>
  <r>
    <x v="3"/>
    <x v="39"/>
    <x v="1"/>
    <s v="High"/>
    <n v="2535"/>
    <n v="10"/>
    <n v="7"/>
    <n v="17745"/>
    <n v="2661.75"/>
    <n v="15083.25"/>
    <n v="15.08325"/>
    <n v="12675"/>
    <n v="2408.25"/>
    <n v="2.4082499999999998"/>
    <x v="418"/>
    <x v="8"/>
    <s v="Q1"/>
    <x v="1"/>
    <x v="39"/>
    <x v="1"/>
    <x v="7"/>
  </r>
  <r>
    <x v="3"/>
    <x v="39"/>
    <x v="1"/>
    <s v="High"/>
    <n v="2851"/>
    <n v="10"/>
    <n v="350"/>
    <n v="997850"/>
    <n v="149677.5"/>
    <n v="848172.5"/>
    <n v="848.17250000000001"/>
    <n v="741260"/>
    <n v="106912.5"/>
    <n v="106.91249999999999"/>
    <x v="83"/>
    <x v="8"/>
    <s v="Q1"/>
    <x v="1"/>
    <x v="39"/>
    <x v="1"/>
    <x v="7"/>
  </r>
  <r>
    <x v="1"/>
    <x v="5"/>
    <x v="1"/>
    <s v="High"/>
    <n v="2559"/>
    <n v="10"/>
    <n v="15"/>
    <n v="38385"/>
    <n v="5757.75"/>
    <n v="32627.25"/>
    <n v="32.627249999999997"/>
    <n v="25590"/>
    <n v="7037.25"/>
    <n v="7.0372500000000002"/>
    <x v="448"/>
    <x v="9"/>
    <s v="Q4"/>
    <x v="1"/>
    <x v="5"/>
    <x v="1"/>
    <x v="5"/>
  </r>
  <r>
    <x v="0"/>
    <x v="22"/>
    <x v="1"/>
    <s v="High"/>
    <n v="1085"/>
    <n v="10"/>
    <n v="125"/>
    <n v="135625"/>
    <n v="20343.75"/>
    <n v="115281.25"/>
    <n v="115.28125"/>
    <n v="130200"/>
    <n v="-14918.75"/>
    <n v="-14.918749999999999"/>
    <x v="449"/>
    <x v="7"/>
    <s v="Q4"/>
    <x v="1"/>
    <x v="22"/>
    <x v="1"/>
    <x v="6"/>
  </r>
  <r>
    <x v="1"/>
    <x v="37"/>
    <x v="1"/>
    <s v="High"/>
    <n v="1175"/>
    <n v="10"/>
    <n v="15"/>
    <n v="17625"/>
    <n v="2643.75"/>
    <n v="14981.25"/>
    <n v="14.981249999999999"/>
    <n v="11750"/>
    <n v="3231.25"/>
    <n v="3.2312500000000002"/>
    <x v="450"/>
    <x v="3"/>
    <s v="Q3"/>
    <x v="1"/>
    <x v="37"/>
    <x v="1"/>
    <x v="5"/>
  </r>
  <r>
    <x v="4"/>
    <x v="4"/>
    <x v="1"/>
    <s v="High"/>
    <n v="914"/>
    <n v="10"/>
    <n v="12"/>
    <n v="10968"/>
    <n v="1645.2"/>
    <n v="9322.7999999999993"/>
    <n v="9.3227999999999991"/>
    <n v="2742"/>
    <n v="6580.7999999999993"/>
    <n v="6.5807999999999991"/>
    <x v="140"/>
    <x v="6"/>
    <s v="Q4"/>
    <x v="1"/>
    <x v="4"/>
    <x v="1"/>
    <x v="4"/>
  </r>
  <r>
    <x v="3"/>
    <x v="51"/>
    <x v="1"/>
    <s v="High"/>
    <n v="293"/>
    <n v="10"/>
    <n v="20"/>
    <n v="5860"/>
    <n v="879"/>
    <n v="4981"/>
    <n v="4.9809999999999999"/>
    <n v="2930"/>
    <n v="2051"/>
    <n v="2.0510000000000002"/>
    <x v="19"/>
    <x v="9"/>
    <s v="Q4"/>
    <x v="1"/>
    <x v="51"/>
    <x v="1"/>
    <x v="3"/>
  </r>
  <r>
    <x v="4"/>
    <x v="123"/>
    <x v="2"/>
    <s v="High"/>
    <n v="500"/>
    <n v="120"/>
    <n v="12"/>
    <n v="6000"/>
    <n v="900"/>
    <n v="5100"/>
    <n v="5.0999999999999996"/>
    <n v="1500"/>
    <n v="3600"/>
    <n v="3.6"/>
    <x v="439"/>
    <x v="4"/>
    <s v="Q1"/>
    <x v="1"/>
    <x v="73"/>
    <x v="2"/>
    <x v="3"/>
  </r>
  <r>
    <x v="1"/>
    <x v="149"/>
    <x v="2"/>
    <s v="High"/>
    <n v="2826"/>
    <n v="120"/>
    <n v="15"/>
    <n v="42390"/>
    <n v="6358.5"/>
    <n v="36031.5"/>
    <n v="36.031500000000001"/>
    <n v="28260"/>
    <n v="7771.5"/>
    <n v="7.7714999999999996"/>
    <x v="283"/>
    <x v="6"/>
    <s v="Q4"/>
    <x v="1"/>
    <x v="90"/>
    <x v="2"/>
    <x v="5"/>
  </r>
  <r>
    <x v="0"/>
    <x v="52"/>
    <x v="2"/>
    <s v="High"/>
    <n v="663"/>
    <n v="120"/>
    <n v="125"/>
    <n v="82875"/>
    <n v="12431.25"/>
    <n v="70443.75"/>
    <n v="70.443749999999994"/>
    <n v="79560"/>
    <n v="-9116.25"/>
    <n v="-9.1162500000000009"/>
    <x v="223"/>
    <x v="5"/>
    <s v="Q2"/>
    <x v="1"/>
    <x v="52"/>
    <x v="2"/>
    <x v="4"/>
  </r>
  <r>
    <x v="4"/>
    <x v="131"/>
    <x v="2"/>
    <s v="High"/>
    <n v="914"/>
    <n v="120"/>
    <n v="12"/>
    <n v="10968"/>
    <n v="1645.2"/>
    <n v="9322.7999999999993"/>
    <n v="9.3227999999999991"/>
    <n v="2742"/>
    <n v="6580.7999999999993"/>
    <n v="6.5807999999999991"/>
    <x v="347"/>
    <x v="10"/>
    <s v="Q2"/>
    <x v="1"/>
    <x v="79"/>
    <x v="2"/>
    <x v="3"/>
  </r>
  <r>
    <x v="3"/>
    <x v="54"/>
    <x v="3"/>
    <s v="High"/>
    <n v="865.5"/>
    <n v="250"/>
    <n v="20"/>
    <n v="17310"/>
    <n v="2596.5"/>
    <n v="14713.5"/>
    <n v="14.7135"/>
    <n v="8655"/>
    <n v="6058.5"/>
    <n v="6.0585000000000004"/>
    <x v="451"/>
    <x v="11"/>
    <s v="Q2"/>
    <x v="1"/>
    <x v="54"/>
    <x v="3"/>
    <x v="6"/>
  </r>
  <r>
    <x v="1"/>
    <x v="38"/>
    <x v="3"/>
    <s v="High"/>
    <n v="492"/>
    <n v="250"/>
    <n v="15"/>
    <n v="7380"/>
    <n v="1107"/>
    <n v="6273"/>
    <n v="6.2729999999999997"/>
    <n v="4920"/>
    <n v="1353"/>
    <n v="1.353"/>
    <x v="19"/>
    <x v="9"/>
    <s v="Q4"/>
    <x v="1"/>
    <x v="38"/>
    <x v="3"/>
    <x v="6"/>
  </r>
  <r>
    <x v="1"/>
    <x v="38"/>
    <x v="3"/>
    <s v="High"/>
    <n v="1175"/>
    <n v="250"/>
    <n v="15"/>
    <n v="17625"/>
    <n v="2643.75"/>
    <n v="14981.25"/>
    <n v="14.981249999999999"/>
    <n v="11750"/>
    <n v="3231.25"/>
    <n v="3.2312500000000002"/>
    <x v="229"/>
    <x v="5"/>
    <s v="Q2"/>
    <x v="1"/>
    <x v="38"/>
    <x v="3"/>
    <x v="6"/>
  </r>
  <r>
    <x v="0"/>
    <x v="129"/>
    <x v="3"/>
    <s v="High"/>
    <n v="552"/>
    <n v="250"/>
    <n v="125"/>
    <n v="69000"/>
    <n v="10350"/>
    <n v="58650"/>
    <n v="58.65"/>
    <n v="66240"/>
    <n v="-7590"/>
    <n v="-7.59"/>
    <x v="452"/>
    <x v="7"/>
    <s v="Q4"/>
    <x v="1"/>
    <x v="57"/>
    <x v="3"/>
    <x v="1"/>
  </r>
  <r>
    <x v="3"/>
    <x v="7"/>
    <x v="3"/>
    <s v="High"/>
    <n v="293"/>
    <n v="250"/>
    <n v="20"/>
    <n v="5860"/>
    <n v="879"/>
    <n v="4981"/>
    <n v="4.9809999999999999"/>
    <n v="2930"/>
    <n v="2051"/>
    <n v="2.0510000000000002"/>
    <x v="21"/>
    <x v="7"/>
    <s v="Q4"/>
    <x v="1"/>
    <x v="7"/>
    <x v="3"/>
    <x v="7"/>
  </r>
  <r>
    <x v="2"/>
    <x v="148"/>
    <x v="5"/>
    <s v="High"/>
    <n v="2475"/>
    <n v="260"/>
    <n v="300"/>
    <n v="742500"/>
    <n v="111375"/>
    <n v="631125"/>
    <n v="631.125"/>
    <n v="618750"/>
    <n v="12375"/>
    <n v="12.375"/>
    <x v="49"/>
    <x v="8"/>
    <s v="Q1"/>
    <x v="1"/>
    <x v="52"/>
    <x v="5"/>
    <x v="4"/>
  </r>
  <r>
    <x v="2"/>
    <x v="126"/>
    <x v="5"/>
    <s v="High"/>
    <n v="546"/>
    <n v="260"/>
    <n v="300"/>
    <n v="163800"/>
    <n v="24570"/>
    <n v="139230"/>
    <n v="139.22999999999999"/>
    <n v="136500"/>
    <n v="2730"/>
    <n v="2.73"/>
    <x v="54"/>
    <x v="7"/>
    <s v="Q4"/>
    <x v="1"/>
    <x v="91"/>
    <x v="5"/>
    <x v="6"/>
  </r>
  <r>
    <x v="3"/>
    <x v="48"/>
    <x v="0"/>
    <s v="High"/>
    <n v="1368"/>
    <n v="5"/>
    <n v="7"/>
    <n v="9576"/>
    <n v="1436.4"/>
    <n v="8139.6"/>
    <n v="8.1395999999999997"/>
    <n v="6840"/>
    <n v="1299.6000000000004"/>
    <n v="1.2996000000000003"/>
    <x v="142"/>
    <x v="5"/>
    <s v="Q2"/>
    <x v="1"/>
    <x v="48"/>
    <x v="0"/>
    <x v="0"/>
  </r>
  <r>
    <x v="3"/>
    <x v="3"/>
    <x v="1"/>
    <s v="High"/>
    <n v="723"/>
    <n v="10"/>
    <n v="7"/>
    <n v="5061"/>
    <n v="759.15000000000009"/>
    <n v="4301.8500000000004"/>
    <n v="4.30185"/>
    <n v="3615"/>
    <n v="686.85000000000014"/>
    <n v="0.68685000000000018"/>
    <x v="31"/>
    <x v="1"/>
    <s v="Q1"/>
    <x v="1"/>
    <x v="3"/>
    <x v="1"/>
    <x v="3"/>
  </r>
  <r>
    <x v="4"/>
    <x v="146"/>
    <x v="3"/>
    <s v="High"/>
    <n v="1806"/>
    <n v="250"/>
    <n v="12"/>
    <n v="21672"/>
    <n v="3250.8"/>
    <n v="18421.2"/>
    <n v="18.421200000000002"/>
    <n v="5418"/>
    <n v="13003.2"/>
    <n v="13.003200000000001"/>
    <x v="453"/>
    <x v="8"/>
    <s v="Q1"/>
    <x v="1"/>
    <x v="72"/>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4" fieldListSortAscending="1">
  <location ref="M40:N46" firstHeaderRow="1" firstDataRow="1" firstDataCol="1"/>
  <pivotFields count="21">
    <pivotField showAll="0"/>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2">
    <format dxfId="2">
      <pivotArea collapsedLevelsAreSubtotals="1" fieldPosition="0">
        <references count="1">
          <reference field="19" count="1">
            <x v="1"/>
          </reference>
        </references>
      </pivotArea>
    </format>
    <format dxfId="1">
      <pivotArea outline="0" collapsedLevelsAreSubtotals="1" fieldPosition="0"/>
    </format>
  </format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9" count="1" selected="0">
            <x v="0"/>
          </reference>
        </references>
      </pivotArea>
    </chartFormat>
    <chartFormat chart="2" format="3">
      <pivotArea type="data" outline="0" fieldPosition="0">
        <references count="2">
          <reference field="4294967294" count="1" selected="0">
            <x v="0"/>
          </reference>
          <reference field="19" count="1" selected="0">
            <x v="1"/>
          </reference>
        </references>
      </pivotArea>
    </chartFormat>
    <chartFormat chart="2" format="4">
      <pivotArea type="data" outline="0" fieldPosition="0">
        <references count="2">
          <reference field="4294967294" count="1" selected="0">
            <x v="0"/>
          </reference>
          <reference field="19" count="1" selected="0">
            <x v="2"/>
          </reference>
        </references>
      </pivotArea>
    </chartFormat>
    <chartFormat chart="2" format="5">
      <pivotArea type="data" outline="0" fieldPosition="0">
        <references count="2">
          <reference field="4294967294" count="1" selected="0">
            <x v="0"/>
          </reference>
          <reference field="19" count="1" selected="0">
            <x v="3"/>
          </reference>
        </references>
      </pivotArea>
    </chartFormat>
    <chartFormat chart="2" format="6">
      <pivotArea type="data" outline="0" fieldPosition="0">
        <references count="2">
          <reference field="4294967294" count="1" selected="0">
            <x v="0"/>
          </reference>
          <reference field="19" count="1" selected="0">
            <x v="4"/>
          </reference>
        </references>
      </pivotArea>
    </chartFormat>
    <chartFormat chart="2" format="7">
      <pivotArea type="data" outline="0" fieldPosition="0">
        <references count="2">
          <reference field="4294967294" count="1" selected="0">
            <x v="0"/>
          </reference>
          <reference field="19"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9" count="1" selected="0">
            <x v="0"/>
          </reference>
        </references>
      </pivotArea>
    </chartFormat>
    <chartFormat chart="3" format="10">
      <pivotArea type="data" outline="0" fieldPosition="0">
        <references count="2">
          <reference field="4294967294" count="1" selected="0">
            <x v="0"/>
          </reference>
          <reference field="19" count="1" selected="0">
            <x v="1"/>
          </reference>
        </references>
      </pivotArea>
    </chartFormat>
    <chartFormat chart="3" format="11">
      <pivotArea type="data" outline="0" fieldPosition="0">
        <references count="2">
          <reference field="4294967294" count="1" selected="0">
            <x v="0"/>
          </reference>
          <reference field="19" count="1" selected="0">
            <x v="2"/>
          </reference>
        </references>
      </pivotArea>
    </chartFormat>
    <chartFormat chart="3" format="12">
      <pivotArea type="data" outline="0" fieldPosition="0">
        <references count="2">
          <reference field="4294967294" count="1" selected="0">
            <x v="0"/>
          </reference>
          <reference field="19" count="1" selected="0">
            <x v="3"/>
          </reference>
        </references>
      </pivotArea>
    </chartFormat>
    <chartFormat chart="3" format="13">
      <pivotArea type="data" outline="0" fieldPosition="0">
        <references count="2">
          <reference field="4294967294" count="1" selected="0">
            <x v="0"/>
          </reference>
          <reference field="19" count="1" selected="0">
            <x v="4"/>
          </reference>
        </references>
      </pivotArea>
    </chartFormat>
    <chartFormat chart="3" format="14">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2" fieldListSortAscending="1">
  <location ref="M2:N10"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items count="7">
        <item x="5"/>
        <item x="4"/>
        <item x="0"/>
        <item x="1"/>
        <item x="2"/>
        <item x="3"/>
        <item t="default"/>
      </items>
    </pivotField>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Items count="1">
    <i/>
  </colItems>
  <dataFields count="1">
    <dataField name="Sum of Sales" fld="9" showDataAs="percentOfTotal" baseField="0" baseItem="0" numFmtId="9"/>
  </dataFields>
  <formats count="2">
    <format dxfId="4">
      <pivotArea collapsedLevelsAreSubtotals="1" fieldPosition="0">
        <references count="1">
          <reference field="20" count="1">
            <x v="1"/>
          </reference>
        </references>
      </pivotArea>
    </format>
    <format dxfId="3">
      <pivotArea outline="0" collapsedLevelsAreSubtotals="1" fieldPosition="0"/>
    </format>
  </formats>
  <chartFormats count="1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0" count="1" selected="0">
            <x v="0"/>
          </reference>
        </references>
      </pivotArea>
    </chartFormat>
    <chartFormat chart="2" format="3">
      <pivotArea type="data" outline="0" fieldPosition="0">
        <references count="2">
          <reference field="4294967294" count="1" selected="0">
            <x v="0"/>
          </reference>
          <reference field="20" count="1" selected="0">
            <x v="1"/>
          </reference>
        </references>
      </pivotArea>
    </chartFormat>
    <chartFormat chart="2" format="4">
      <pivotArea type="data" outline="0" fieldPosition="0">
        <references count="2">
          <reference field="4294967294" count="1" selected="0">
            <x v="0"/>
          </reference>
          <reference field="20" count="1" selected="0">
            <x v="2"/>
          </reference>
        </references>
      </pivotArea>
    </chartFormat>
    <chartFormat chart="2" format="5">
      <pivotArea type="data" outline="0" fieldPosition="0">
        <references count="2">
          <reference field="4294967294" count="1" selected="0">
            <x v="0"/>
          </reference>
          <reference field="20" count="1" selected="0">
            <x v="3"/>
          </reference>
        </references>
      </pivotArea>
    </chartFormat>
    <chartFormat chart="2" format="6">
      <pivotArea type="data" outline="0" fieldPosition="0">
        <references count="2">
          <reference field="4294967294" count="1" selected="0">
            <x v="0"/>
          </reference>
          <reference field="20" count="1" selected="0">
            <x v="4"/>
          </reference>
        </references>
      </pivotArea>
    </chartFormat>
    <chartFormat chart="2" format="7">
      <pivotArea type="data" outline="0" fieldPosition="0">
        <references count="2">
          <reference field="4294967294" count="1" selected="0">
            <x v="0"/>
          </reference>
          <reference field="20" count="1" selected="0">
            <x v="5"/>
          </reference>
        </references>
      </pivotArea>
    </chartFormat>
    <chartFormat chart="2" format="8">
      <pivotArea type="data" outline="0" fieldPosition="0">
        <references count="2">
          <reference field="4294967294" count="1" selected="0">
            <x v="0"/>
          </reference>
          <reference field="20" count="1" selected="0">
            <x v="6"/>
          </reference>
        </references>
      </pivotArea>
    </chartFormat>
    <chartFormat chart="2" format="9">
      <pivotArea type="data" outline="0" fieldPosition="0">
        <references count="2">
          <reference field="4294967294" count="1" selected="0">
            <x v="0"/>
          </reference>
          <reference field="20" count="1" selected="0">
            <x v="7"/>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0" count="1" selected="0">
            <x v="0"/>
          </reference>
        </references>
      </pivotArea>
    </chartFormat>
    <chartFormat chart="10" format="12">
      <pivotArea type="data" outline="0" fieldPosition="0">
        <references count="2">
          <reference field="4294967294" count="1" selected="0">
            <x v="0"/>
          </reference>
          <reference field="20" count="1" selected="0">
            <x v="1"/>
          </reference>
        </references>
      </pivotArea>
    </chartFormat>
    <chartFormat chart="10" format="13">
      <pivotArea type="data" outline="0" fieldPosition="0">
        <references count="2">
          <reference field="4294967294" count="1" selected="0">
            <x v="0"/>
          </reference>
          <reference field="20" count="1" selected="0">
            <x v="2"/>
          </reference>
        </references>
      </pivotArea>
    </chartFormat>
    <chartFormat chart="10" format="14">
      <pivotArea type="data" outline="0" fieldPosition="0">
        <references count="2">
          <reference field="4294967294" count="1" selected="0">
            <x v="0"/>
          </reference>
          <reference field="20" count="1" selected="0">
            <x v="3"/>
          </reference>
        </references>
      </pivotArea>
    </chartFormat>
    <chartFormat chart="10" format="15">
      <pivotArea type="data" outline="0" fieldPosition="0">
        <references count="2">
          <reference field="4294967294" count="1" selected="0">
            <x v="0"/>
          </reference>
          <reference field="20" count="1" selected="0">
            <x v="4"/>
          </reference>
        </references>
      </pivotArea>
    </chartFormat>
    <chartFormat chart="10" format="16">
      <pivotArea type="data" outline="0" fieldPosition="0">
        <references count="2">
          <reference field="4294967294" count="1" selected="0">
            <x v="0"/>
          </reference>
          <reference field="20" count="1" selected="0">
            <x v="5"/>
          </reference>
        </references>
      </pivotArea>
    </chartFormat>
    <chartFormat chart="10" format="17">
      <pivotArea type="data" outline="0" fieldPosition="0">
        <references count="2">
          <reference field="4294967294" count="1" selected="0">
            <x v="0"/>
          </reference>
          <reference field="20" count="1" selected="0">
            <x v="6"/>
          </reference>
        </references>
      </pivotArea>
    </chartFormat>
    <chartFormat chart="10" format="18">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4" fieldListSortAscending="1">
  <location ref="C65:D78" firstHeaderRow="1"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h="1" x="0"/>
        <item x="1"/>
        <item t="default"/>
      </items>
    </pivotField>
    <pivotField showAll="0"/>
    <pivotField showAll="0"/>
    <pivotField showAll="0"/>
  </pivotFields>
  <rowFields count="2">
    <field x="17"/>
    <field x="15"/>
  </rowFields>
  <rowItems count="13">
    <i>
      <x v="1"/>
    </i>
    <i r="1">
      <x/>
    </i>
    <i r="1">
      <x v="1"/>
    </i>
    <i r="1">
      <x v="2"/>
    </i>
    <i r="1">
      <x v="3"/>
    </i>
    <i r="1">
      <x v="4"/>
    </i>
    <i r="1">
      <x v="5"/>
    </i>
    <i r="1">
      <x v="6"/>
    </i>
    <i r="1">
      <x v="7"/>
    </i>
    <i r="1">
      <x v="8"/>
    </i>
    <i r="1">
      <x v="9"/>
    </i>
    <i r="1">
      <x v="10"/>
    </i>
    <i r="1">
      <x v="11"/>
    </i>
  </rowItems>
  <colItems count="1">
    <i/>
  </colItems>
  <dataFields count="1">
    <dataField name="Sum of Profit" fld="12" baseField="0" baseItem="0" numFmtId="168"/>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location ref="E11:F17" firstHeaderRow="1" firstDataRow="1" firstDataCol="1"/>
  <pivotFields count="21">
    <pivotField showAll="0"/>
    <pivotField showAll="0"/>
    <pivotField axis="axisRow" showAll="0">
      <items count="7">
        <item x="0"/>
        <item x="1"/>
        <item x="2"/>
        <item x="3"/>
        <item x="4"/>
        <item x="5"/>
        <item t="default"/>
      </items>
    </pivotField>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items count="7">
        <item x="5"/>
        <item x="4"/>
        <item x="0"/>
        <item x="1"/>
        <item x="2"/>
        <item x="3"/>
        <item t="default"/>
      </items>
    </pivotField>
    <pivotField showAll="0"/>
  </pivotFields>
  <rowFields count="1">
    <field x="2"/>
  </rowFields>
  <rowItems count="6">
    <i>
      <x/>
    </i>
    <i>
      <x v="1"/>
    </i>
    <i>
      <x v="2"/>
    </i>
    <i>
      <x v="3"/>
    </i>
    <i>
      <x v="4"/>
    </i>
    <i>
      <x v="5"/>
    </i>
  </rowItems>
  <colItems count="1">
    <i/>
  </colItems>
  <dataFields count="1">
    <dataField name="Sum of Sales" fld="9" baseField="0" baseItem="0" numFmtId="168"/>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3" fieldListSortAscending="1">
  <location ref="D39:F51" firstHeaderRow="0" firstDataRow="1" firstDataCol="1"/>
  <pivotFields count="21">
    <pivotField showAll="0"/>
    <pivotField showAll="0"/>
    <pivotField showAll="0"/>
    <pivotField showAll="0"/>
    <pivotField numFmtId="164" showAll="0"/>
    <pivotField numFmtId="164" showAll="0"/>
    <pivotField numFmtId="164" showAll="0"/>
    <pivotField numFmtId="164" showAll="0"/>
    <pivotField showAll="0"/>
    <pivotField numFmtId="164" showAll="0"/>
    <pivotField dataField="1" numFmtId="164" showAll="0"/>
    <pivotField numFmtId="164" showAll="0"/>
    <pivotField numFmtId="164" showAll="0"/>
    <pivotField dataField="1" numFmtId="164" showAll="0"/>
    <pivotField numFmtId="14" showAll="0"/>
    <pivotField axis="axisRow"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items count="7">
        <item x="5"/>
        <item x="4"/>
        <item x="0"/>
        <item x="1"/>
        <item x="2"/>
        <item x="3"/>
        <item t="default"/>
      </items>
    </pivotField>
    <pivotField showAll="0"/>
  </pivotFields>
  <rowFields count="1">
    <field x="15"/>
  </rowFields>
  <rowItems count="12">
    <i>
      <x/>
    </i>
    <i>
      <x v="1"/>
    </i>
    <i>
      <x v="2"/>
    </i>
    <i>
      <x v="3"/>
    </i>
    <i>
      <x v="4"/>
    </i>
    <i>
      <x v="5"/>
    </i>
    <i>
      <x v="6"/>
    </i>
    <i>
      <x v="7"/>
    </i>
    <i>
      <x v="8"/>
    </i>
    <i>
      <x v="9"/>
    </i>
    <i>
      <x v="10"/>
    </i>
    <i>
      <x v="11"/>
    </i>
  </rowItems>
  <colFields count="1">
    <field x="-2"/>
  </colFields>
  <colItems count="2">
    <i>
      <x/>
    </i>
    <i i="1">
      <x v="1"/>
    </i>
  </colItems>
  <dataFields count="2">
    <dataField name="Sum of Sales ('000)" fld="10" baseField="0" baseItem="0"/>
    <dataField name="Sum of Profit ('000)" fld="13" baseField="0" baseItem="0"/>
  </dataFields>
  <chartFormats count="1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5" count="1" selected="0">
            <x v="0"/>
          </reference>
        </references>
      </pivotArea>
    </chartFormat>
    <chartFormat chart="2" format="7">
      <pivotArea type="data" outline="0" fieldPosition="0">
        <references count="2">
          <reference field="4294967294" count="1" selected="0">
            <x v="1"/>
          </reference>
          <reference field="15" count="1" selected="0">
            <x v="1"/>
          </reference>
        </references>
      </pivotArea>
    </chartFormat>
    <chartFormat chart="2" format="8">
      <pivotArea type="data" outline="0" fieldPosition="0">
        <references count="2">
          <reference field="4294967294" count="1" selected="0">
            <x v="1"/>
          </reference>
          <reference field="15" count="1" selected="0">
            <x v="2"/>
          </reference>
        </references>
      </pivotArea>
    </chartFormat>
    <chartFormat chart="2" format="9">
      <pivotArea type="data" outline="0" fieldPosition="0">
        <references count="2">
          <reference field="4294967294" count="1" selected="0">
            <x v="1"/>
          </reference>
          <reference field="15" count="1" selected="0">
            <x v="3"/>
          </reference>
        </references>
      </pivotArea>
    </chartFormat>
    <chartFormat chart="2" format="10">
      <pivotArea type="data" outline="0" fieldPosition="0">
        <references count="2">
          <reference field="4294967294" count="1" selected="0">
            <x v="1"/>
          </reference>
          <reference field="15" count="1" selected="0">
            <x v="4"/>
          </reference>
        </references>
      </pivotArea>
    </chartFormat>
    <chartFormat chart="2" format="11">
      <pivotArea type="data" outline="0" fieldPosition="0">
        <references count="2">
          <reference field="4294967294" count="1" selected="0">
            <x v="1"/>
          </reference>
          <reference field="15" count="1" selected="0">
            <x v="5"/>
          </reference>
        </references>
      </pivotArea>
    </chartFormat>
    <chartFormat chart="2" format="12">
      <pivotArea type="data" outline="0" fieldPosition="0">
        <references count="2">
          <reference field="4294967294" count="1" selected="0">
            <x v="1"/>
          </reference>
          <reference field="15" count="1" selected="0">
            <x v="6"/>
          </reference>
        </references>
      </pivotArea>
    </chartFormat>
    <chartFormat chart="2" format="13">
      <pivotArea type="data" outline="0" fieldPosition="0">
        <references count="2">
          <reference field="4294967294" count="1" selected="0">
            <x v="1"/>
          </reference>
          <reference field="15" count="1" selected="0">
            <x v="7"/>
          </reference>
        </references>
      </pivotArea>
    </chartFormat>
    <chartFormat chart="2" format="14">
      <pivotArea type="data" outline="0" fieldPosition="0">
        <references count="2">
          <reference field="4294967294" count="1" selected="0">
            <x v="1"/>
          </reference>
          <reference field="15" count="1" selected="0">
            <x v="8"/>
          </reference>
        </references>
      </pivotArea>
    </chartFormat>
    <chartFormat chart="2" format="15">
      <pivotArea type="data" outline="0" fieldPosition="0">
        <references count="2">
          <reference field="4294967294" count="1" selected="0">
            <x v="1"/>
          </reference>
          <reference field="15" count="1" selected="0">
            <x v="9"/>
          </reference>
        </references>
      </pivotArea>
    </chartFormat>
    <chartFormat chart="2" format="16">
      <pivotArea type="data" outline="0" fieldPosition="0">
        <references count="2">
          <reference field="4294967294" count="1" selected="0">
            <x v="1"/>
          </reference>
          <reference field="15" count="1" selected="0">
            <x v="10"/>
          </reference>
        </references>
      </pivotArea>
    </chartFormat>
    <chartFormat chart="2" format="1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fieldListSortAscending="1">
  <location ref="J2:K152"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items count="95">
        <item x="77"/>
        <item x="67"/>
        <item x="39"/>
        <item x="86"/>
        <item x="57"/>
        <item x="19"/>
        <item x="78"/>
        <item x="40"/>
        <item x="87"/>
        <item x="93"/>
        <item x="20"/>
        <item x="58"/>
        <item x="68"/>
        <item x="44"/>
        <item x="24"/>
        <item x="17"/>
        <item x="92"/>
        <item x="66"/>
        <item x="55"/>
        <item x="85"/>
        <item x="37"/>
        <item x="5"/>
        <item x="45"/>
        <item x="25"/>
        <item x="80"/>
        <item x="89"/>
        <item x="30"/>
        <item x="59"/>
        <item x="10"/>
        <item x="70"/>
        <item x="62"/>
        <item x="33"/>
        <item x="73"/>
        <item x="81"/>
        <item x="51"/>
        <item x="13"/>
        <item x="28"/>
        <item x="48"/>
        <item x="23"/>
        <item x="43"/>
        <item x="21"/>
        <item x="41"/>
        <item x="69"/>
        <item x="79"/>
        <item x="88"/>
        <item x="1"/>
        <item x="6"/>
        <item x="35"/>
        <item x="15"/>
        <item x="75"/>
        <item x="83"/>
        <item x="90"/>
        <item x="64"/>
        <item x="53"/>
        <item x="16"/>
        <item x="84"/>
        <item x="91"/>
        <item x="36"/>
        <item x="65"/>
        <item x="54"/>
        <item x="7"/>
        <item x="56"/>
        <item x="76"/>
        <item x="18"/>
        <item x="38"/>
        <item x="0"/>
        <item x="4"/>
        <item x="61"/>
        <item x="32"/>
        <item x="12"/>
        <item x="72"/>
        <item x="50"/>
        <item x="8"/>
        <item x="49"/>
        <item x="60"/>
        <item x="11"/>
        <item x="71"/>
        <item x="31"/>
        <item x="26"/>
        <item x="46"/>
        <item x="2"/>
        <item x="3"/>
        <item x="52"/>
        <item x="34"/>
        <item x="74"/>
        <item x="14"/>
        <item x="82"/>
        <item x="63"/>
        <item x="22"/>
        <item x="42"/>
        <item x="27"/>
        <item x="47"/>
        <item x="9"/>
        <item x="29"/>
        <item t="default"/>
      </items>
    </pivotField>
    <pivotField showAll="0">
      <items count="7">
        <item x="5"/>
        <item x="4"/>
        <item x="0"/>
        <item x="1"/>
        <item x="2"/>
        <item x="3"/>
        <item t="default"/>
      </items>
    </pivotField>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68"/>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fieldListSortAscending="1">
  <location ref="A1:C2" firstHeaderRow="0" firstDataRow="1" firstDataCol="0"/>
  <pivotFields count="21">
    <pivotField showAll="0"/>
    <pivotField showAll="0"/>
    <pivotField showAll="0"/>
    <pivotField showAll="0"/>
    <pivotField dataField="1" numFmtId="164" showAll="0"/>
    <pivotField numFmtId="164" showAll="0"/>
    <pivotField numFmtId="164" showAll="0"/>
    <pivotField numFmtId="164" showAll="0"/>
    <pivotField showAll="0"/>
    <pivotField dataField="1" numFmtId="164" showAll="0"/>
    <pivotField numFmtId="164" showAll="0"/>
    <pivotField numFmtId="164" showAll="0"/>
    <pivotField dataField="1"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items count="7">
        <item x="5"/>
        <item x="4"/>
        <item x="0"/>
        <item x="1"/>
        <item x="2"/>
        <item x="3"/>
        <item t="default"/>
      </items>
    </pivotField>
    <pivotField showAll="0"/>
  </pivotFields>
  <rowItems count="1">
    <i/>
  </rowItems>
  <colFields count="1">
    <field x="-2"/>
  </colFields>
  <colItems count="3">
    <i>
      <x/>
    </i>
    <i i="1">
      <x v="1"/>
    </i>
    <i i="2">
      <x v="2"/>
    </i>
  </colItems>
  <dataFields count="3">
    <dataField name="Sum of Sales" fld="9" baseField="0" baseItem="0" numFmtId="167"/>
    <dataField name="Sum of Profit" fld="12" baseField="0" baseItem="0" numFmtId="166"/>
    <dataField name="Sum of Units Sold" fld="4" baseField="0" baseItem="0" numFmtId="3"/>
  </dataFields>
  <formats count="3">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fieldListSortAscending="1">
  <location ref="C55:D60" firstHeaderRow="1" firstDataRow="1" firstDataCol="1"/>
  <pivotFields count="21">
    <pivotField axis="axisRow"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4" showAll="0"/>
    <pivotField showAll="0">
      <items count="13">
        <item x="1"/>
        <item x="4"/>
        <item x="8"/>
        <item x="5"/>
        <item x="10"/>
        <item x="11"/>
        <item x="3"/>
        <item x="2"/>
        <item x="0"/>
        <item x="9"/>
        <item x="6"/>
        <item x="7"/>
        <item t="default"/>
      </items>
    </pivotField>
    <pivotField showAll="0"/>
    <pivotField showAll="0">
      <items count="3">
        <item h="1" x="0"/>
        <item x="1"/>
        <item t="default"/>
      </items>
    </pivotField>
    <pivotField showAll="0"/>
    <pivotField showAll="0">
      <items count="7">
        <item x="5"/>
        <item x="4"/>
        <item x="0"/>
        <item x="1"/>
        <item x="2"/>
        <item x="3"/>
        <item t="default"/>
      </items>
    </pivotField>
    <pivotField showAll="0"/>
  </pivotFields>
  <rowFields count="1">
    <field x="0"/>
  </rowFields>
  <rowItems count="5">
    <i>
      <x/>
    </i>
    <i>
      <x v="1"/>
    </i>
    <i>
      <x v="2"/>
    </i>
    <i>
      <x v="3"/>
    </i>
    <i>
      <x v="4"/>
    </i>
  </rowItems>
  <colItems count="1">
    <i/>
  </colItems>
  <dataFields count="1">
    <dataField name="Sum of Sales" fld="9" showDataAs="percentOfTotal" baseField="0" baseItem="0" numFmtId="10"/>
  </dataFields>
  <formats count="2">
    <format dxfId="12">
      <pivotArea collapsedLevelsAreSubtotals="1" fieldPosition="0">
        <references count="1">
          <reference field="0" count="1">
            <x v="0"/>
          </reference>
        </references>
      </pivotArea>
    </format>
    <format dxfId="11">
      <pivotArea collapsedLevelsAreSubtotals="1" fieldPosition="0">
        <references count="1">
          <reference field="0" count="4">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gridDropZones="1" multipleFieldFilters="0" chartFormat="22" fieldListSortAscending="1">
  <location ref="A1:C8" firstHeaderRow="2" firstDataRow="2" firstDataCol="2"/>
  <pivotFields count="21">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compact="0"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4" outline="0" showAll="0"/>
    <pivotField compact="0" outline="0" showAll="0"/>
    <pivotField compact="0" outline="0" showAll="0"/>
    <pivotField axis="axisRow" compact="0" outline="0" showAll="0">
      <items count="3">
        <item h="1" x="0"/>
        <item x="1"/>
        <item t="default"/>
      </items>
    </pivotField>
    <pivotField compact="0" outline="0" showAll="0"/>
    <pivotField axis="axisRow" compact="0" outline="0" showAll="0" defaultSubtotal="0">
      <items count="6">
        <item x="5"/>
        <item x="4"/>
        <item x="0"/>
        <item x="1"/>
        <item x="2"/>
        <item x="3"/>
      </items>
      <extLst>
        <ext xmlns:x14="http://schemas.microsoft.com/office/spreadsheetml/2009/9/main" uri="{2946ED86-A175-432a-8AC1-64E0C546D7DE}">
          <x14:pivotField fillDownLabels="1"/>
        </ext>
      </extLst>
    </pivotField>
    <pivotField compact="0" outline="0" showAll="0"/>
  </pivotFields>
  <rowFields count="2">
    <field x="19"/>
    <field x="17"/>
  </rowFields>
  <rowItems count="6">
    <i>
      <x/>
      <x v="1"/>
    </i>
    <i>
      <x v="1"/>
      <x v="1"/>
    </i>
    <i>
      <x v="2"/>
      <x v="1"/>
    </i>
    <i>
      <x v="3"/>
      <x v="1"/>
    </i>
    <i>
      <x v="4"/>
      <x v="1"/>
    </i>
    <i>
      <x v="5"/>
      <x v="1"/>
    </i>
  </rowItems>
  <colItems count="1">
    <i/>
  </colItems>
  <dataFields count="1">
    <dataField name="Sum of Sales" fld="9" baseField="0" baseItem="0" numFmtId="168"/>
  </dataFields>
  <formats count="1">
    <format dxfId="0">
      <pivotArea outline="0" collapsedLevelsAreSubtotals="1" fieldPosition="0"/>
    </format>
  </formats>
  <chartFormats count="29">
    <chartFormat chart="14" format="0"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 chart="18" format="15">
      <pivotArea type="data" outline="0" fieldPosition="0">
        <references count="3">
          <reference field="4294967294" count="1" selected="0">
            <x v="0"/>
          </reference>
          <reference field="17" count="1" selected="0">
            <x v="0"/>
          </reference>
          <reference field="19" count="1" selected="0">
            <x v="0"/>
          </reference>
        </references>
      </pivotArea>
    </chartFormat>
    <chartFormat chart="18" format="16">
      <pivotArea type="data" outline="0" fieldPosition="0">
        <references count="3">
          <reference field="4294967294" count="1" selected="0">
            <x v="0"/>
          </reference>
          <reference field="17" count="1" selected="0">
            <x v="1"/>
          </reference>
          <reference field="19" count="1" selected="0">
            <x v="0"/>
          </reference>
        </references>
      </pivotArea>
    </chartFormat>
    <chartFormat chart="18" format="17">
      <pivotArea type="data" outline="0" fieldPosition="0">
        <references count="3">
          <reference field="4294967294" count="1" selected="0">
            <x v="0"/>
          </reference>
          <reference field="17" count="1" selected="0">
            <x v="0"/>
          </reference>
          <reference field="19" count="1" selected="0">
            <x v="1"/>
          </reference>
        </references>
      </pivotArea>
    </chartFormat>
    <chartFormat chart="18" format="18">
      <pivotArea type="data" outline="0" fieldPosition="0">
        <references count="3">
          <reference field="4294967294" count="1" selected="0">
            <x v="0"/>
          </reference>
          <reference field="17" count="1" selected="0">
            <x v="1"/>
          </reference>
          <reference field="19" count="1" selected="0">
            <x v="1"/>
          </reference>
        </references>
      </pivotArea>
    </chartFormat>
    <chartFormat chart="18" format="19">
      <pivotArea type="data" outline="0" fieldPosition="0">
        <references count="3">
          <reference field="4294967294" count="1" selected="0">
            <x v="0"/>
          </reference>
          <reference field="17" count="1" selected="0">
            <x v="0"/>
          </reference>
          <reference field="19" count="1" selected="0">
            <x v="2"/>
          </reference>
        </references>
      </pivotArea>
    </chartFormat>
    <chartFormat chart="18" format="20">
      <pivotArea type="data" outline="0" fieldPosition="0">
        <references count="3">
          <reference field="4294967294" count="1" selected="0">
            <x v="0"/>
          </reference>
          <reference field="17" count="1" selected="0">
            <x v="1"/>
          </reference>
          <reference field="19" count="1" selected="0">
            <x v="2"/>
          </reference>
        </references>
      </pivotArea>
    </chartFormat>
    <chartFormat chart="18" format="21">
      <pivotArea type="data" outline="0" fieldPosition="0">
        <references count="3">
          <reference field="4294967294" count="1" selected="0">
            <x v="0"/>
          </reference>
          <reference field="17" count="1" selected="0">
            <x v="0"/>
          </reference>
          <reference field="19" count="1" selected="0">
            <x v="3"/>
          </reference>
        </references>
      </pivotArea>
    </chartFormat>
    <chartFormat chart="18" format="22">
      <pivotArea type="data" outline="0" fieldPosition="0">
        <references count="3">
          <reference field="4294967294" count="1" selected="0">
            <x v="0"/>
          </reference>
          <reference field="17" count="1" selected="0">
            <x v="1"/>
          </reference>
          <reference field="19" count="1" selected="0">
            <x v="3"/>
          </reference>
        </references>
      </pivotArea>
    </chartFormat>
    <chartFormat chart="18" format="23">
      <pivotArea type="data" outline="0" fieldPosition="0">
        <references count="3">
          <reference field="4294967294" count="1" selected="0">
            <x v="0"/>
          </reference>
          <reference field="17" count="1" selected="0">
            <x v="0"/>
          </reference>
          <reference field="19" count="1" selected="0">
            <x v="4"/>
          </reference>
        </references>
      </pivotArea>
    </chartFormat>
    <chartFormat chart="18" format="24">
      <pivotArea type="data" outline="0" fieldPosition="0">
        <references count="3">
          <reference field="4294967294" count="1" selected="0">
            <x v="0"/>
          </reference>
          <reference field="17" count="1" selected="0">
            <x v="1"/>
          </reference>
          <reference field="19" count="1" selected="0">
            <x v="4"/>
          </reference>
        </references>
      </pivotArea>
    </chartFormat>
    <chartFormat chart="18" format="25">
      <pivotArea type="data" outline="0" fieldPosition="0">
        <references count="3">
          <reference field="4294967294" count="1" selected="0">
            <x v="0"/>
          </reference>
          <reference field="17" count="1" selected="0">
            <x v="0"/>
          </reference>
          <reference field="19" count="1" selected="0">
            <x v="5"/>
          </reference>
        </references>
      </pivotArea>
    </chartFormat>
    <chartFormat chart="18" format="26">
      <pivotArea type="data" outline="0" fieldPosition="0">
        <references count="3">
          <reference field="4294967294" count="1" selected="0">
            <x v="0"/>
          </reference>
          <reference field="17" count="1" selected="0">
            <x v="1"/>
          </reference>
          <reference field="19" count="1" selected="0">
            <x v="5"/>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3">
          <reference field="4294967294" count="1" selected="0">
            <x v="0"/>
          </reference>
          <reference field="17" count="1" selected="0">
            <x v="0"/>
          </reference>
          <reference field="19" count="1" selected="0">
            <x v="0"/>
          </reference>
        </references>
      </pivotArea>
    </chartFormat>
    <chartFormat chart="19" format="2">
      <pivotArea type="data" outline="0" fieldPosition="0">
        <references count="3">
          <reference field="4294967294" count="1" selected="0">
            <x v="0"/>
          </reference>
          <reference field="17" count="1" selected="0">
            <x v="1"/>
          </reference>
          <reference field="19" count="1" selected="0">
            <x v="0"/>
          </reference>
        </references>
      </pivotArea>
    </chartFormat>
    <chartFormat chart="19" format="3">
      <pivotArea type="data" outline="0" fieldPosition="0">
        <references count="3">
          <reference field="4294967294" count="1" selected="0">
            <x v="0"/>
          </reference>
          <reference field="17" count="1" selected="0">
            <x v="0"/>
          </reference>
          <reference field="19" count="1" selected="0">
            <x v="1"/>
          </reference>
        </references>
      </pivotArea>
    </chartFormat>
    <chartFormat chart="19" format="4">
      <pivotArea type="data" outline="0" fieldPosition="0">
        <references count="3">
          <reference field="4294967294" count="1" selected="0">
            <x v="0"/>
          </reference>
          <reference field="17" count="1" selected="0">
            <x v="1"/>
          </reference>
          <reference field="19" count="1" selected="0">
            <x v="1"/>
          </reference>
        </references>
      </pivotArea>
    </chartFormat>
    <chartFormat chart="19" format="5">
      <pivotArea type="data" outline="0" fieldPosition="0">
        <references count="3">
          <reference field="4294967294" count="1" selected="0">
            <x v="0"/>
          </reference>
          <reference field="17" count="1" selected="0">
            <x v="0"/>
          </reference>
          <reference field="19" count="1" selected="0">
            <x v="2"/>
          </reference>
        </references>
      </pivotArea>
    </chartFormat>
    <chartFormat chart="19" format="6">
      <pivotArea type="data" outline="0" fieldPosition="0">
        <references count="3">
          <reference field="4294967294" count="1" selected="0">
            <x v="0"/>
          </reference>
          <reference field="17" count="1" selected="0">
            <x v="1"/>
          </reference>
          <reference field="19" count="1" selected="0">
            <x v="2"/>
          </reference>
        </references>
      </pivotArea>
    </chartFormat>
    <chartFormat chart="19" format="7">
      <pivotArea type="data" outline="0" fieldPosition="0">
        <references count="3">
          <reference field="4294967294" count="1" selected="0">
            <x v="0"/>
          </reference>
          <reference field="17" count="1" selected="0">
            <x v="0"/>
          </reference>
          <reference field="19" count="1" selected="0">
            <x v="3"/>
          </reference>
        </references>
      </pivotArea>
    </chartFormat>
    <chartFormat chart="19" format="8">
      <pivotArea type="data" outline="0" fieldPosition="0">
        <references count="3">
          <reference field="4294967294" count="1" selected="0">
            <x v="0"/>
          </reference>
          <reference field="17" count="1" selected="0">
            <x v="1"/>
          </reference>
          <reference field="19" count="1" selected="0">
            <x v="3"/>
          </reference>
        </references>
      </pivotArea>
    </chartFormat>
    <chartFormat chart="19" format="9">
      <pivotArea type="data" outline="0" fieldPosition="0">
        <references count="3">
          <reference field="4294967294" count="1" selected="0">
            <x v="0"/>
          </reference>
          <reference field="17" count="1" selected="0">
            <x v="0"/>
          </reference>
          <reference field="19" count="1" selected="0">
            <x v="4"/>
          </reference>
        </references>
      </pivotArea>
    </chartFormat>
    <chartFormat chart="19" format="10">
      <pivotArea type="data" outline="0" fieldPosition="0">
        <references count="3">
          <reference field="4294967294" count="1" selected="0">
            <x v="0"/>
          </reference>
          <reference field="17" count="1" selected="0">
            <x v="1"/>
          </reference>
          <reference field="19" count="1" selected="0">
            <x v="4"/>
          </reference>
        </references>
      </pivotArea>
    </chartFormat>
    <chartFormat chart="19" format="11">
      <pivotArea type="data" outline="0" fieldPosition="0">
        <references count="3">
          <reference field="4294967294" count="1" selected="0">
            <x v="0"/>
          </reference>
          <reference field="17" count="1" selected="0">
            <x v="0"/>
          </reference>
          <reference field="19" count="1" selected="0">
            <x v="5"/>
          </reference>
        </references>
      </pivotArea>
    </chartFormat>
    <chartFormat chart="19" format="12">
      <pivotArea type="data" outline="0" fieldPosition="0">
        <references count="3">
          <reference field="4294967294" count="1" selected="0">
            <x v="0"/>
          </reference>
          <reference field="17" count="1" selected="0">
            <x v="1"/>
          </reference>
          <reference field="19" count="1" selected="0">
            <x v="5"/>
          </reference>
        </references>
      </pivotArea>
    </chartFormat>
    <chartFormat chart="18" format="27">
      <pivotArea type="data" outline="0" fieldPosition="0">
        <references count="1">
          <reference field="4294967294" count="1" selected="0">
            <x v="0"/>
          </reference>
        </references>
      </pivotArea>
    </chartFormat>
    <chartFormat chart="18" format="28">
      <pivotArea type="data" outline="0" fieldPosition="0">
        <references count="2">
          <reference field="4294967294" count="1" selected="0">
            <x v="0"/>
          </reference>
          <reference field="1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8"/>
    <pivotTable tabId="2" name="PivotTable17"/>
    <pivotTable tabId="2" name="PivotTable3"/>
    <pivotTable tabId="2" name="PivotTable4"/>
    <pivotTable tabId="2" name="PivotTable5"/>
    <pivotTable tabId="2" name="PivotTable6"/>
    <pivotTable tabId="2" name="PivotTable7"/>
    <pivotTable tabId="2" name="PivotTable8"/>
  </pivotTables>
  <data>
    <tabular pivotCacheId="1">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9" name="PivotTable19"/>
  </pivotTables>
  <data>
    <tabular pivotCacheId="1">
      <items count="6">
        <i x="5" s="1"/>
        <i x="4"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9" name="PivotTable19"/>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8"/>
    <pivotTable tabId="2" name="PivotTable17"/>
    <pivotTable tabId="2" name="PivotTable3"/>
    <pivotTable tabId="2" name="PivotTable4"/>
    <pivotTable tabId="2" name="PivotTable5"/>
    <pivotTable tabId="2" name="PivotTable6"/>
    <pivotTable tabId="2" name="PivotTable7"/>
    <pivotTable tabId="2" name="PivotTable8"/>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style="Dashboard" rowHeight="234950"/>
  <slicer name="Product_Name" cache="Slicer_Product_Name" caption="Product_Name" columnCount="2" style="Dashboard" rowHeight="234950"/>
  <slicer name="Year 1" cache="Slicer_Year1" caption="Year" style="Dashboard" rowHeight="234950"/>
  <slicer name="Year" cache="Slicer_Year" caption="Year" columnCount="2" style="Dashboard" rowHeight="234950"/>
</slicers>
</file>

<file path=xl/tables/table1.xml><?xml version="1.0" encoding="utf-8"?>
<table xmlns="http://schemas.openxmlformats.org/spreadsheetml/2006/main" id="1" name="Table3" displayName="Table3" ref="A1:U701" totalsRowShown="0" headerRowDxfId="28">
  <autoFilter ref="A1:U701"/>
  <tableColumns count="21">
    <tableColumn id="1" name="Segment"/>
    <tableColumn id="2" name="Customer_ID"/>
    <tableColumn id="3" name="Product_ID"/>
    <tableColumn id="4" name="Discount Band"/>
    <tableColumn id="5" name="Units Sold" dataDxfId="27" dataCellStyle="Comma"/>
    <tableColumn id="6" name="Manufacturing Price" dataDxfId="26" dataCellStyle="Comma"/>
    <tableColumn id="7" name="Sale Price" dataDxfId="25" dataCellStyle="Comma"/>
    <tableColumn id="8" name="Gross Sales" dataDxfId="24" dataCellStyle="Comma"/>
    <tableColumn id="9" name="Discounts"/>
    <tableColumn id="10" name="Sales" dataDxfId="23" dataCellStyle="Comma"/>
    <tableColumn id="21" name="Sales ('000)" dataDxfId="22" dataCellStyle="Comma"/>
    <tableColumn id="11" name="COGS" dataDxfId="21" dataCellStyle="Comma"/>
    <tableColumn id="12" name="Profit" dataDxfId="20" dataCellStyle="Comma"/>
    <tableColumn id="22" name="Profit ('000)" dataDxfId="19" dataCellStyle="Comma"/>
    <tableColumn id="13" name="Date" dataDxfId="18"/>
    <tableColumn id="14" name="Month" dataDxfId="17"/>
    <tableColumn id="20" name="Quarter" dataDxfId="16"/>
    <tableColumn id="15" name="Year"/>
    <tableColumn id="16" name="Customer_Name" dataDxfId="15"/>
    <tableColumn id="17" name="Product_Name" dataDxfId="14"/>
    <tableColumn id="23" name="Country"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1"/>
  <sheetViews>
    <sheetView workbookViewId="0">
      <pane ySplit="1" topLeftCell="A679" activePane="bottomLeft" state="frozen"/>
      <selection pane="bottomLeft" activeCell="W698" sqref="W698"/>
    </sheetView>
  </sheetViews>
  <sheetFormatPr defaultRowHeight="15" x14ac:dyDescent="0.25"/>
  <cols>
    <col min="1" max="1" width="14.85546875" bestFit="1" customWidth="1"/>
    <col min="2" max="2" width="14.140625" bestFit="1" customWidth="1"/>
    <col min="3" max="3" width="12.7109375" bestFit="1" customWidth="1"/>
    <col min="4" max="4" width="15.42578125" bestFit="1" customWidth="1"/>
    <col min="5" max="5" width="11.7109375" bestFit="1" customWidth="1"/>
    <col min="6" max="6" width="20.5703125" bestFit="1" customWidth="1"/>
    <col min="7" max="7" width="11.28515625" bestFit="1" customWidth="1"/>
    <col min="8" max="8" width="12.42578125" bestFit="1" customWidth="1"/>
    <col min="9" max="9" width="11.28515625" bestFit="1" customWidth="1"/>
    <col min="10" max="10" width="12.28515625" bestFit="1" customWidth="1"/>
    <col min="11" max="11" width="12.7109375" bestFit="1" customWidth="1"/>
    <col min="12" max="13" width="11.28515625" bestFit="1" customWidth="1"/>
    <col min="14" max="14" width="13.140625" bestFit="1" customWidth="1"/>
    <col min="15" max="15" width="10.28515625" bestFit="1" customWidth="1"/>
    <col min="16" max="16" width="9" bestFit="1" customWidth="1"/>
    <col min="17" max="17" width="9.7109375" bestFit="1" customWidth="1"/>
    <col min="18" max="18" width="6.85546875" bestFit="1" customWidth="1"/>
    <col min="19" max="19" width="17.42578125" bestFit="1" customWidth="1"/>
    <col min="20" max="20" width="16" bestFit="1" customWidth="1"/>
    <col min="21" max="21" width="10"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 workbookViewId="0">
      <selection activeCell="I41" sqref="I4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
  <sheetViews>
    <sheetView showGridLines="0" workbookViewId="0">
      <selection activeCell="G9" sqref="G9"/>
    </sheetView>
  </sheetViews>
  <sheetFormatPr defaultRowHeight="15" x14ac:dyDescent="0.25"/>
  <cols>
    <col min="1" max="1" width="15.5703125" bestFit="1" customWidth="1"/>
  </cols>
  <sheetData>
    <row r="1" spans="1:22" ht="23.25" x14ac:dyDescent="0.35">
      <c r="A1" s="19" t="s">
        <v>320</v>
      </c>
      <c r="B1" s="20"/>
      <c r="C1" s="20"/>
      <c r="D1" s="20"/>
      <c r="E1" s="20"/>
      <c r="F1" s="20"/>
      <c r="G1" s="20"/>
      <c r="H1" s="20"/>
      <c r="I1" s="20"/>
      <c r="J1" s="20"/>
      <c r="K1" s="20"/>
      <c r="L1" s="20"/>
      <c r="M1" s="20"/>
      <c r="N1" s="20"/>
      <c r="O1" s="20"/>
      <c r="P1" s="20"/>
      <c r="Q1" s="20"/>
      <c r="R1" s="20"/>
      <c r="S1" s="20"/>
      <c r="T1" s="20"/>
      <c r="U1" s="20"/>
      <c r="V1" s="20"/>
    </row>
    <row r="3" spans="1:22" ht="18.75" x14ac:dyDescent="0.3">
      <c r="A3" t="s">
        <v>321</v>
      </c>
    </row>
    <row r="4" spans="1:22" ht="18.75" x14ac:dyDescent="0.3">
      <c r="A4" s="18" t="s">
        <v>322</v>
      </c>
    </row>
    <row r="5" spans="1:22" ht="18.75" x14ac:dyDescent="0.3">
      <c r="A5" s="18" t="s">
        <v>323</v>
      </c>
    </row>
    <row r="6" spans="1:22" ht="18.75" x14ac:dyDescent="0.3">
      <c r="A6" s="18" t="s">
        <v>324</v>
      </c>
    </row>
    <row r="7" spans="1:22" ht="18.75" x14ac:dyDescent="0.3">
      <c r="A7" s="18" t="s">
        <v>325</v>
      </c>
    </row>
    <row r="8" spans="1:22" ht="18.75" x14ac:dyDescent="0.3">
      <c r="A8" s="18" t="s">
        <v>326</v>
      </c>
    </row>
    <row r="9" spans="1:22" ht="18.75" x14ac:dyDescent="0.3">
      <c r="A9" s="18" t="s">
        <v>327</v>
      </c>
    </row>
    <row r="10" spans="1:22" ht="18.75" x14ac:dyDescent="0.3">
      <c r="A10" s="18" t="s">
        <v>328</v>
      </c>
    </row>
    <row r="11" spans="1:22" ht="18.75" x14ac:dyDescent="0.3">
      <c r="A11" s="18" t="s">
        <v>329</v>
      </c>
    </row>
    <row r="12" spans="1:22" ht="18.75" x14ac:dyDescent="0.3">
      <c r="A12" s="18" t="s">
        <v>330</v>
      </c>
    </row>
  </sheetData>
  <mergeCells count="1">
    <mergeCell ref="A1:V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2"/>
  <sheetViews>
    <sheetView topLeftCell="A27" workbookViewId="0">
      <selection activeCell="E75" sqref="E75"/>
    </sheetView>
  </sheetViews>
  <sheetFormatPr defaultRowHeight="15" x14ac:dyDescent="0.25"/>
  <cols>
    <col min="1" max="1" width="12.140625" customWidth="1"/>
    <col min="2" max="2" width="12.5703125" customWidth="1"/>
    <col min="3" max="3" width="16.28515625" customWidth="1"/>
    <col min="4" max="4" width="12.140625" customWidth="1"/>
    <col min="5" max="5" width="17.85546875" customWidth="1"/>
    <col min="6" max="6" width="18.28515625" customWidth="1"/>
    <col min="8" max="8" width="14" bestFit="1" customWidth="1"/>
    <col min="10" max="10" width="13.140625" bestFit="1" customWidth="1"/>
    <col min="11" max="11" width="12.140625" customWidth="1"/>
    <col min="12" max="12" width="17.5703125" bestFit="1" customWidth="1"/>
    <col min="13" max="13" width="13.140625" bestFit="1" customWidth="1"/>
    <col min="14" max="14" width="12.140625" customWidth="1"/>
  </cols>
  <sheetData>
    <row r="1" spans="1:14" x14ac:dyDescent="0.25">
      <c r="A1" t="s">
        <v>310</v>
      </c>
      <c r="B1" t="s">
        <v>311</v>
      </c>
      <c r="C1" t="s">
        <v>312</v>
      </c>
      <c r="D1" t="s">
        <v>313</v>
      </c>
    </row>
    <row r="2" spans="1:14" x14ac:dyDescent="0.25">
      <c r="A2" s="10">
        <v>92311094.749999896</v>
      </c>
      <c r="B2" s="9">
        <v>13015237.750000009</v>
      </c>
      <c r="C2" s="8">
        <v>861132</v>
      </c>
      <c r="D2" s="6">
        <f>B2/A2</f>
        <v>0.14099321197791367</v>
      </c>
      <c r="J2" s="11" t="s">
        <v>314</v>
      </c>
      <c r="K2" t="s">
        <v>310</v>
      </c>
      <c r="M2" s="11" t="s">
        <v>314</v>
      </c>
      <c r="N2" t="s">
        <v>310</v>
      </c>
    </row>
    <row r="3" spans="1:14" x14ac:dyDescent="0.25">
      <c r="J3" s="12" t="s">
        <v>22</v>
      </c>
      <c r="K3" s="13">
        <v>333187.5</v>
      </c>
      <c r="M3" s="12" t="s">
        <v>37</v>
      </c>
      <c r="N3" s="16">
        <v>9.6665719480051968E-2</v>
      </c>
    </row>
    <row r="4" spans="1:14" x14ac:dyDescent="0.25">
      <c r="J4" s="12" t="s">
        <v>31</v>
      </c>
      <c r="K4" s="13">
        <v>171082.2</v>
      </c>
      <c r="M4" s="12" t="s">
        <v>41</v>
      </c>
      <c r="N4" s="16">
        <v>0.14795125154769109</v>
      </c>
    </row>
    <row r="5" spans="1:14" x14ac:dyDescent="0.25">
      <c r="A5" s="7"/>
      <c r="J5" s="12" t="s">
        <v>39</v>
      </c>
      <c r="K5" s="13">
        <v>2564370</v>
      </c>
      <c r="M5" s="12" t="s">
        <v>46</v>
      </c>
      <c r="N5" s="16">
        <v>0.14449476388643956</v>
      </c>
    </row>
    <row r="6" spans="1:14" x14ac:dyDescent="0.25">
      <c r="J6" s="12" t="s">
        <v>43</v>
      </c>
      <c r="K6" s="13">
        <v>2868563.6</v>
      </c>
      <c r="M6" s="12" t="s">
        <v>51</v>
      </c>
      <c r="N6" s="16">
        <v>0.12904366162334999</v>
      </c>
    </row>
    <row r="7" spans="1:14" x14ac:dyDescent="0.25">
      <c r="J7" s="12" t="s">
        <v>48</v>
      </c>
      <c r="K7" s="13">
        <v>68766.179999999993</v>
      </c>
      <c r="M7" s="12" t="s">
        <v>59</v>
      </c>
      <c r="N7" s="16">
        <v>0.10027105376734793</v>
      </c>
    </row>
    <row r="8" spans="1:14" x14ac:dyDescent="0.25">
      <c r="J8" s="12" t="s">
        <v>52</v>
      </c>
      <c r="K8" s="13">
        <v>111504.3</v>
      </c>
      <c r="M8" s="12" t="s">
        <v>54</v>
      </c>
      <c r="N8" s="16">
        <v>0.1047451511238848</v>
      </c>
    </row>
    <row r="9" spans="1:14" x14ac:dyDescent="0.25">
      <c r="J9" s="12" t="s">
        <v>55</v>
      </c>
      <c r="K9" s="13">
        <v>534168.75</v>
      </c>
      <c r="M9" s="12" t="s">
        <v>65</v>
      </c>
      <c r="N9" s="16">
        <v>0.15814916646300523</v>
      </c>
    </row>
    <row r="10" spans="1:14" x14ac:dyDescent="0.25">
      <c r="J10" s="12" t="s">
        <v>60</v>
      </c>
      <c r="K10" s="13">
        <v>1069847.1100000001</v>
      </c>
      <c r="M10" s="12" t="s">
        <v>29</v>
      </c>
      <c r="N10" s="16">
        <v>0.11867923210822931</v>
      </c>
    </row>
    <row r="11" spans="1:14" x14ac:dyDescent="0.25">
      <c r="E11" s="11" t="s">
        <v>314</v>
      </c>
      <c r="F11" t="s">
        <v>310</v>
      </c>
      <c r="J11" s="12" t="s">
        <v>66</v>
      </c>
      <c r="K11" s="13">
        <v>387618.75</v>
      </c>
    </row>
    <row r="12" spans="1:14" x14ac:dyDescent="0.25">
      <c r="E12" s="12" t="s">
        <v>23</v>
      </c>
      <c r="F12" s="13">
        <v>11415018.840000002</v>
      </c>
      <c r="J12" s="12" t="s">
        <v>71</v>
      </c>
      <c r="K12" s="13">
        <v>29976</v>
      </c>
    </row>
    <row r="13" spans="1:14" x14ac:dyDescent="0.25">
      <c r="E13" s="12" t="s">
        <v>32</v>
      </c>
      <c r="F13" s="13">
        <v>27096396.860000007</v>
      </c>
      <c r="H13" s="13" t="str">
        <f>INDEX(E12:F17,MATCH(MAX(F12:F17),F12:F17,0),1)</f>
        <v>PROD_ID_002</v>
      </c>
      <c r="J13" s="12" t="s">
        <v>75</v>
      </c>
      <c r="K13" s="13">
        <v>206658</v>
      </c>
    </row>
    <row r="14" spans="1:14" x14ac:dyDescent="0.25">
      <c r="E14" s="12" t="s">
        <v>56</v>
      </c>
      <c r="F14" s="13">
        <v>12052759.705000002</v>
      </c>
      <c r="J14" s="12" t="s">
        <v>79</v>
      </c>
      <c r="K14" s="13">
        <v>683397</v>
      </c>
    </row>
    <row r="15" spans="1:14" x14ac:dyDescent="0.25">
      <c r="E15" s="12" t="s">
        <v>61</v>
      </c>
      <c r="F15" s="13">
        <v>15110493.790000001</v>
      </c>
      <c r="H15" s="14">
        <f>INDEX(E12:F17,MATCH(MAX(F12:F17),F12:F17,0),2)</f>
        <v>27096396.860000007</v>
      </c>
      <c r="J15" s="12" t="s">
        <v>82</v>
      </c>
      <c r="K15" s="13">
        <v>748865</v>
      </c>
    </row>
    <row r="16" spans="1:14" x14ac:dyDescent="0.25">
      <c r="E16" s="12" t="s">
        <v>67</v>
      </c>
      <c r="F16" s="13">
        <v>12408442.024999999</v>
      </c>
      <c r="J16" s="12" t="s">
        <v>84</v>
      </c>
      <c r="K16" s="13">
        <v>14979.72</v>
      </c>
    </row>
    <row r="17" spans="3:11" x14ac:dyDescent="0.25">
      <c r="E17" s="12" t="s">
        <v>95</v>
      </c>
      <c r="F17" s="13">
        <v>14227983.529999999</v>
      </c>
      <c r="J17" s="12" t="s">
        <v>86</v>
      </c>
      <c r="K17" s="13">
        <v>958131.25</v>
      </c>
    </row>
    <row r="18" spans="3:11" x14ac:dyDescent="0.25">
      <c r="J18" s="12" t="s">
        <v>89</v>
      </c>
      <c r="K18" s="13">
        <v>1309271.71</v>
      </c>
    </row>
    <row r="19" spans="3:11" x14ac:dyDescent="0.25">
      <c r="J19" s="12" t="s">
        <v>92</v>
      </c>
      <c r="K19" s="13">
        <v>883053</v>
      </c>
    </row>
    <row r="20" spans="3:11" x14ac:dyDescent="0.25">
      <c r="C20">
        <v>11</v>
      </c>
      <c r="D20">
        <f>COUNT(K3:K152)</f>
        <v>150</v>
      </c>
      <c r="E20">
        <f>D20-4</f>
        <v>146</v>
      </c>
      <c r="F20">
        <f>MIN(C20,E21)</f>
        <v>11</v>
      </c>
      <c r="J20" s="12" t="s">
        <v>94</v>
      </c>
      <c r="K20" s="13">
        <v>79200.479999999996</v>
      </c>
    </row>
    <row r="21" spans="3:11" x14ac:dyDescent="0.25">
      <c r="J21" s="12" t="s">
        <v>98</v>
      </c>
      <c r="K21" s="13">
        <v>27972</v>
      </c>
    </row>
    <row r="22" spans="3:11" x14ac:dyDescent="0.25">
      <c r="J22" s="12" t="s">
        <v>100</v>
      </c>
      <c r="K22" s="13">
        <v>1533084</v>
      </c>
    </row>
    <row r="23" spans="3:11" x14ac:dyDescent="0.25">
      <c r="J23" s="12" t="s">
        <v>102</v>
      </c>
      <c r="K23" s="13">
        <v>1382376.45</v>
      </c>
    </row>
    <row r="24" spans="3:11" x14ac:dyDescent="0.25">
      <c r="J24" s="12" t="s">
        <v>104</v>
      </c>
      <c r="K24" s="13">
        <v>136560</v>
      </c>
    </row>
    <row r="25" spans="3:11" x14ac:dyDescent="0.25">
      <c r="J25" s="12" t="s">
        <v>106</v>
      </c>
      <c r="K25" s="13">
        <v>1016282.5</v>
      </c>
    </row>
    <row r="26" spans="3:11" x14ac:dyDescent="0.25">
      <c r="J26" s="12" t="s">
        <v>108</v>
      </c>
      <c r="K26" s="13">
        <v>808521.25</v>
      </c>
    </row>
    <row r="27" spans="3:11" x14ac:dyDescent="0.25">
      <c r="J27" s="12" t="s">
        <v>111</v>
      </c>
      <c r="K27" s="13">
        <v>74814.540000000008</v>
      </c>
    </row>
    <row r="28" spans="3:11" x14ac:dyDescent="0.25">
      <c r="J28" s="12" t="s">
        <v>113</v>
      </c>
      <c r="K28" s="13">
        <v>142690.04999999999</v>
      </c>
    </row>
    <row r="29" spans="3:11" x14ac:dyDescent="0.25">
      <c r="J29" s="12" t="s">
        <v>115</v>
      </c>
      <c r="K29" s="13">
        <v>2007975.5600000003</v>
      </c>
    </row>
    <row r="30" spans="3:11" x14ac:dyDescent="0.25">
      <c r="J30" s="12" t="s">
        <v>117</v>
      </c>
      <c r="K30" s="13">
        <v>1810193.52</v>
      </c>
    </row>
    <row r="31" spans="3:11" x14ac:dyDescent="0.25">
      <c r="J31" s="12" t="s">
        <v>119</v>
      </c>
      <c r="K31" s="13">
        <v>338445</v>
      </c>
    </row>
    <row r="32" spans="3:11" x14ac:dyDescent="0.25">
      <c r="J32" s="12" t="s">
        <v>121</v>
      </c>
      <c r="K32" s="13">
        <v>409325</v>
      </c>
    </row>
    <row r="33" spans="4:14" x14ac:dyDescent="0.25">
      <c r="J33" s="12" t="s">
        <v>123</v>
      </c>
      <c r="K33" s="13">
        <v>488503.04000000004</v>
      </c>
    </row>
    <row r="34" spans="4:14" x14ac:dyDescent="0.25">
      <c r="J34" s="12" t="s">
        <v>125</v>
      </c>
      <c r="K34" s="13">
        <v>1018749</v>
      </c>
    </row>
    <row r="35" spans="4:14" x14ac:dyDescent="0.25">
      <c r="J35" s="12" t="s">
        <v>127</v>
      </c>
      <c r="K35" s="13">
        <v>1690602.02</v>
      </c>
    </row>
    <row r="36" spans="4:14" x14ac:dyDescent="0.25">
      <c r="J36" s="12" t="s">
        <v>129</v>
      </c>
      <c r="K36" s="13">
        <v>1111753.82</v>
      </c>
    </row>
    <row r="37" spans="4:14" x14ac:dyDescent="0.25">
      <c r="J37" s="12" t="s">
        <v>131</v>
      </c>
      <c r="K37" s="13">
        <v>1154531.3999999999</v>
      </c>
    </row>
    <row r="38" spans="4:14" x14ac:dyDescent="0.25">
      <c r="J38" s="12" t="s">
        <v>133</v>
      </c>
      <c r="K38" s="13">
        <v>74108.399999999994</v>
      </c>
    </row>
    <row r="39" spans="4:14" x14ac:dyDescent="0.25">
      <c r="D39" s="11" t="s">
        <v>314</v>
      </c>
      <c r="E39" t="s">
        <v>315</v>
      </c>
      <c r="F39" t="s">
        <v>316</v>
      </c>
      <c r="G39" s="15" t="s">
        <v>317</v>
      </c>
      <c r="J39" s="12" t="s">
        <v>135</v>
      </c>
      <c r="K39" s="13">
        <v>1120032.8199999998</v>
      </c>
    </row>
    <row r="40" spans="4:14" x14ac:dyDescent="0.25">
      <c r="D40" s="12" t="s">
        <v>33</v>
      </c>
      <c r="E40" s="4">
        <v>6752.737430000001</v>
      </c>
      <c r="F40" s="4">
        <v>989.37593000000004</v>
      </c>
      <c r="G40" s="5">
        <f>F40/E40</f>
        <v>0.14651479348279647</v>
      </c>
      <c r="J40" s="12" t="s">
        <v>137</v>
      </c>
      <c r="K40" s="13">
        <v>54236.7</v>
      </c>
      <c r="M40" s="11" t="s">
        <v>314</v>
      </c>
      <c r="N40" t="s">
        <v>312</v>
      </c>
    </row>
    <row r="41" spans="4:14" x14ac:dyDescent="0.25">
      <c r="D41" s="12" t="s">
        <v>62</v>
      </c>
      <c r="E41" s="4">
        <v>4497.1929850000015</v>
      </c>
      <c r="F41" s="4">
        <v>607.88998499999991</v>
      </c>
      <c r="G41" s="5">
        <f t="shared" ref="G41:G51" si="0">F41/E41</f>
        <v>0.13517098043770068</v>
      </c>
      <c r="J41" s="12" t="s">
        <v>139</v>
      </c>
      <c r="K41" s="13">
        <v>34574.25</v>
      </c>
      <c r="M41" s="12" t="s">
        <v>97</v>
      </c>
      <c r="N41" s="16">
        <v>0.14124083183530517</v>
      </c>
    </row>
    <row r="42" spans="4:14" x14ac:dyDescent="0.25">
      <c r="D42" s="12" t="s">
        <v>87</v>
      </c>
      <c r="E42" s="4">
        <v>6466.5453800000005</v>
      </c>
      <c r="F42" s="4">
        <v>1045.1283799999999</v>
      </c>
      <c r="G42" s="5">
        <f t="shared" si="0"/>
        <v>0.16162082202846922</v>
      </c>
      <c r="J42" s="12" t="s">
        <v>141</v>
      </c>
      <c r="K42" s="13">
        <v>2873296.3000000003</v>
      </c>
      <c r="M42" s="12" t="s">
        <v>70</v>
      </c>
      <c r="N42" s="16">
        <v>0.13405842542142204</v>
      </c>
    </row>
    <row r="43" spans="4:14" x14ac:dyDescent="0.25">
      <c r="D43" s="12" t="s">
        <v>72</v>
      </c>
      <c r="E43" s="4">
        <v>8833.8735799999977</v>
      </c>
      <c r="F43" s="4">
        <v>1296.6285800000001</v>
      </c>
      <c r="G43" s="5">
        <f t="shared" si="0"/>
        <v>0.14677916411839803</v>
      </c>
      <c r="J43" s="12" t="s">
        <v>143</v>
      </c>
      <c r="K43" s="13">
        <v>621059.85</v>
      </c>
      <c r="M43" s="12" t="s">
        <v>28</v>
      </c>
      <c r="N43" s="16">
        <v>0.1369337105112805</v>
      </c>
    </row>
    <row r="44" spans="4:14" x14ac:dyDescent="0.25">
      <c r="D44" s="12" t="s">
        <v>109</v>
      </c>
      <c r="E44" s="4">
        <v>9537.4810249999991</v>
      </c>
      <c r="F44" s="4">
        <v>1282.1780249999997</v>
      </c>
      <c r="G44" s="5">
        <f t="shared" si="0"/>
        <v>0.13443570913945802</v>
      </c>
      <c r="J44" s="12" t="s">
        <v>145</v>
      </c>
      <c r="K44" s="13">
        <v>1312997.93</v>
      </c>
      <c r="M44" s="12" t="s">
        <v>36</v>
      </c>
      <c r="N44" s="16">
        <v>0.29727440160161278</v>
      </c>
    </row>
    <row r="45" spans="4:14" x14ac:dyDescent="0.25">
      <c r="D45" s="12" t="s">
        <v>151</v>
      </c>
      <c r="E45" s="4">
        <v>8152.6302400000013</v>
      </c>
      <c r="F45" s="4">
        <v>1026.82374</v>
      </c>
      <c r="G45" s="5">
        <f t="shared" si="0"/>
        <v>0.12594999524963121</v>
      </c>
      <c r="J45" s="12" t="s">
        <v>147</v>
      </c>
      <c r="K45" s="13">
        <v>800439.11999999988</v>
      </c>
      <c r="M45" s="12" t="s">
        <v>58</v>
      </c>
      <c r="N45" s="16">
        <v>0.14278124608074025</v>
      </c>
    </row>
    <row r="46" spans="4:14" x14ac:dyDescent="0.25">
      <c r="D46" s="12" t="s">
        <v>49</v>
      </c>
      <c r="E46" s="4">
        <v>10494.309959999999</v>
      </c>
      <c r="F46" s="4">
        <v>1485.0109600000001</v>
      </c>
      <c r="G46" s="5">
        <f t="shared" si="0"/>
        <v>0.14150629871427967</v>
      </c>
      <c r="J46" s="12" t="s">
        <v>149</v>
      </c>
      <c r="K46" s="13">
        <v>107422.79999999999</v>
      </c>
      <c r="M46" s="12" t="s">
        <v>64</v>
      </c>
      <c r="N46" s="16">
        <v>0.14771138454963931</v>
      </c>
    </row>
    <row r="47" spans="4:14" x14ac:dyDescent="0.25">
      <c r="D47" s="12" t="s">
        <v>44</v>
      </c>
      <c r="E47" s="4">
        <v>8318.6461700000018</v>
      </c>
      <c r="F47" s="4">
        <v>1266.4881699999996</v>
      </c>
      <c r="G47" s="5">
        <f t="shared" si="0"/>
        <v>0.15224690942709002</v>
      </c>
      <c r="J47" s="12" t="s">
        <v>152</v>
      </c>
      <c r="K47" s="13">
        <v>8653.5</v>
      </c>
    </row>
    <row r="48" spans="4:14" x14ac:dyDescent="0.25">
      <c r="D48" s="12" t="s">
        <v>25</v>
      </c>
      <c r="E48" s="4">
        <v>6881.1927650000016</v>
      </c>
      <c r="F48" s="4">
        <v>993.29776500000025</v>
      </c>
      <c r="G48" s="5">
        <f t="shared" si="0"/>
        <v>0.14434964967879374</v>
      </c>
      <c r="J48" s="12" t="s">
        <v>154</v>
      </c>
      <c r="K48" s="13">
        <v>51938.324999999997</v>
      </c>
    </row>
    <row r="49" spans="3:11" x14ac:dyDescent="0.25">
      <c r="D49" s="12" t="s">
        <v>90</v>
      </c>
      <c r="E49" s="4">
        <v>5412.1038099999996</v>
      </c>
      <c r="F49" s="4">
        <v>502.49180999999993</v>
      </c>
      <c r="G49" s="5">
        <f t="shared" si="0"/>
        <v>9.284592972358377E-2</v>
      </c>
      <c r="J49" s="12" t="s">
        <v>156</v>
      </c>
      <c r="K49" s="13">
        <v>1574073.79</v>
      </c>
    </row>
    <row r="50" spans="3:11" x14ac:dyDescent="0.25">
      <c r="D50" s="12" t="s">
        <v>76</v>
      </c>
      <c r="E50" s="4">
        <v>7274.1777899999997</v>
      </c>
      <c r="F50" s="4">
        <v>1271.1402900000003</v>
      </c>
      <c r="G50" s="5">
        <f t="shared" si="0"/>
        <v>0.17474693727550483</v>
      </c>
      <c r="J50" s="12" t="s">
        <v>159</v>
      </c>
      <c r="K50" s="13">
        <v>866482.2</v>
      </c>
    </row>
    <row r="51" spans="3:11" x14ac:dyDescent="0.25">
      <c r="D51" s="12" t="s">
        <v>80</v>
      </c>
      <c r="E51" s="4">
        <v>9690.2036149999985</v>
      </c>
      <c r="F51" s="4">
        <v>1248.7841150000002</v>
      </c>
      <c r="G51" s="5">
        <f t="shared" si="0"/>
        <v>0.12887078173124644</v>
      </c>
      <c r="J51" s="12" t="s">
        <v>161</v>
      </c>
      <c r="K51" s="13">
        <v>384703.8</v>
      </c>
    </row>
    <row r="52" spans="3:11" x14ac:dyDescent="0.25">
      <c r="J52" s="12" t="s">
        <v>163</v>
      </c>
      <c r="K52" s="13">
        <v>426630</v>
      </c>
    </row>
    <row r="53" spans="3:11" x14ac:dyDescent="0.25">
      <c r="J53" s="12" t="s">
        <v>165</v>
      </c>
      <c r="K53" s="13">
        <v>1166780</v>
      </c>
    </row>
    <row r="54" spans="3:11" x14ac:dyDescent="0.25">
      <c r="J54" s="12" t="s">
        <v>167</v>
      </c>
      <c r="K54" s="13">
        <v>1900394.87</v>
      </c>
    </row>
    <row r="55" spans="3:11" x14ac:dyDescent="0.25">
      <c r="C55" s="11" t="s">
        <v>314</v>
      </c>
      <c r="D55" t="s">
        <v>310</v>
      </c>
      <c r="F55" s="15" t="s">
        <v>0</v>
      </c>
      <c r="G55" s="15" t="s">
        <v>318</v>
      </c>
      <c r="J55" s="12" t="s">
        <v>169</v>
      </c>
      <c r="K55" s="13">
        <v>295943.75</v>
      </c>
    </row>
    <row r="56" spans="3:11" x14ac:dyDescent="0.25">
      <c r="C56" s="12" t="s">
        <v>47</v>
      </c>
      <c r="D56" s="16">
        <v>1.5193226380840854E-2</v>
      </c>
      <c r="F56" s="12" t="s">
        <v>47</v>
      </c>
      <c r="G56" s="16">
        <v>1.5165914188862551E-2</v>
      </c>
      <c r="J56" s="12" t="s">
        <v>171</v>
      </c>
      <c r="K56" s="13">
        <v>1579878.1700000002</v>
      </c>
    </row>
    <row r="57" spans="3:11" x14ac:dyDescent="0.25">
      <c r="C57" s="12" t="s">
        <v>21</v>
      </c>
      <c r="D57" s="16">
        <v>0.16858354802470799</v>
      </c>
      <c r="F57" s="12" t="s">
        <v>21</v>
      </c>
      <c r="G57" s="16">
        <v>0.16518400786390008</v>
      </c>
      <c r="J57" s="12" t="s">
        <v>173</v>
      </c>
      <c r="K57" s="13">
        <v>397464.25</v>
      </c>
    </row>
    <row r="58" spans="3:11" x14ac:dyDescent="0.25">
      <c r="C58" s="12" t="s">
        <v>42</v>
      </c>
      <c r="D58" s="16">
        <v>0.42701882690000292</v>
      </c>
      <c r="F58" s="12" t="s">
        <v>42</v>
      </c>
      <c r="G58" s="16">
        <v>0.44222921495540313</v>
      </c>
      <c r="J58" s="12" t="s">
        <v>175</v>
      </c>
      <c r="K58" s="13">
        <v>1170498.71</v>
      </c>
    </row>
    <row r="59" spans="3:11" x14ac:dyDescent="0.25">
      <c r="C59" s="12" t="s">
        <v>30</v>
      </c>
      <c r="D59" s="16">
        <v>1.9885362967163804E-2</v>
      </c>
      <c r="F59" s="12" t="s">
        <v>30</v>
      </c>
      <c r="G59" s="16">
        <v>2.0061958190274443E-2</v>
      </c>
      <c r="J59" s="12" t="s">
        <v>177</v>
      </c>
      <c r="K59" s="13">
        <v>737574.57000000007</v>
      </c>
    </row>
    <row r="60" spans="3:11" x14ac:dyDescent="0.25">
      <c r="C60" s="12" t="s">
        <v>38</v>
      </c>
      <c r="D60" s="16">
        <v>0.36931903572728442</v>
      </c>
      <c r="F60" s="12" t="s">
        <v>38</v>
      </c>
      <c r="G60" s="16">
        <v>0.35735890480155985</v>
      </c>
      <c r="J60" s="12" t="s">
        <v>179</v>
      </c>
      <c r="K60" s="13">
        <v>409275</v>
      </c>
    </row>
    <row r="61" spans="3:11" x14ac:dyDescent="0.25">
      <c r="J61" s="12" t="s">
        <v>181</v>
      </c>
      <c r="K61" s="13">
        <v>1098393.3700000001</v>
      </c>
    </row>
    <row r="62" spans="3:11" x14ac:dyDescent="0.25">
      <c r="J62" s="12" t="s">
        <v>183</v>
      </c>
      <c r="K62" s="13">
        <v>116156.28</v>
      </c>
    </row>
    <row r="63" spans="3:11" x14ac:dyDescent="0.25">
      <c r="J63" s="12" t="s">
        <v>184</v>
      </c>
      <c r="K63" s="13">
        <v>693171</v>
      </c>
    </row>
    <row r="64" spans="3:11" x14ac:dyDescent="0.25">
      <c r="J64" s="12" t="s">
        <v>186</v>
      </c>
      <c r="K64" s="13">
        <v>912861</v>
      </c>
    </row>
    <row r="65" spans="3:11" x14ac:dyDescent="0.25">
      <c r="C65" s="11" t="s">
        <v>314</v>
      </c>
      <c r="D65" t="s">
        <v>311</v>
      </c>
      <c r="J65" s="12" t="s">
        <v>188</v>
      </c>
      <c r="K65" s="13">
        <v>2120586</v>
      </c>
    </row>
    <row r="66" spans="3:11" x14ac:dyDescent="0.25">
      <c r="C66" s="12">
        <v>2022</v>
      </c>
      <c r="D66" s="13">
        <v>13015237.750000002</v>
      </c>
      <c r="J66" s="12" t="s">
        <v>190</v>
      </c>
      <c r="K66" s="13">
        <v>817309.98</v>
      </c>
    </row>
    <row r="67" spans="3:11" x14ac:dyDescent="0.25">
      <c r="C67" s="17" t="s">
        <v>33</v>
      </c>
      <c r="D67" s="13">
        <v>989375.92999999982</v>
      </c>
      <c r="J67" s="12" t="s">
        <v>192</v>
      </c>
      <c r="K67" s="13">
        <v>1993805.76</v>
      </c>
    </row>
    <row r="68" spans="3:11" x14ac:dyDescent="0.25">
      <c r="C68" s="17" t="s">
        <v>62</v>
      </c>
      <c r="D68" s="13">
        <v>607889.98499999987</v>
      </c>
      <c r="J68" s="12" t="s">
        <v>194</v>
      </c>
      <c r="K68" s="13">
        <v>1662455.07</v>
      </c>
    </row>
    <row r="69" spans="3:11" x14ac:dyDescent="0.25">
      <c r="C69" s="17" t="s">
        <v>87</v>
      </c>
      <c r="D69" s="13">
        <v>1045128.38</v>
      </c>
      <c r="J69" s="12" t="s">
        <v>196</v>
      </c>
      <c r="K69" s="13">
        <v>72521.16</v>
      </c>
    </row>
    <row r="70" spans="3:11" x14ac:dyDescent="0.25">
      <c r="C70" s="17" t="s">
        <v>72</v>
      </c>
      <c r="D70" s="13">
        <v>1296628.5799999998</v>
      </c>
      <c r="J70" s="12" t="s">
        <v>198</v>
      </c>
      <c r="K70" s="13">
        <v>206852.5</v>
      </c>
    </row>
    <row r="71" spans="3:11" x14ac:dyDescent="0.25">
      <c r="C71" s="17" t="s">
        <v>109</v>
      </c>
      <c r="D71" s="13">
        <v>1282178.0249999999</v>
      </c>
      <c r="J71" s="12" t="s">
        <v>200</v>
      </c>
      <c r="K71" s="13">
        <v>1685310</v>
      </c>
    </row>
    <row r="72" spans="3:11" x14ac:dyDescent="0.25">
      <c r="C72" s="17" t="s">
        <v>151</v>
      </c>
      <c r="D72" s="13">
        <v>1026823.74</v>
      </c>
      <c r="J72" s="12" t="s">
        <v>201</v>
      </c>
      <c r="K72" s="13">
        <v>1934637</v>
      </c>
    </row>
    <row r="73" spans="3:11" x14ac:dyDescent="0.25">
      <c r="C73" s="17" t="s">
        <v>49</v>
      </c>
      <c r="D73" s="13">
        <v>1485010.96</v>
      </c>
      <c r="J73" s="12" t="s">
        <v>203</v>
      </c>
      <c r="K73" s="13">
        <v>18709.080000000002</v>
      </c>
    </row>
    <row r="74" spans="3:11" x14ac:dyDescent="0.25">
      <c r="C74" s="17" t="s">
        <v>44</v>
      </c>
      <c r="D74" s="13">
        <v>1266488.1700000004</v>
      </c>
      <c r="J74" s="12" t="s">
        <v>205</v>
      </c>
      <c r="K74" s="13">
        <v>1186033.1800000002</v>
      </c>
    </row>
    <row r="75" spans="3:11" x14ac:dyDescent="0.25">
      <c r="C75" s="17" t="s">
        <v>25</v>
      </c>
      <c r="D75" s="13">
        <v>993297.76500000001</v>
      </c>
      <c r="J75" s="12" t="s">
        <v>207</v>
      </c>
      <c r="K75" s="13">
        <v>1158353.75</v>
      </c>
    </row>
    <row r="76" spans="3:11" x14ac:dyDescent="0.25">
      <c r="C76" s="17" t="s">
        <v>90</v>
      </c>
      <c r="D76" s="13">
        <v>502491.80999999982</v>
      </c>
      <c r="J76" s="12" t="s">
        <v>209</v>
      </c>
      <c r="K76" s="13">
        <v>1038082.5</v>
      </c>
    </row>
    <row r="77" spans="3:11" x14ac:dyDescent="0.25">
      <c r="C77" s="17" t="s">
        <v>76</v>
      </c>
      <c r="D77" s="13">
        <v>1271140.2900000003</v>
      </c>
      <c r="J77" s="12" t="s">
        <v>211</v>
      </c>
      <c r="K77" s="13">
        <v>2253453</v>
      </c>
    </row>
    <row r="78" spans="3:11" x14ac:dyDescent="0.25">
      <c r="C78" s="17" t="s">
        <v>80</v>
      </c>
      <c r="D78" s="13">
        <v>1248784.115</v>
      </c>
      <c r="J78" s="12" t="s">
        <v>213</v>
      </c>
      <c r="K78" s="13">
        <v>17082.599999999999</v>
      </c>
    </row>
    <row r="79" spans="3:11" x14ac:dyDescent="0.25">
      <c r="J79" s="12" t="s">
        <v>215</v>
      </c>
      <c r="K79" s="13">
        <v>14452.68</v>
      </c>
    </row>
    <row r="80" spans="3:11" x14ac:dyDescent="0.25">
      <c r="J80" s="12" t="s">
        <v>217</v>
      </c>
      <c r="K80" s="13">
        <v>1507683</v>
      </c>
    </row>
    <row r="81" spans="10:11" x14ac:dyDescent="0.25">
      <c r="J81" s="12" t="s">
        <v>219</v>
      </c>
      <c r="K81" s="13">
        <v>156048.75</v>
      </c>
    </row>
    <row r="82" spans="10:11" x14ac:dyDescent="0.25">
      <c r="J82" s="12" t="s">
        <v>220</v>
      </c>
      <c r="K82" s="13">
        <v>1117440</v>
      </c>
    </row>
    <row r="83" spans="10:11" x14ac:dyDescent="0.25">
      <c r="J83" s="12" t="s">
        <v>221</v>
      </c>
      <c r="K83" s="13">
        <v>47897.1</v>
      </c>
    </row>
    <row r="84" spans="10:11" x14ac:dyDescent="0.25">
      <c r="J84" s="12" t="s">
        <v>223</v>
      </c>
      <c r="K84" s="13">
        <v>9811.7999999999993</v>
      </c>
    </row>
    <row r="85" spans="10:11" x14ac:dyDescent="0.25">
      <c r="J85" s="12" t="s">
        <v>225</v>
      </c>
      <c r="K85" s="13">
        <v>39917.760000000002</v>
      </c>
    </row>
    <row r="86" spans="10:11" x14ac:dyDescent="0.25">
      <c r="J86" s="12" t="s">
        <v>227</v>
      </c>
      <c r="K86" s="13">
        <v>44736.12</v>
      </c>
    </row>
    <row r="87" spans="10:11" x14ac:dyDescent="0.25">
      <c r="J87" s="12" t="s">
        <v>230</v>
      </c>
      <c r="K87" s="13">
        <v>910823.125</v>
      </c>
    </row>
    <row r="88" spans="10:11" x14ac:dyDescent="0.25">
      <c r="J88" s="12" t="s">
        <v>232</v>
      </c>
      <c r="K88" s="13">
        <v>1017468</v>
      </c>
    </row>
    <row r="89" spans="10:11" x14ac:dyDescent="0.25">
      <c r="J89" s="12" t="s">
        <v>233</v>
      </c>
      <c r="K89" s="13">
        <v>100561.95</v>
      </c>
    </row>
    <row r="90" spans="10:11" x14ac:dyDescent="0.25">
      <c r="J90" s="12" t="s">
        <v>234</v>
      </c>
      <c r="K90" s="13">
        <v>52992.479999999996</v>
      </c>
    </row>
    <row r="91" spans="10:11" x14ac:dyDescent="0.25">
      <c r="J91" s="12" t="s">
        <v>236</v>
      </c>
      <c r="K91" s="13">
        <v>22302.240000000002</v>
      </c>
    </row>
    <row r="92" spans="10:11" x14ac:dyDescent="0.25">
      <c r="J92" s="12" t="s">
        <v>238</v>
      </c>
      <c r="K92" s="13">
        <v>105265.20000000001</v>
      </c>
    </row>
    <row r="93" spans="10:11" x14ac:dyDescent="0.25">
      <c r="J93" s="12" t="s">
        <v>240</v>
      </c>
      <c r="K93" s="13">
        <v>79985.7</v>
      </c>
    </row>
    <row r="94" spans="10:11" x14ac:dyDescent="0.25">
      <c r="J94" s="12" t="s">
        <v>242</v>
      </c>
      <c r="K94" s="13">
        <v>128880</v>
      </c>
    </row>
    <row r="95" spans="10:11" x14ac:dyDescent="0.25">
      <c r="J95" s="12" t="s">
        <v>244</v>
      </c>
      <c r="K95" s="13">
        <v>1323443.55</v>
      </c>
    </row>
    <row r="96" spans="10:11" x14ac:dyDescent="0.25">
      <c r="J96" s="12" t="s">
        <v>245</v>
      </c>
      <c r="K96" s="13">
        <v>90956.25</v>
      </c>
    </row>
    <row r="97" spans="10:11" x14ac:dyDescent="0.25">
      <c r="J97" s="12" t="s">
        <v>247</v>
      </c>
      <c r="K97" s="13">
        <v>38021.399999999994</v>
      </c>
    </row>
    <row r="98" spans="10:11" x14ac:dyDescent="0.25">
      <c r="J98" s="12" t="s">
        <v>249</v>
      </c>
      <c r="K98" s="13">
        <v>37651.5</v>
      </c>
    </row>
    <row r="99" spans="10:11" x14ac:dyDescent="0.25">
      <c r="J99" s="12" t="s">
        <v>251</v>
      </c>
      <c r="K99" s="13">
        <v>175260</v>
      </c>
    </row>
    <row r="100" spans="10:11" x14ac:dyDescent="0.25">
      <c r="J100" s="12" t="s">
        <v>253</v>
      </c>
      <c r="K100" s="13">
        <v>32840.160000000003</v>
      </c>
    </row>
    <row r="101" spans="10:11" x14ac:dyDescent="0.25">
      <c r="J101" s="12" t="s">
        <v>254</v>
      </c>
      <c r="K101" s="13">
        <v>1104619.8700000001</v>
      </c>
    </row>
    <row r="102" spans="10:11" x14ac:dyDescent="0.25">
      <c r="J102" s="12" t="s">
        <v>255</v>
      </c>
      <c r="K102" s="13">
        <v>414260</v>
      </c>
    </row>
    <row r="103" spans="10:11" x14ac:dyDescent="0.25">
      <c r="J103" s="12" t="s">
        <v>256</v>
      </c>
      <c r="K103" s="13">
        <v>1035625.5</v>
      </c>
    </row>
    <row r="104" spans="10:11" x14ac:dyDescent="0.25">
      <c r="J104" s="12" t="s">
        <v>257</v>
      </c>
      <c r="K104" s="13">
        <v>356250</v>
      </c>
    </row>
    <row r="105" spans="10:11" x14ac:dyDescent="0.25">
      <c r="J105" s="12" t="s">
        <v>259</v>
      </c>
      <c r="K105" s="13">
        <v>22256.324999999997</v>
      </c>
    </row>
    <row r="106" spans="10:11" x14ac:dyDescent="0.25">
      <c r="J106" s="12" t="s">
        <v>261</v>
      </c>
      <c r="K106" s="13">
        <v>28795.95</v>
      </c>
    </row>
    <row r="107" spans="10:11" x14ac:dyDescent="0.25">
      <c r="J107" s="12" t="s">
        <v>263</v>
      </c>
      <c r="K107" s="13">
        <v>790966.25</v>
      </c>
    </row>
    <row r="108" spans="10:11" x14ac:dyDescent="0.25">
      <c r="J108" s="12" t="s">
        <v>264</v>
      </c>
      <c r="K108" s="13">
        <v>39432</v>
      </c>
    </row>
    <row r="109" spans="10:11" x14ac:dyDescent="0.25">
      <c r="J109" s="12" t="s">
        <v>265</v>
      </c>
      <c r="K109" s="13">
        <v>32837.699999999997</v>
      </c>
    </row>
    <row r="110" spans="10:11" x14ac:dyDescent="0.25">
      <c r="J110" s="12" t="s">
        <v>267</v>
      </c>
      <c r="K110" s="13">
        <v>76821.75</v>
      </c>
    </row>
    <row r="111" spans="10:11" x14ac:dyDescent="0.25">
      <c r="J111" s="12" t="s">
        <v>268</v>
      </c>
      <c r="K111" s="13">
        <v>23626.799999999999</v>
      </c>
    </row>
    <row r="112" spans="10:11" x14ac:dyDescent="0.25">
      <c r="J112" s="12" t="s">
        <v>269</v>
      </c>
      <c r="K112" s="13">
        <v>55561.32</v>
      </c>
    </row>
    <row r="113" spans="10:11" x14ac:dyDescent="0.25">
      <c r="J113" s="12" t="s">
        <v>270</v>
      </c>
      <c r="K113" s="13">
        <v>45238.8</v>
      </c>
    </row>
    <row r="114" spans="10:11" x14ac:dyDescent="0.25">
      <c r="J114" s="12" t="s">
        <v>271</v>
      </c>
      <c r="K114" s="13">
        <v>127970.25</v>
      </c>
    </row>
    <row r="115" spans="10:11" x14ac:dyDescent="0.25">
      <c r="J115" s="12" t="s">
        <v>272</v>
      </c>
      <c r="K115" s="13">
        <v>18161.400000000001</v>
      </c>
    </row>
    <row r="116" spans="10:11" x14ac:dyDescent="0.25">
      <c r="J116" s="12" t="s">
        <v>273</v>
      </c>
      <c r="K116" s="13">
        <v>60088.68</v>
      </c>
    </row>
    <row r="117" spans="10:11" x14ac:dyDescent="0.25">
      <c r="J117" s="12" t="s">
        <v>274</v>
      </c>
      <c r="K117" s="13">
        <v>865668.75</v>
      </c>
    </row>
    <row r="118" spans="10:11" x14ac:dyDescent="0.25">
      <c r="J118" s="12" t="s">
        <v>275</v>
      </c>
      <c r="K118" s="13">
        <v>2908284</v>
      </c>
    </row>
    <row r="119" spans="10:11" x14ac:dyDescent="0.25">
      <c r="J119" s="12" t="s">
        <v>276</v>
      </c>
      <c r="K119" s="13">
        <v>352536.25</v>
      </c>
    </row>
    <row r="120" spans="10:11" x14ac:dyDescent="0.25">
      <c r="J120" s="12" t="s">
        <v>277</v>
      </c>
      <c r="K120" s="13">
        <v>313211.25</v>
      </c>
    </row>
    <row r="121" spans="10:11" x14ac:dyDescent="0.25">
      <c r="J121" s="12" t="s">
        <v>278</v>
      </c>
      <c r="K121" s="13">
        <v>44145.36</v>
      </c>
    </row>
    <row r="122" spans="10:11" x14ac:dyDescent="0.25">
      <c r="J122" s="12" t="s">
        <v>279</v>
      </c>
      <c r="K122" s="13">
        <v>68634.720000000001</v>
      </c>
    </row>
    <row r="123" spans="10:11" x14ac:dyDescent="0.25">
      <c r="J123" s="12" t="s">
        <v>280</v>
      </c>
      <c r="K123" s="13">
        <v>1464775.5</v>
      </c>
    </row>
    <row r="124" spans="10:11" x14ac:dyDescent="0.25">
      <c r="J124" s="12" t="s">
        <v>281</v>
      </c>
      <c r="K124" s="13">
        <v>965142.5</v>
      </c>
    </row>
    <row r="125" spans="10:11" x14ac:dyDescent="0.25">
      <c r="J125" s="12" t="s">
        <v>282</v>
      </c>
      <c r="K125" s="13">
        <v>33886.44</v>
      </c>
    </row>
    <row r="126" spans="10:11" x14ac:dyDescent="0.25">
      <c r="J126" s="12" t="s">
        <v>283</v>
      </c>
      <c r="K126" s="13">
        <v>28434</v>
      </c>
    </row>
    <row r="127" spans="10:11" x14ac:dyDescent="0.25">
      <c r="J127" s="12" t="s">
        <v>284</v>
      </c>
      <c r="K127" s="13">
        <v>280848.75</v>
      </c>
    </row>
    <row r="128" spans="10:11" x14ac:dyDescent="0.25">
      <c r="J128" s="12" t="s">
        <v>285</v>
      </c>
      <c r="K128" s="13">
        <v>432396</v>
      </c>
    </row>
    <row r="129" spans="10:11" x14ac:dyDescent="0.25">
      <c r="J129" s="12" t="s">
        <v>286</v>
      </c>
      <c r="K129" s="13">
        <v>1317144</v>
      </c>
    </row>
    <row r="130" spans="10:11" x14ac:dyDescent="0.25">
      <c r="J130" s="12" t="s">
        <v>287</v>
      </c>
      <c r="K130" s="13">
        <v>792408</v>
      </c>
    </row>
    <row r="131" spans="10:11" x14ac:dyDescent="0.25">
      <c r="J131" s="12" t="s">
        <v>288</v>
      </c>
      <c r="K131" s="13">
        <v>48264.36</v>
      </c>
    </row>
    <row r="132" spans="10:11" x14ac:dyDescent="0.25">
      <c r="J132" s="12" t="s">
        <v>289</v>
      </c>
      <c r="K132" s="13">
        <v>249012.5</v>
      </c>
    </row>
    <row r="133" spans="10:11" x14ac:dyDescent="0.25">
      <c r="J133" s="12" t="s">
        <v>290</v>
      </c>
      <c r="K133" s="13">
        <v>57994.8</v>
      </c>
    </row>
    <row r="134" spans="10:11" x14ac:dyDescent="0.25">
      <c r="J134" s="12" t="s">
        <v>291</v>
      </c>
      <c r="K134" s="13">
        <v>26199.599999999999</v>
      </c>
    </row>
    <row r="135" spans="10:11" x14ac:dyDescent="0.25">
      <c r="J135" s="12" t="s">
        <v>292</v>
      </c>
      <c r="K135" s="13">
        <v>34315.32</v>
      </c>
    </row>
    <row r="136" spans="10:11" x14ac:dyDescent="0.25">
      <c r="J136" s="12" t="s">
        <v>293</v>
      </c>
      <c r="K136" s="13">
        <v>543015</v>
      </c>
    </row>
    <row r="137" spans="10:11" x14ac:dyDescent="0.25">
      <c r="J137" s="12" t="s">
        <v>294</v>
      </c>
      <c r="K137" s="13">
        <v>18573.75</v>
      </c>
    </row>
    <row r="138" spans="10:11" x14ac:dyDescent="0.25">
      <c r="J138" s="12" t="s">
        <v>295</v>
      </c>
      <c r="K138" s="13">
        <v>62122.35</v>
      </c>
    </row>
    <row r="139" spans="10:11" x14ac:dyDescent="0.25">
      <c r="J139" s="12" t="s">
        <v>296</v>
      </c>
      <c r="K139" s="13">
        <v>60523.65</v>
      </c>
    </row>
    <row r="140" spans="10:11" x14ac:dyDescent="0.25">
      <c r="J140" s="12" t="s">
        <v>297</v>
      </c>
      <c r="K140" s="13">
        <v>392952.5</v>
      </c>
    </row>
    <row r="141" spans="10:11" x14ac:dyDescent="0.25">
      <c r="J141" s="12" t="s">
        <v>298</v>
      </c>
      <c r="K141" s="13">
        <v>49756.649999999994</v>
      </c>
    </row>
    <row r="142" spans="10:11" x14ac:dyDescent="0.25">
      <c r="J142" s="12" t="s">
        <v>299</v>
      </c>
      <c r="K142" s="13">
        <v>22731.300000000003</v>
      </c>
    </row>
    <row r="143" spans="10:11" x14ac:dyDescent="0.25">
      <c r="J143" s="12" t="s">
        <v>300</v>
      </c>
      <c r="K143" s="13">
        <v>733491</v>
      </c>
    </row>
    <row r="144" spans="10:11" x14ac:dyDescent="0.25">
      <c r="J144" s="12" t="s">
        <v>301</v>
      </c>
      <c r="K144" s="13">
        <v>58479.66</v>
      </c>
    </row>
    <row r="145" spans="10:11" x14ac:dyDescent="0.25">
      <c r="J145" s="12" t="s">
        <v>302</v>
      </c>
      <c r="K145" s="13">
        <v>371647.5</v>
      </c>
    </row>
    <row r="146" spans="10:11" x14ac:dyDescent="0.25">
      <c r="J146" s="12" t="s">
        <v>303</v>
      </c>
      <c r="K146" s="13">
        <v>1190898</v>
      </c>
    </row>
    <row r="147" spans="10:11" x14ac:dyDescent="0.25">
      <c r="J147" s="12" t="s">
        <v>304</v>
      </c>
      <c r="K147" s="13">
        <v>62485.8</v>
      </c>
    </row>
    <row r="148" spans="10:11" x14ac:dyDescent="0.25">
      <c r="J148" s="12" t="s">
        <v>305</v>
      </c>
      <c r="K148" s="13">
        <v>684630</v>
      </c>
    </row>
    <row r="149" spans="10:11" x14ac:dyDescent="0.25">
      <c r="J149" s="12" t="s">
        <v>306</v>
      </c>
      <c r="K149" s="13">
        <v>39780.720000000001</v>
      </c>
    </row>
    <row r="150" spans="10:11" x14ac:dyDescent="0.25">
      <c r="J150" s="12" t="s">
        <v>307</v>
      </c>
      <c r="K150" s="13">
        <v>370867.5</v>
      </c>
    </row>
    <row r="151" spans="10:11" x14ac:dyDescent="0.25">
      <c r="J151" s="12" t="s">
        <v>308</v>
      </c>
      <c r="K151" s="13">
        <v>861435</v>
      </c>
    </row>
    <row r="152" spans="10:11" x14ac:dyDescent="0.25">
      <c r="J152" s="12" t="s">
        <v>309</v>
      </c>
      <c r="K152" s="13">
        <v>88198.875</v>
      </c>
    </row>
  </sheetData>
  <pageMargins left="0.7" right="0.7" top="0.75" bottom="0.75" header="0.3" footer="0.3"/>
  <drawing r:id="rId9"/>
  <legacyDrawing r:id="rId10"/>
  <mc:AlternateContent xmlns:mc="http://schemas.openxmlformats.org/markup-compatibility/2006">
    <mc:Choice Requires="x14">
      <controls>
        <mc:AlternateContent xmlns:mc="http://schemas.openxmlformats.org/markup-compatibility/2006">
          <mc:Choice Requires="x14">
            <control shapeId="3075" r:id="rId11" name="Scroll Bar 3">
              <controlPr defaultSize="0" autoPict="0">
                <anchor moveWithCells="1">
                  <from>
                    <xdr:col>11</xdr:col>
                    <xdr:colOff>676275</xdr:colOff>
                    <xdr:row>14</xdr:row>
                    <xdr:rowOff>57150</xdr:rowOff>
                  </from>
                  <to>
                    <xdr:col>11</xdr:col>
                    <xdr:colOff>885825</xdr:colOff>
                    <xdr:row>24</xdr:row>
                    <xdr:rowOff>133350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topLeftCell="A9" workbookViewId="0">
      <selection activeCell="M16" sqref="M15:M16"/>
    </sheetView>
  </sheetViews>
  <sheetFormatPr defaultRowHeight="15" x14ac:dyDescent="0.25"/>
  <cols>
    <col min="1" max="1" width="12.5703125" bestFit="1" customWidth="1"/>
    <col min="2" max="2" width="6.85546875" bestFit="1" customWidth="1"/>
    <col min="3" max="3" width="10.7109375" customWidth="1"/>
  </cols>
  <sheetData>
    <row r="1" spans="1:3" x14ac:dyDescent="0.25">
      <c r="A1" s="11" t="s">
        <v>310</v>
      </c>
    </row>
    <row r="2" spans="1:3" x14ac:dyDescent="0.25">
      <c r="A2" s="11" t="s">
        <v>19</v>
      </c>
      <c r="B2" s="11" t="s">
        <v>17</v>
      </c>
      <c r="C2" t="s">
        <v>319</v>
      </c>
    </row>
    <row r="3" spans="1:3" x14ac:dyDescent="0.25">
      <c r="A3" t="s">
        <v>97</v>
      </c>
      <c r="B3">
        <v>2022</v>
      </c>
      <c r="C3" s="13">
        <v>14227983.529999999</v>
      </c>
    </row>
    <row r="4" spans="1:3" x14ac:dyDescent="0.25">
      <c r="A4" t="s">
        <v>70</v>
      </c>
      <c r="B4">
        <v>2022</v>
      </c>
      <c r="C4" s="13">
        <v>12408442.024999999</v>
      </c>
    </row>
    <row r="5" spans="1:3" x14ac:dyDescent="0.25">
      <c r="A5" t="s">
        <v>28</v>
      </c>
      <c r="B5">
        <v>2022</v>
      </c>
      <c r="C5" s="13">
        <v>11415018.840000002</v>
      </c>
    </row>
    <row r="6" spans="1:3" x14ac:dyDescent="0.25">
      <c r="A6" t="s">
        <v>36</v>
      </c>
      <c r="B6">
        <v>2022</v>
      </c>
      <c r="C6" s="13">
        <v>27096396.860000007</v>
      </c>
    </row>
    <row r="7" spans="1:3" x14ac:dyDescent="0.25">
      <c r="A7" t="s">
        <v>58</v>
      </c>
      <c r="B7">
        <v>2022</v>
      </c>
      <c r="C7" s="13">
        <v>12052759.705000002</v>
      </c>
    </row>
    <row r="8" spans="1:3" x14ac:dyDescent="0.25">
      <c r="A8" t="s">
        <v>64</v>
      </c>
      <c r="B8">
        <v>2022</v>
      </c>
      <c r="C8" s="13">
        <v>15110493.790000001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Dashboard</vt:lpstr>
      <vt:lpstr>Questions</vt:lpstr>
      <vt:lpstr>Pivot table</vt:lpstr>
      <vt:lpstr>sunburst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HP</cp:lastModifiedBy>
  <cp:lastPrinted>2024-11-03T10:47:21Z</cp:lastPrinted>
  <dcterms:created xsi:type="dcterms:W3CDTF">2024-01-17T04:19:05Z</dcterms:created>
  <dcterms:modified xsi:type="dcterms:W3CDTF">2024-11-06T09:33:11Z</dcterms:modified>
</cp:coreProperties>
</file>