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ingtel.sharepoint.com/sites/GlobalPartnership/Shared Documents/General/NEW/Projects/Cost Benchmark/quotation samples/anonymized/Anonymized V2/"/>
    </mc:Choice>
  </mc:AlternateContent>
  <xr:revisionPtr revIDLastSave="341" documentId="8_{5A782C8D-D0BF-40B9-B6D9-6AF0CC1177B6}" xr6:coauthVersionLast="47" xr6:coauthVersionMax="47" xr10:uidLastSave="{B9D1ADA1-2284-47D9-83D2-32D8DA0DD226}"/>
  <bookViews>
    <workbookView xWindow="28680" yWindow="-120" windowWidth="38640" windowHeight="21240" activeTab="4" xr2:uid="{0BA8DF4C-5BCE-4502-9E80-AD2C1A1766ED}"/>
  </bookViews>
  <sheets>
    <sheet name="Budgetary Pricing (Phase 2)" sheetId="6" r:id="rId1"/>
    <sheet name="Deal Structure (Phase 2)" sheetId="1" r:id="rId2"/>
    <sheet name="(RAW) Quotation - CS (Phase 2)" sheetId="2" r:id="rId3"/>
    <sheet name="(RAW) BOM - CS" sheetId="3" r:id="rId4"/>
    <sheet name="APAC BOM" sheetId="4" r:id="rId5"/>
    <sheet name="Site Addresses (Phase 2)" sheetId="5" r:id="rId6"/>
  </sheets>
  <definedNames>
    <definedName name="_xlnm._FilterDatabase" localSheetId="2" hidden="1">'(RAW) Quotation - CS (Phase 2)'!$A$3:$BJ$3</definedName>
    <definedName name="_xlnm._FilterDatabase" localSheetId="4" hidden="1">'APAC BOM'!$A$1:$R$480</definedName>
    <definedName name="_xlnm._FilterDatabase" localSheetId="0" hidden="1">'Budgetary Pricing (Phase 2)'!$A$1:$P$364</definedName>
    <definedName name="_xlnm._FilterDatabase" localSheetId="1" hidden="1">'Deal Structure (Phase 2)'!$A$1:$AA$364</definedName>
    <definedName name="_xlnm._FilterDatabase" localSheetId="5" hidden="1">'Site Addresses (Phase 2)'!$A$3:$BJ$366</definedName>
    <definedName name="Bandwidth" localSheetId="4">#REF!</definedName>
    <definedName name="Bandwidth" localSheetId="5">#REF!</definedName>
    <definedName name="Bandwidth">#REF!</definedName>
    <definedName name="BW">#REF!</definedName>
    <definedName name="country" localSheetId="4">#REF!</definedName>
    <definedName name="country" localSheetId="5">#REF!</definedName>
    <definedName name="country">#REF!</definedName>
    <definedName name="Disc_Margin" localSheetId="4">#REF!</definedName>
    <definedName name="Disc_Margin" localSheetId="5">#REF!</definedName>
    <definedName name="Disc_Margin">#REF!</definedName>
    <definedName name="Fortinet" localSheetId="4">#REF!</definedName>
    <definedName name="Fortinet" localSheetId="5">#REF!</definedName>
    <definedName name="Fortinet">#REF!</definedName>
    <definedName name="FortinetBW" localSheetId="4">#REF!</definedName>
    <definedName name="FortinetBW" localSheetId="5">#REF!</definedName>
    <definedName name="FortinetBW">#REF!</definedName>
    <definedName name="FortinetCable" localSheetId="4">#REF!</definedName>
    <definedName name="FortinetCable" localSheetId="5">#REF!</definedName>
    <definedName name="FortinetCable">#REF!</definedName>
    <definedName name="FortinetPC" localSheetId="4">#REF!</definedName>
    <definedName name="FortinetPC" localSheetId="5">#REF!</definedName>
    <definedName name="FortinetPC">#REF!</definedName>
    <definedName name="FortinetPIM" localSheetId="4">#REF!</definedName>
    <definedName name="FortinetPIM" localSheetId="5">#REF!</definedName>
    <definedName name="FortinetPIM">#REF!</definedName>
    <definedName name="FortinetSFP" localSheetId="4">#REF!</definedName>
    <definedName name="FortinetSFP" localSheetId="5">#REF!</definedName>
    <definedName name="FortinetSFP">#REF!</definedName>
    <definedName name="NotUsed1" localSheetId="4">#REF!</definedName>
    <definedName name="NotUsed1" localSheetId="5">#REF!</definedName>
    <definedName name="NotUsed1">#REF!</definedName>
    <definedName name="NotUsed2" localSheetId="4">#REF!</definedName>
    <definedName name="NotUsed2" localSheetId="5">#REF!</definedName>
    <definedName name="NotUsed2">#REF!</definedName>
    <definedName name="NotUsed3" localSheetId="4">#REF!</definedName>
    <definedName name="NotUsed3" localSheetId="5">#REF!</definedName>
    <definedName name="NotUsed3">#REF!</definedName>
    <definedName name="NotUsed4" localSheetId="4">#REF!</definedName>
    <definedName name="NotUsed4" localSheetId="5">#REF!</definedName>
    <definedName name="NotUsed4">#REF!</definedName>
    <definedName name="NotUsed5" localSheetId="4">#REF!</definedName>
    <definedName name="NotUsed5" localSheetId="5">#REF!</definedName>
    <definedName name="NotUsed5">#REF!</definedName>
    <definedName name="NotUsed6" localSheetId="4">#REF!</definedName>
    <definedName name="NotUsed6" localSheetId="5">#REF!</definedName>
    <definedName name="NotUsed6">#REF!</definedName>
    <definedName name="NotUsed7" localSheetId="4">#REF!</definedName>
    <definedName name="NotUsed7" localSheetId="5">#REF!</definedName>
    <definedName name="NotUsed7">#REF!</definedName>
    <definedName name="NotUsed8" localSheetId="4">#REF!</definedName>
    <definedName name="NotUsed8" localSheetId="5">#REF!</definedName>
    <definedName name="NotUsed8">#REF!</definedName>
    <definedName name="_xlnm.Print_Area" localSheetId="4">'APAC BOM'!$A$1:$P$400</definedName>
    <definedName name="SDWAN_Silverpeak" localSheetId="4">#REF!</definedName>
    <definedName name="SDWAN_Silverpeak" localSheetId="5">#REF!</definedName>
    <definedName name="SDWAN_Silverpeak">#REF!</definedName>
    <definedName name="SDWAN_Velo" localSheetId="4">#REF!</definedName>
    <definedName name="SDWAN_Velo" localSheetId="5">#REF!</definedName>
    <definedName name="SDWAN_Velo">#REF!</definedName>
    <definedName name="SDWAN_Viptela" localSheetId="4">#REF!</definedName>
    <definedName name="SDWAN_Viptela" localSheetId="5">#REF!</definedName>
    <definedName name="SDWAN_Viptela">#REF!</definedName>
    <definedName name="SDWANCatalogue" localSheetId="4">#REF!</definedName>
    <definedName name="SDWANCatalogue" localSheetId="5">#REF!</definedName>
    <definedName name="SDWANCatalogue">#REF!</definedName>
    <definedName name="SDWANTable" localSheetId="4">#REF!</definedName>
    <definedName name="SDWANTable" localSheetId="5">#REF!</definedName>
    <definedName name="SDWANTable">#REF!</definedName>
    <definedName name="Silverpeak" localSheetId="4">#REF!</definedName>
    <definedName name="Silverpeak" localSheetId="5">#REF!</definedName>
    <definedName name="Silverpeak">#REF!</definedName>
    <definedName name="Silverpeak1" localSheetId="4">#REF!</definedName>
    <definedName name="Silverpeak1" localSheetId="5">#REF!</definedName>
    <definedName name="Silverpeak1">#REF!</definedName>
    <definedName name="SilverpeakBW" localSheetId="4">#REF!</definedName>
    <definedName name="SilverpeakBW" localSheetId="5">#REF!</definedName>
    <definedName name="SilverpeakBW">#REF!</definedName>
    <definedName name="SilverpeakCable" localSheetId="4">#REF!</definedName>
    <definedName name="SilverpeakCable" localSheetId="5">#REF!</definedName>
    <definedName name="SilverpeakCable">#REF!</definedName>
    <definedName name="SilverpeakPC" localSheetId="4">#REF!</definedName>
    <definedName name="SilverpeakPC" localSheetId="5">#REF!</definedName>
    <definedName name="SilverpeakPC">#REF!</definedName>
    <definedName name="SilverpeakPIM" localSheetId="4">#REF!</definedName>
    <definedName name="SilverpeakPIM" localSheetId="5">#REF!</definedName>
    <definedName name="SilverpeakPIM">#REF!</definedName>
    <definedName name="SilverpeakSFP" localSheetId="4">#REF!</definedName>
    <definedName name="SilverpeakSFP" localSheetId="5">#REF!</definedName>
    <definedName name="SilverpeakSFP">#REF!</definedName>
    <definedName name="uCPE" localSheetId="4">#REF!</definedName>
    <definedName name="uCPE" localSheetId="5">#REF!</definedName>
    <definedName name="uCPE">#REF!</definedName>
    <definedName name="uCPEBW" localSheetId="4">#REF!</definedName>
    <definedName name="uCPEBW" localSheetId="5">#REF!</definedName>
    <definedName name="uCPEBW">#REF!</definedName>
    <definedName name="uCPEPC" localSheetId="4">#REF!</definedName>
    <definedName name="uCPEPC" localSheetId="5">#REF!</definedName>
    <definedName name="uCPEPC">#REF!</definedName>
    <definedName name="uCPEPIM" localSheetId="4">#REF!</definedName>
    <definedName name="uCPEPIM" localSheetId="5">#REF!</definedName>
    <definedName name="uCPEPIM">#REF!</definedName>
    <definedName name="uCPESFP" localSheetId="4">#REF!</definedName>
    <definedName name="uCPESFP" localSheetId="5">#REF!</definedName>
    <definedName name="uCPESFP">#REF!</definedName>
    <definedName name="Velo" localSheetId="4">#REF!</definedName>
    <definedName name="Velo" localSheetId="5">#REF!</definedName>
    <definedName name="Velo">#REF!</definedName>
    <definedName name="Velo1" localSheetId="4">#REF!</definedName>
    <definedName name="Velo1" localSheetId="5">#REF!</definedName>
    <definedName name="Velo1">#REF!</definedName>
    <definedName name="VeloBW" localSheetId="4">#REF!</definedName>
    <definedName name="VeloBW" localSheetId="5">#REF!</definedName>
    <definedName name="VeloBW">#REF!</definedName>
    <definedName name="VeloCable" localSheetId="4">#REF!</definedName>
    <definedName name="VeloCable" localSheetId="5">#REF!</definedName>
    <definedName name="VeloCable">#REF!</definedName>
    <definedName name="VeloPC" localSheetId="4">#REF!</definedName>
    <definedName name="VeloPC" localSheetId="5">#REF!</definedName>
    <definedName name="VeloPC">#REF!</definedName>
    <definedName name="VeloPIM" localSheetId="4">#REF!</definedName>
    <definedName name="VeloPIM" localSheetId="5">#REF!</definedName>
    <definedName name="VeloPIM">#REF!</definedName>
    <definedName name="VeloSFP" localSheetId="4">#REF!</definedName>
    <definedName name="VeloSFP" localSheetId="5">#REF!</definedName>
    <definedName name="VeloSFP">#REF!</definedName>
    <definedName name="Viptela" localSheetId="4">#REF!</definedName>
    <definedName name="Viptela" localSheetId="5">#REF!</definedName>
    <definedName name="Viptela">#REF!</definedName>
    <definedName name="Viptela1" localSheetId="4">#REF!</definedName>
    <definedName name="Viptela1" localSheetId="5">#REF!</definedName>
    <definedName name="Viptela1">#REF!</definedName>
    <definedName name="ViptelaBW" localSheetId="4">#REF!</definedName>
    <definedName name="ViptelaBW" localSheetId="5">#REF!</definedName>
    <definedName name="ViptelaBW">#REF!</definedName>
    <definedName name="ViptelaCable" localSheetId="4">#REF!</definedName>
    <definedName name="ViptelaCable" localSheetId="5">#REF!</definedName>
    <definedName name="ViptelaCable">#REF!</definedName>
    <definedName name="ViptelaPC" localSheetId="4">#REF!</definedName>
    <definedName name="ViptelaPC" localSheetId="5">#REF!</definedName>
    <definedName name="ViptelaPC">#REF!</definedName>
    <definedName name="ViptelaPIM" localSheetId="4">#REF!</definedName>
    <definedName name="ViptelaPIM" localSheetId="5">#REF!</definedName>
    <definedName name="ViptelaPIM">#REF!</definedName>
    <definedName name="ViptelaSFP" localSheetId="4">#REF!</definedName>
    <definedName name="ViptelaSFP" localSheetId="5">#REF!</definedName>
    <definedName name="ViptelaSFP">#REF!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23" i="4" l="1"/>
  <c r="N428" i="4"/>
  <c r="BL366" i="5"/>
  <c r="AE366" i="5"/>
  <c r="BL365" i="5"/>
  <c r="AE365" i="5"/>
  <c r="BL364" i="5"/>
  <c r="AE364" i="5"/>
  <c r="BL363" i="5"/>
  <c r="AE363" i="5"/>
  <c r="BL362" i="5"/>
  <c r="BL361" i="5"/>
  <c r="BL360" i="5"/>
  <c r="BL359" i="5"/>
  <c r="BL358" i="5"/>
  <c r="BL357" i="5"/>
  <c r="BL356" i="5"/>
  <c r="BL355" i="5"/>
  <c r="BL354" i="5"/>
  <c r="BL353" i="5"/>
  <c r="BL352" i="5"/>
  <c r="BL351" i="5"/>
  <c r="BL350" i="5"/>
  <c r="BL349" i="5"/>
  <c r="BL348" i="5"/>
  <c r="BL347" i="5"/>
  <c r="BL346" i="5"/>
  <c r="BL345" i="5"/>
  <c r="BL344" i="5"/>
  <c r="BL343" i="5"/>
  <c r="BL342" i="5"/>
  <c r="BL341" i="5"/>
  <c r="BL340" i="5"/>
  <c r="BL339" i="5"/>
  <c r="BL338" i="5"/>
  <c r="BL337" i="5"/>
  <c r="BL336" i="5"/>
  <c r="BL335" i="5"/>
  <c r="BL334" i="5"/>
  <c r="BL333" i="5"/>
  <c r="BL332" i="5"/>
  <c r="BL331" i="5"/>
  <c r="BL330" i="5"/>
  <c r="BL329" i="5"/>
  <c r="BL328" i="5"/>
  <c r="BL327" i="5"/>
  <c r="BL326" i="5"/>
  <c r="BL325" i="5"/>
  <c r="BL324" i="5"/>
  <c r="BL323" i="5"/>
  <c r="BL322" i="5"/>
  <c r="BL321" i="5"/>
  <c r="BL320" i="5"/>
  <c r="BL319" i="5"/>
  <c r="BL318" i="5"/>
  <c r="BL317" i="5"/>
  <c r="BL316" i="5"/>
  <c r="BL315" i="5"/>
  <c r="BL314" i="5"/>
  <c r="BL313" i="5"/>
  <c r="BL312" i="5"/>
  <c r="BL311" i="5"/>
  <c r="BL310" i="5"/>
  <c r="BL309" i="5"/>
  <c r="BL308" i="5"/>
  <c r="BL307" i="5"/>
  <c r="BL306" i="5"/>
  <c r="BL305" i="5"/>
  <c r="BL304" i="5"/>
  <c r="BL303" i="5"/>
  <c r="BL302" i="5"/>
  <c r="BL301" i="5"/>
  <c r="BL300" i="5"/>
  <c r="BL299" i="5"/>
  <c r="BL298" i="5"/>
  <c r="BL297" i="5"/>
  <c r="BL296" i="5"/>
  <c r="BL295" i="5"/>
  <c r="BL294" i="5"/>
  <c r="BL293" i="5"/>
  <c r="BL292" i="5"/>
  <c r="BL291" i="5"/>
  <c r="BL290" i="5"/>
  <c r="BL289" i="5"/>
  <c r="BL288" i="5"/>
  <c r="BL287" i="5"/>
  <c r="BL286" i="5"/>
  <c r="BL285" i="5"/>
  <c r="BL284" i="5"/>
  <c r="BL283" i="5"/>
  <c r="BL282" i="5"/>
  <c r="BL281" i="5"/>
  <c r="BL280" i="5"/>
  <c r="BL279" i="5"/>
  <c r="BL278" i="5"/>
  <c r="BL277" i="5"/>
  <c r="BL276" i="5"/>
  <c r="BL275" i="5"/>
  <c r="BL274" i="5"/>
  <c r="BL273" i="5"/>
  <c r="BL272" i="5"/>
  <c r="BL271" i="5"/>
  <c r="BL270" i="5"/>
  <c r="BL269" i="5"/>
  <c r="BL268" i="5"/>
  <c r="BL267" i="5"/>
  <c r="BL266" i="5"/>
  <c r="BL265" i="5"/>
  <c r="BL264" i="5"/>
  <c r="BL263" i="5"/>
  <c r="BL262" i="5"/>
  <c r="BL261" i="5"/>
  <c r="BL260" i="5"/>
  <c r="BL259" i="5"/>
  <c r="BL258" i="5"/>
  <c r="BL257" i="5"/>
  <c r="BL256" i="5"/>
  <c r="BL255" i="5"/>
  <c r="BL254" i="5"/>
  <c r="BL253" i="5"/>
  <c r="BL252" i="5"/>
  <c r="BL251" i="5"/>
  <c r="BL250" i="5"/>
  <c r="BL249" i="5"/>
  <c r="BL248" i="5"/>
  <c r="BL247" i="5"/>
  <c r="BL246" i="5"/>
  <c r="BL245" i="5"/>
  <c r="BL244" i="5"/>
  <c r="BL243" i="5"/>
  <c r="BL242" i="5"/>
  <c r="BL241" i="5"/>
  <c r="BL240" i="5"/>
  <c r="BL239" i="5"/>
  <c r="BL238" i="5"/>
  <c r="BL237" i="5"/>
  <c r="BL236" i="5"/>
  <c r="BL235" i="5"/>
  <c r="BL234" i="5"/>
  <c r="BL233" i="5"/>
  <c r="BL232" i="5"/>
  <c r="BL231" i="5"/>
  <c r="BL230" i="5"/>
  <c r="BL229" i="5"/>
  <c r="BL228" i="5"/>
  <c r="BL227" i="5"/>
  <c r="BL226" i="5"/>
  <c r="BL225" i="5"/>
  <c r="BL224" i="5"/>
  <c r="BL223" i="5"/>
  <c r="BL222" i="5"/>
  <c r="BL221" i="5"/>
  <c r="BL220" i="5"/>
  <c r="BL219" i="5"/>
  <c r="BL218" i="5"/>
  <c r="BL217" i="5"/>
  <c r="BL216" i="5"/>
  <c r="BL215" i="5"/>
  <c r="BL214" i="5"/>
  <c r="BL213" i="5"/>
  <c r="BL212" i="5"/>
  <c r="BL211" i="5"/>
  <c r="BL210" i="5"/>
  <c r="BL209" i="5"/>
  <c r="BL208" i="5"/>
  <c r="BL207" i="5"/>
  <c r="BL206" i="5"/>
  <c r="BL205" i="5"/>
  <c r="BL204" i="5"/>
  <c r="BL203" i="5"/>
  <c r="BL202" i="5"/>
  <c r="BL201" i="5"/>
  <c r="BL200" i="5"/>
  <c r="BL199" i="5"/>
  <c r="BL198" i="5"/>
  <c r="BL197" i="5"/>
  <c r="BL196" i="5"/>
  <c r="BL195" i="5"/>
  <c r="BL194" i="5"/>
  <c r="BL193" i="5"/>
  <c r="BL192" i="5"/>
  <c r="BL191" i="5"/>
  <c r="BL190" i="5"/>
  <c r="BL189" i="5"/>
  <c r="BL188" i="5"/>
  <c r="BL187" i="5"/>
  <c r="BL186" i="5"/>
  <c r="BL185" i="5"/>
  <c r="BL184" i="5"/>
  <c r="BL183" i="5"/>
  <c r="BL182" i="5"/>
  <c r="BL181" i="5"/>
  <c r="BL180" i="5"/>
  <c r="BL179" i="5"/>
  <c r="BL178" i="5"/>
  <c r="BL177" i="5"/>
  <c r="BL176" i="5"/>
  <c r="BL175" i="5"/>
  <c r="BL174" i="5"/>
  <c r="BL173" i="5"/>
  <c r="BL172" i="5"/>
  <c r="BL171" i="5"/>
  <c r="BL170" i="5"/>
  <c r="BL169" i="5"/>
  <c r="BL168" i="5"/>
  <c r="BL167" i="5"/>
  <c r="BL166" i="5"/>
  <c r="BL165" i="5"/>
  <c r="BL164" i="5"/>
  <c r="BL163" i="5"/>
  <c r="BL162" i="5"/>
  <c r="BL161" i="5"/>
  <c r="BL160" i="5"/>
  <c r="BL159" i="5"/>
  <c r="BL158" i="5"/>
  <c r="BL157" i="5"/>
  <c r="BL156" i="5"/>
  <c r="BJ156" i="5"/>
  <c r="BI156" i="5"/>
  <c r="BH156" i="5"/>
  <c r="BG156" i="5"/>
  <c r="BF156" i="5"/>
  <c r="BE156" i="5"/>
  <c r="AL156" i="5"/>
  <c r="AK156" i="5"/>
  <c r="AJ156" i="5"/>
  <c r="AI156" i="5" a="1"/>
  <c r="AI156" i="5" s="1"/>
  <c r="BL155" i="5"/>
  <c r="BJ155" i="5"/>
  <c r="BI155" i="5"/>
  <c r="BH155" i="5"/>
  <c r="BG155" i="5"/>
  <c r="BF155" i="5"/>
  <c r="BE155" i="5"/>
  <c r="AL155" i="5"/>
  <c r="AK155" i="5"/>
  <c r="AJ155" i="5"/>
  <c r="AI155" i="5" a="1"/>
  <c r="AI155" i="5" s="1"/>
  <c r="BL154" i="5"/>
  <c r="BJ154" i="5"/>
  <c r="BI154" i="5"/>
  <c r="BH154" i="5"/>
  <c r="BG154" i="5"/>
  <c r="BF154" i="5"/>
  <c r="BE154" i="5"/>
  <c r="AL154" i="5"/>
  <c r="AK154" i="5"/>
  <c r="AJ154" i="5"/>
  <c r="AI154" i="5" a="1"/>
  <c r="AI154" i="5" s="1"/>
  <c r="BL153" i="5"/>
  <c r="BJ153" i="5"/>
  <c r="BI153" i="5"/>
  <c r="BH153" i="5"/>
  <c r="BG153" i="5"/>
  <c r="BF153" i="5"/>
  <c r="BE153" i="5"/>
  <c r="AL153" i="5"/>
  <c r="AK153" i="5"/>
  <c r="AJ153" i="5"/>
  <c r="AI153" i="5" a="1"/>
  <c r="AI153" i="5" s="1"/>
  <c r="BL152" i="5"/>
  <c r="BJ152" i="5"/>
  <c r="BI152" i="5"/>
  <c r="BH152" i="5"/>
  <c r="BG152" i="5"/>
  <c r="BF152" i="5"/>
  <c r="BE152" i="5"/>
  <c r="AL152" i="5"/>
  <c r="AK152" i="5"/>
  <c r="AJ152" i="5"/>
  <c r="AI152" i="5" a="1"/>
  <c r="AI152" i="5" s="1"/>
  <c r="BL151" i="5"/>
  <c r="BJ151" i="5"/>
  <c r="BI151" i="5"/>
  <c r="BH151" i="5"/>
  <c r="BG151" i="5"/>
  <c r="BF151" i="5"/>
  <c r="BE151" i="5"/>
  <c r="AL151" i="5"/>
  <c r="AK151" i="5"/>
  <c r="AJ151" i="5"/>
  <c r="AI151" i="5" a="1"/>
  <c r="AI151" i="5" s="1"/>
  <c r="BL150" i="5"/>
  <c r="BJ150" i="5"/>
  <c r="BI150" i="5"/>
  <c r="BH150" i="5"/>
  <c r="BG150" i="5"/>
  <c r="BF150" i="5"/>
  <c r="BE150" i="5"/>
  <c r="AL150" i="5"/>
  <c r="AK150" i="5"/>
  <c r="AJ150" i="5"/>
  <c r="AI150" i="5" a="1"/>
  <c r="AI150" i="5" s="1"/>
  <c r="BL149" i="5"/>
  <c r="BJ149" i="5"/>
  <c r="BI149" i="5"/>
  <c r="BH149" i="5"/>
  <c r="BG149" i="5"/>
  <c r="BF149" i="5"/>
  <c r="BE149" i="5"/>
  <c r="AL149" i="5"/>
  <c r="AK149" i="5"/>
  <c r="AJ149" i="5"/>
  <c r="AI149" i="5" a="1"/>
  <c r="AI149" i="5" s="1"/>
  <c r="BL148" i="5"/>
  <c r="BJ148" i="5"/>
  <c r="BI148" i="5"/>
  <c r="BH148" i="5"/>
  <c r="BG148" i="5"/>
  <c r="BF148" i="5"/>
  <c r="BE148" i="5"/>
  <c r="AL148" i="5"/>
  <c r="AK148" i="5"/>
  <c r="AJ148" i="5"/>
  <c r="AI148" i="5" a="1"/>
  <c r="AI148" i="5" s="1"/>
  <c r="BL147" i="5"/>
  <c r="BJ147" i="5"/>
  <c r="BI147" i="5"/>
  <c r="BH147" i="5"/>
  <c r="BG147" i="5"/>
  <c r="BF147" i="5"/>
  <c r="BE147" i="5"/>
  <c r="AL147" i="5"/>
  <c r="AK147" i="5"/>
  <c r="AJ147" i="5"/>
  <c r="AI147" i="5" a="1"/>
  <c r="AI147" i="5" s="1"/>
  <c r="BL146" i="5"/>
  <c r="BJ146" i="5"/>
  <c r="BI146" i="5"/>
  <c r="BH146" i="5"/>
  <c r="BG146" i="5"/>
  <c r="BF146" i="5"/>
  <c r="BE146" i="5"/>
  <c r="AL146" i="5"/>
  <c r="AK146" i="5"/>
  <c r="AJ146" i="5"/>
  <c r="AI146" i="5" a="1"/>
  <c r="AI146" i="5" s="1"/>
  <c r="BL145" i="5"/>
  <c r="BJ145" i="5"/>
  <c r="BI145" i="5"/>
  <c r="BH145" i="5"/>
  <c r="BG145" i="5"/>
  <c r="BF145" i="5"/>
  <c r="BE145" i="5"/>
  <c r="AL145" i="5"/>
  <c r="AK145" i="5"/>
  <c r="AJ145" i="5"/>
  <c r="AI145" i="5" a="1"/>
  <c r="AI145" i="5" s="1"/>
  <c r="BL144" i="5"/>
  <c r="BJ144" i="5"/>
  <c r="BI144" i="5"/>
  <c r="BH144" i="5"/>
  <c r="BG144" i="5"/>
  <c r="BF144" i="5"/>
  <c r="BE144" i="5"/>
  <c r="AL144" i="5"/>
  <c r="AK144" i="5"/>
  <c r="AJ144" i="5"/>
  <c r="AI144" i="5" a="1"/>
  <c r="AI144" i="5" s="1"/>
  <c r="BL143" i="5"/>
  <c r="BJ143" i="5"/>
  <c r="BI143" i="5"/>
  <c r="BH143" i="5"/>
  <c r="BG143" i="5"/>
  <c r="BF143" i="5"/>
  <c r="BE143" i="5"/>
  <c r="AL143" i="5"/>
  <c r="AK143" i="5"/>
  <c r="AJ143" i="5"/>
  <c r="AI143" i="5" a="1"/>
  <c r="AI143" i="5" s="1"/>
  <c r="BL142" i="5"/>
  <c r="BJ142" i="5"/>
  <c r="BI142" i="5"/>
  <c r="BH142" i="5"/>
  <c r="BG142" i="5"/>
  <c r="BF142" i="5"/>
  <c r="BE142" i="5"/>
  <c r="AL142" i="5"/>
  <c r="AK142" i="5"/>
  <c r="AJ142" i="5"/>
  <c r="AI142" i="5" a="1"/>
  <c r="AI142" i="5" s="1"/>
  <c r="BL141" i="5"/>
  <c r="BJ141" i="5"/>
  <c r="BI141" i="5"/>
  <c r="BH141" i="5"/>
  <c r="BG141" i="5"/>
  <c r="BF141" i="5"/>
  <c r="BE141" i="5"/>
  <c r="AL141" i="5"/>
  <c r="AK141" i="5"/>
  <c r="AJ141" i="5"/>
  <c r="AI141" i="5" a="1"/>
  <c r="AI141" i="5" s="1"/>
  <c r="BL140" i="5"/>
  <c r="BJ140" i="5"/>
  <c r="BI140" i="5"/>
  <c r="BH140" i="5"/>
  <c r="BG140" i="5"/>
  <c r="BF140" i="5"/>
  <c r="BE140" i="5"/>
  <c r="AL140" i="5"/>
  <c r="AK140" i="5"/>
  <c r="AJ140" i="5"/>
  <c r="AI140" i="5" a="1"/>
  <c r="AI140" i="5" s="1"/>
  <c r="BL139" i="5"/>
  <c r="BJ139" i="5"/>
  <c r="BI139" i="5"/>
  <c r="BH139" i="5"/>
  <c r="BG139" i="5"/>
  <c r="BF139" i="5"/>
  <c r="BE139" i="5"/>
  <c r="AL139" i="5"/>
  <c r="AK139" i="5"/>
  <c r="AJ139" i="5"/>
  <c r="AI139" i="5" a="1"/>
  <c r="AI139" i="5" s="1"/>
  <c r="BL138" i="5"/>
  <c r="BJ138" i="5"/>
  <c r="BI138" i="5"/>
  <c r="BH138" i="5"/>
  <c r="BG138" i="5"/>
  <c r="BF138" i="5"/>
  <c r="BE138" i="5"/>
  <c r="AL138" i="5"/>
  <c r="AK138" i="5"/>
  <c r="AJ138" i="5"/>
  <c r="AI138" i="5" a="1"/>
  <c r="AI138" i="5" s="1"/>
  <c r="BL137" i="5"/>
  <c r="BJ137" i="5"/>
  <c r="BI137" i="5"/>
  <c r="BH137" i="5"/>
  <c r="BG137" i="5"/>
  <c r="BF137" i="5"/>
  <c r="BE137" i="5"/>
  <c r="AL137" i="5"/>
  <c r="AK137" i="5"/>
  <c r="AJ137" i="5"/>
  <c r="AI137" i="5" a="1"/>
  <c r="AI137" i="5" s="1"/>
  <c r="BL136" i="5"/>
  <c r="BJ136" i="5"/>
  <c r="BI136" i="5"/>
  <c r="BH136" i="5"/>
  <c r="BG136" i="5"/>
  <c r="BF136" i="5"/>
  <c r="BE136" i="5"/>
  <c r="AL136" i="5"/>
  <c r="AK136" i="5"/>
  <c r="AJ136" i="5"/>
  <c r="AI136" i="5" a="1"/>
  <c r="AI136" i="5" s="1"/>
  <c r="BL135" i="5"/>
  <c r="BJ135" i="5"/>
  <c r="BI135" i="5"/>
  <c r="BH135" i="5"/>
  <c r="BG135" i="5"/>
  <c r="BF135" i="5"/>
  <c r="BE135" i="5"/>
  <c r="AL135" i="5"/>
  <c r="AK135" i="5"/>
  <c r="AJ135" i="5"/>
  <c r="AI135" i="5" a="1"/>
  <c r="AI135" i="5" s="1"/>
  <c r="BL134" i="5"/>
  <c r="BJ134" i="5"/>
  <c r="BI134" i="5"/>
  <c r="BH134" i="5"/>
  <c r="BG134" i="5"/>
  <c r="BF134" i="5"/>
  <c r="BE134" i="5"/>
  <c r="AL134" i="5"/>
  <c r="AK134" i="5"/>
  <c r="AJ134" i="5"/>
  <c r="AI134" i="5" a="1"/>
  <c r="AI134" i="5" s="1"/>
  <c r="BL133" i="5"/>
  <c r="BJ133" i="5"/>
  <c r="BI133" i="5"/>
  <c r="BH133" i="5"/>
  <c r="BG133" i="5"/>
  <c r="BF133" i="5"/>
  <c r="BE133" i="5"/>
  <c r="AL133" i="5"/>
  <c r="AK133" i="5"/>
  <c r="AJ133" i="5"/>
  <c r="AI133" i="5" a="1"/>
  <c r="AI133" i="5" s="1"/>
  <c r="BL132" i="5"/>
  <c r="BJ132" i="5"/>
  <c r="BI132" i="5"/>
  <c r="BH132" i="5"/>
  <c r="BG132" i="5"/>
  <c r="BF132" i="5"/>
  <c r="BE132" i="5"/>
  <c r="AL132" i="5"/>
  <c r="AK132" i="5"/>
  <c r="AJ132" i="5"/>
  <c r="AI132" i="5" a="1"/>
  <c r="AI132" i="5" s="1"/>
  <c r="BL131" i="5"/>
  <c r="BJ131" i="5"/>
  <c r="BI131" i="5"/>
  <c r="BH131" i="5"/>
  <c r="BG131" i="5"/>
  <c r="BF131" i="5"/>
  <c r="BE131" i="5"/>
  <c r="AL131" i="5"/>
  <c r="AK131" i="5"/>
  <c r="AJ131" i="5"/>
  <c r="AI131" i="5" a="1"/>
  <c r="AI131" i="5" s="1"/>
  <c r="BL130" i="5"/>
  <c r="BJ130" i="5"/>
  <c r="BI130" i="5"/>
  <c r="BH130" i="5"/>
  <c r="BG130" i="5"/>
  <c r="BF130" i="5"/>
  <c r="BE130" i="5"/>
  <c r="AL130" i="5"/>
  <c r="AK130" i="5"/>
  <c r="AJ130" i="5"/>
  <c r="AI130" i="5" a="1"/>
  <c r="AI130" i="5" s="1"/>
  <c r="BL129" i="5"/>
  <c r="BJ129" i="5"/>
  <c r="BI129" i="5"/>
  <c r="BH129" i="5"/>
  <c r="BG129" i="5"/>
  <c r="BF129" i="5"/>
  <c r="BE129" i="5"/>
  <c r="AL129" i="5"/>
  <c r="AK129" i="5"/>
  <c r="AJ129" i="5"/>
  <c r="AI129" i="5" a="1"/>
  <c r="AI129" i="5" s="1"/>
  <c r="BL128" i="5"/>
  <c r="BJ128" i="5"/>
  <c r="BI128" i="5"/>
  <c r="BH128" i="5"/>
  <c r="BG128" i="5"/>
  <c r="BF128" i="5"/>
  <c r="BE128" i="5"/>
  <c r="AL128" i="5"/>
  <c r="AK128" i="5"/>
  <c r="AJ128" i="5"/>
  <c r="AI128" i="5" a="1"/>
  <c r="AI128" i="5" s="1"/>
  <c r="BL127" i="5"/>
  <c r="BJ127" i="5"/>
  <c r="BI127" i="5"/>
  <c r="BH127" i="5"/>
  <c r="BG127" i="5"/>
  <c r="BF127" i="5"/>
  <c r="BE127" i="5"/>
  <c r="AL127" i="5"/>
  <c r="AK127" i="5"/>
  <c r="AJ127" i="5"/>
  <c r="AI127" i="5" a="1"/>
  <c r="AI127" i="5" s="1"/>
  <c r="BL126" i="5"/>
  <c r="BJ126" i="5"/>
  <c r="BI126" i="5"/>
  <c r="BH126" i="5"/>
  <c r="BG126" i="5"/>
  <c r="BF126" i="5"/>
  <c r="BE126" i="5"/>
  <c r="AL126" i="5"/>
  <c r="AK126" i="5"/>
  <c r="AJ126" i="5"/>
  <c r="AI126" i="5" a="1"/>
  <c r="AI126" i="5" s="1"/>
  <c r="AE126" i="5"/>
  <c r="BL125" i="5"/>
  <c r="BJ125" i="5"/>
  <c r="BI125" i="5"/>
  <c r="BH125" i="5"/>
  <c r="BG125" i="5"/>
  <c r="BF125" i="5"/>
  <c r="BE125" i="5"/>
  <c r="AL125" i="5"/>
  <c r="AK125" i="5"/>
  <c r="AJ125" i="5"/>
  <c r="AI125" i="5"/>
  <c r="AI125" i="5" a="1"/>
  <c r="AE125" i="5"/>
  <c r="BL124" i="5"/>
  <c r="BJ124" i="5"/>
  <c r="BI124" i="5"/>
  <c r="BH124" i="5"/>
  <c r="BG124" i="5"/>
  <c r="BF124" i="5"/>
  <c r="BE124" i="5"/>
  <c r="AL124" i="5"/>
  <c r="AK124" i="5"/>
  <c r="AJ124" i="5"/>
  <c r="AI124" i="5"/>
  <c r="AI124" i="5" a="1"/>
  <c r="AE124" i="5"/>
  <c r="BL123" i="5"/>
  <c r="BJ123" i="5"/>
  <c r="BI123" i="5"/>
  <c r="BH123" i="5"/>
  <c r="BG123" i="5"/>
  <c r="BF123" i="5"/>
  <c r="BE123" i="5"/>
  <c r="AL123" i="5"/>
  <c r="AK123" i="5"/>
  <c r="AJ123" i="5"/>
  <c r="AI123" i="5" a="1"/>
  <c r="AI123" i="5" s="1"/>
  <c r="AE123" i="5"/>
  <c r="BL122" i="5"/>
  <c r="BJ122" i="5"/>
  <c r="BI122" i="5"/>
  <c r="BH122" i="5"/>
  <c r="BG122" i="5"/>
  <c r="BF122" i="5"/>
  <c r="BE122" i="5"/>
  <c r="AL122" i="5"/>
  <c r="AK122" i="5"/>
  <c r="AJ122" i="5"/>
  <c r="AI122" i="5" a="1"/>
  <c r="AI122" i="5" s="1"/>
  <c r="AE122" i="5"/>
  <c r="BL121" i="5"/>
  <c r="BJ121" i="5"/>
  <c r="BI121" i="5"/>
  <c r="BH121" i="5"/>
  <c r="BG121" i="5"/>
  <c r="BF121" i="5"/>
  <c r="BE121" i="5"/>
  <c r="AL121" i="5"/>
  <c r="AK121" i="5"/>
  <c r="AJ121" i="5"/>
  <c r="AI121" i="5"/>
  <c r="AI121" i="5" a="1"/>
  <c r="AE121" i="5"/>
  <c r="BL120" i="5"/>
  <c r="BJ120" i="5"/>
  <c r="BI120" i="5"/>
  <c r="BH120" i="5"/>
  <c r="BG120" i="5"/>
  <c r="BF120" i="5"/>
  <c r="BE120" i="5"/>
  <c r="AL120" i="5"/>
  <c r="AK120" i="5"/>
  <c r="AJ120" i="5"/>
  <c r="AI120" i="5"/>
  <c r="AI120" i="5" a="1"/>
  <c r="AE120" i="5"/>
  <c r="BL119" i="5"/>
  <c r="BJ119" i="5"/>
  <c r="BI119" i="5"/>
  <c r="BH119" i="5"/>
  <c r="BG119" i="5"/>
  <c r="BF119" i="5"/>
  <c r="BE119" i="5"/>
  <c r="AL119" i="5"/>
  <c r="AK119" i="5"/>
  <c r="AJ119" i="5"/>
  <c r="AI119" i="5" a="1"/>
  <c r="AI119" i="5" s="1"/>
  <c r="AE119" i="5"/>
  <c r="BL118" i="5"/>
  <c r="BJ118" i="5"/>
  <c r="BI118" i="5"/>
  <c r="BH118" i="5"/>
  <c r="BG118" i="5"/>
  <c r="BF118" i="5"/>
  <c r="BE118" i="5"/>
  <c r="AL118" i="5"/>
  <c r="AK118" i="5"/>
  <c r="AJ118" i="5"/>
  <c r="AI118" i="5" a="1"/>
  <c r="AI118" i="5" s="1"/>
  <c r="AE118" i="5"/>
  <c r="BL117" i="5"/>
  <c r="BJ117" i="5"/>
  <c r="BI117" i="5"/>
  <c r="BH117" i="5"/>
  <c r="BG117" i="5"/>
  <c r="BF117" i="5"/>
  <c r="BE117" i="5"/>
  <c r="AL117" i="5"/>
  <c r="AK117" i="5"/>
  <c r="AE117" i="5"/>
  <c r="BL116" i="5"/>
  <c r="BJ116" i="5"/>
  <c r="BI116" i="5"/>
  <c r="BH116" i="5"/>
  <c r="BG116" i="5"/>
  <c r="BF116" i="5"/>
  <c r="BE116" i="5"/>
  <c r="AL116" i="5"/>
  <c r="AK116" i="5"/>
  <c r="AE116" i="5"/>
  <c r="BL115" i="5"/>
  <c r="BJ115" i="5"/>
  <c r="BI115" i="5"/>
  <c r="BH115" i="5"/>
  <c r="BG115" i="5"/>
  <c r="BF115" i="5"/>
  <c r="BE115" i="5"/>
  <c r="AL115" i="5"/>
  <c r="AK115" i="5"/>
  <c r="AE115" i="5"/>
  <c r="BL114" i="5"/>
  <c r="BJ114" i="5"/>
  <c r="BI114" i="5"/>
  <c r="BH114" i="5"/>
  <c r="BG114" i="5"/>
  <c r="BF114" i="5"/>
  <c r="BE114" i="5"/>
  <c r="AL114" i="5"/>
  <c r="AK114" i="5"/>
  <c r="AE114" i="5"/>
  <c r="BL113" i="5"/>
  <c r="BJ113" i="5"/>
  <c r="BI113" i="5"/>
  <c r="BH113" i="5"/>
  <c r="BG113" i="5"/>
  <c r="BF113" i="5"/>
  <c r="BE113" i="5"/>
  <c r="AL113" i="5"/>
  <c r="AK113" i="5"/>
  <c r="AJ113" i="5"/>
  <c r="AI113" i="5"/>
  <c r="AI113" i="5" a="1"/>
  <c r="AE113" i="5"/>
  <c r="BL112" i="5"/>
  <c r="BJ112" i="5"/>
  <c r="BI112" i="5"/>
  <c r="BH112" i="5"/>
  <c r="BG112" i="5"/>
  <c r="BF112" i="5"/>
  <c r="BE112" i="5"/>
  <c r="AL112" i="5"/>
  <c r="AK112" i="5"/>
  <c r="AJ112" i="5"/>
  <c r="AI112" i="5"/>
  <c r="AI112" i="5" a="1"/>
  <c r="AE112" i="5"/>
  <c r="BL111" i="5"/>
  <c r="BJ111" i="5"/>
  <c r="BI111" i="5"/>
  <c r="BH111" i="5"/>
  <c r="BG111" i="5"/>
  <c r="BF111" i="5"/>
  <c r="BE111" i="5"/>
  <c r="AL111" i="5"/>
  <c r="AK111" i="5"/>
  <c r="AJ111" i="5"/>
  <c r="AI111" i="5" a="1"/>
  <c r="AI111" i="5" s="1"/>
  <c r="AE111" i="5"/>
  <c r="BL110" i="5"/>
  <c r="BJ110" i="5"/>
  <c r="BI110" i="5"/>
  <c r="BH110" i="5"/>
  <c r="BG110" i="5"/>
  <c r="BF110" i="5"/>
  <c r="BE110" i="5"/>
  <c r="AL110" i="5"/>
  <c r="AK110" i="5"/>
  <c r="AJ110" i="5"/>
  <c r="AI110" i="5"/>
  <c r="AI110" i="5" a="1"/>
  <c r="AE110" i="5"/>
  <c r="BL109" i="5"/>
  <c r="BJ109" i="5"/>
  <c r="BI109" i="5"/>
  <c r="BH109" i="5"/>
  <c r="BG109" i="5"/>
  <c r="BF109" i="5"/>
  <c r="BE109" i="5"/>
  <c r="AL109" i="5"/>
  <c r="AK109" i="5"/>
  <c r="AJ109" i="5"/>
  <c r="AI109" i="5"/>
  <c r="AI109" i="5" a="1"/>
  <c r="AE109" i="5"/>
  <c r="BL108" i="5"/>
  <c r="BJ108" i="5"/>
  <c r="BI108" i="5"/>
  <c r="BH108" i="5"/>
  <c r="BG108" i="5"/>
  <c r="BF108" i="5"/>
  <c r="BE108" i="5"/>
  <c r="AL108" i="5"/>
  <c r="AK108" i="5"/>
  <c r="AJ108" i="5"/>
  <c r="AI108" i="5"/>
  <c r="AI108" i="5" a="1"/>
  <c r="AE108" i="5"/>
  <c r="BL107" i="5"/>
  <c r="BJ107" i="5"/>
  <c r="BI107" i="5"/>
  <c r="BH107" i="5"/>
  <c r="BG107" i="5"/>
  <c r="BF107" i="5"/>
  <c r="BE107" i="5"/>
  <c r="AL107" i="5"/>
  <c r="AK107" i="5"/>
  <c r="AJ107" i="5"/>
  <c r="AI107" i="5" a="1"/>
  <c r="AI107" i="5" s="1"/>
  <c r="AE107" i="5"/>
  <c r="BL106" i="5"/>
  <c r="BJ106" i="5"/>
  <c r="BI106" i="5"/>
  <c r="BH106" i="5"/>
  <c r="BG106" i="5"/>
  <c r="BF106" i="5"/>
  <c r="BE106" i="5"/>
  <c r="AL106" i="5"/>
  <c r="AK106" i="5"/>
  <c r="AJ106" i="5"/>
  <c r="AI106" i="5" a="1"/>
  <c r="AI106" i="5" s="1"/>
  <c r="AE106" i="5"/>
  <c r="BL105" i="5"/>
  <c r="BJ105" i="5"/>
  <c r="BI105" i="5"/>
  <c r="BH105" i="5"/>
  <c r="BG105" i="5"/>
  <c r="BF105" i="5"/>
  <c r="BE105" i="5"/>
  <c r="AL105" i="5"/>
  <c r="AK105" i="5"/>
  <c r="AJ105" i="5"/>
  <c r="AI105" i="5"/>
  <c r="AI105" i="5" a="1"/>
  <c r="AE105" i="5"/>
  <c r="BL104" i="5"/>
  <c r="BJ104" i="5"/>
  <c r="BI104" i="5"/>
  <c r="BH104" i="5"/>
  <c r="BG104" i="5"/>
  <c r="BF104" i="5"/>
  <c r="BE104" i="5"/>
  <c r="AL104" i="5"/>
  <c r="AK104" i="5"/>
  <c r="AJ104" i="5"/>
  <c r="AI104" i="5"/>
  <c r="AI104" i="5" a="1"/>
  <c r="AE104" i="5"/>
  <c r="BL103" i="5"/>
  <c r="BJ103" i="5"/>
  <c r="BI103" i="5"/>
  <c r="BH103" i="5"/>
  <c r="BG103" i="5"/>
  <c r="BF103" i="5"/>
  <c r="BE103" i="5"/>
  <c r="AL103" i="5"/>
  <c r="AK103" i="5"/>
  <c r="AJ103" i="5"/>
  <c r="AI103" i="5" a="1"/>
  <c r="AI103" i="5" s="1"/>
  <c r="AE103" i="5"/>
  <c r="BL102" i="5"/>
  <c r="BJ102" i="5"/>
  <c r="BI102" i="5"/>
  <c r="BH102" i="5"/>
  <c r="BG102" i="5"/>
  <c r="BF102" i="5"/>
  <c r="BE102" i="5"/>
  <c r="AL102" i="5"/>
  <c r="AK102" i="5"/>
  <c r="AJ102" i="5"/>
  <c r="AI102" i="5"/>
  <c r="AI102" i="5" a="1"/>
  <c r="AE102" i="5"/>
  <c r="BL101" i="5"/>
  <c r="BJ101" i="5"/>
  <c r="BI101" i="5"/>
  <c r="BH101" i="5"/>
  <c r="BG101" i="5"/>
  <c r="BF101" i="5"/>
  <c r="BE101" i="5"/>
  <c r="AL101" i="5"/>
  <c r="AK101" i="5"/>
  <c r="AJ101" i="5"/>
  <c r="AI101" i="5"/>
  <c r="AI101" i="5" a="1"/>
  <c r="AE101" i="5"/>
  <c r="BL100" i="5"/>
  <c r="BJ100" i="5"/>
  <c r="BI100" i="5"/>
  <c r="BH100" i="5"/>
  <c r="BG100" i="5"/>
  <c r="BF100" i="5"/>
  <c r="BE100" i="5"/>
  <c r="AL100" i="5"/>
  <c r="AK100" i="5"/>
  <c r="AJ100" i="5"/>
  <c r="AI100" i="5"/>
  <c r="AI100" i="5" a="1"/>
  <c r="AE100" i="5"/>
  <c r="BL99" i="5"/>
  <c r="BJ99" i="5"/>
  <c r="BI99" i="5"/>
  <c r="BH99" i="5"/>
  <c r="BG99" i="5"/>
  <c r="BF99" i="5"/>
  <c r="BE99" i="5"/>
  <c r="AL99" i="5"/>
  <c r="AK99" i="5"/>
  <c r="AJ99" i="5"/>
  <c r="AI99" i="5" a="1"/>
  <c r="AI99" i="5" s="1"/>
  <c r="AE99" i="5"/>
  <c r="BL98" i="5"/>
  <c r="BJ98" i="5"/>
  <c r="BI98" i="5"/>
  <c r="BH98" i="5"/>
  <c r="BG98" i="5"/>
  <c r="BF98" i="5"/>
  <c r="BE98" i="5"/>
  <c r="AL98" i="5"/>
  <c r="AK98" i="5"/>
  <c r="AJ98" i="5"/>
  <c r="AI98" i="5" a="1"/>
  <c r="AI98" i="5" s="1"/>
  <c r="AE98" i="5"/>
  <c r="BL97" i="5"/>
  <c r="BJ97" i="5"/>
  <c r="BI97" i="5"/>
  <c r="BH97" i="5"/>
  <c r="BG97" i="5"/>
  <c r="BF97" i="5"/>
  <c r="BE97" i="5"/>
  <c r="AL97" i="5"/>
  <c r="AK97" i="5"/>
  <c r="AJ97" i="5"/>
  <c r="AI97" i="5"/>
  <c r="AI97" i="5" a="1"/>
  <c r="AE97" i="5"/>
  <c r="BL96" i="5"/>
  <c r="BJ96" i="5"/>
  <c r="BI96" i="5"/>
  <c r="BH96" i="5"/>
  <c r="BG96" i="5"/>
  <c r="BF96" i="5"/>
  <c r="BE96" i="5"/>
  <c r="AL96" i="5"/>
  <c r="AK96" i="5"/>
  <c r="AJ96" i="5"/>
  <c r="AI96" i="5"/>
  <c r="AI96" i="5" a="1"/>
  <c r="AE96" i="5"/>
  <c r="BL95" i="5"/>
  <c r="BJ95" i="5"/>
  <c r="BI95" i="5"/>
  <c r="BH95" i="5"/>
  <c r="BG95" i="5"/>
  <c r="BF95" i="5"/>
  <c r="BE95" i="5"/>
  <c r="AL95" i="5"/>
  <c r="AK95" i="5"/>
  <c r="AJ95" i="5"/>
  <c r="AI95" i="5" a="1"/>
  <c r="AI95" i="5" s="1"/>
  <c r="AE95" i="5"/>
  <c r="BL94" i="5"/>
  <c r="BJ94" i="5"/>
  <c r="BI94" i="5"/>
  <c r="BH94" i="5"/>
  <c r="BG94" i="5"/>
  <c r="BF94" i="5"/>
  <c r="BE94" i="5"/>
  <c r="AL94" i="5"/>
  <c r="AK94" i="5"/>
  <c r="AJ94" i="5"/>
  <c r="AI94" i="5"/>
  <c r="AI94" i="5" a="1"/>
  <c r="AE94" i="5"/>
  <c r="BL93" i="5"/>
  <c r="BJ93" i="5"/>
  <c r="BI93" i="5"/>
  <c r="BH93" i="5"/>
  <c r="BG93" i="5"/>
  <c r="BF93" i="5"/>
  <c r="BE93" i="5"/>
  <c r="AL93" i="5"/>
  <c r="AK93" i="5"/>
  <c r="AJ93" i="5"/>
  <c r="AI93" i="5"/>
  <c r="AI93" i="5" a="1"/>
  <c r="AE93" i="5"/>
  <c r="BL92" i="5"/>
  <c r="BJ92" i="5"/>
  <c r="BI92" i="5"/>
  <c r="BH92" i="5"/>
  <c r="BG92" i="5"/>
  <c r="BF92" i="5"/>
  <c r="BE92" i="5"/>
  <c r="AL92" i="5"/>
  <c r="AK92" i="5"/>
  <c r="AJ92" i="5"/>
  <c r="AI92" i="5"/>
  <c r="AI92" i="5" a="1"/>
  <c r="AE92" i="5"/>
  <c r="BL91" i="5"/>
  <c r="BJ91" i="5"/>
  <c r="BI91" i="5"/>
  <c r="BH91" i="5"/>
  <c r="BG91" i="5"/>
  <c r="BF91" i="5"/>
  <c r="BE91" i="5"/>
  <c r="AL91" i="5"/>
  <c r="AK91" i="5"/>
  <c r="AJ91" i="5"/>
  <c r="AI91" i="5" a="1"/>
  <c r="AI91" i="5" s="1"/>
  <c r="AE91" i="5"/>
  <c r="BL90" i="5"/>
  <c r="BJ90" i="5"/>
  <c r="BI90" i="5"/>
  <c r="BH90" i="5"/>
  <c r="BG90" i="5"/>
  <c r="BF90" i="5"/>
  <c r="BE90" i="5"/>
  <c r="AL90" i="5"/>
  <c r="AK90" i="5"/>
  <c r="AJ90" i="5"/>
  <c r="AI90" i="5" a="1"/>
  <c r="AI90" i="5" s="1"/>
  <c r="AE90" i="5"/>
  <c r="BL89" i="5"/>
  <c r="BJ89" i="5"/>
  <c r="BI89" i="5"/>
  <c r="BH89" i="5"/>
  <c r="BG89" i="5"/>
  <c r="BF89" i="5"/>
  <c r="BE89" i="5"/>
  <c r="AL89" i="5"/>
  <c r="AK89" i="5"/>
  <c r="AJ89" i="5"/>
  <c r="AI89" i="5"/>
  <c r="AI89" i="5" a="1"/>
  <c r="AE89" i="5"/>
  <c r="BL88" i="5"/>
  <c r="BJ88" i="5"/>
  <c r="BI88" i="5"/>
  <c r="BH88" i="5"/>
  <c r="BG88" i="5"/>
  <c r="BF88" i="5"/>
  <c r="BE88" i="5"/>
  <c r="AL88" i="5"/>
  <c r="AK88" i="5"/>
  <c r="AJ88" i="5"/>
  <c r="AI88" i="5"/>
  <c r="AI88" i="5" a="1"/>
  <c r="AE88" i="5"/>
  <c r="BL87" i="5"/>
  <c r="BJ87" i="5"/>
  <c r="BI87" i="5"/>
  <c r="BH87" i="5"/>
  <c r="BG87" i="5"/>
  <c r="BF87" i="5"/>
  <c r="BE87" i="5"/>
  <c r="AL87" i="5"/>
  <c r="AK87" i="5"/>
  <c r="AJ87" i="5"/>
  <c r="AI87" i="5" a="1"/>
  <c r="AI87" i="5" s="1"/>
  <c r="AE87" i="5"/>
  <c r="BL86" i="5"/>
  <c r="BJ86" i="5"/>
  <c r="BI86" i="5"/>
  <c r="BH86" i="5"/>
  <c r="BG86" i="5"/>
  <c r="BF86" i="5"/>
  <c r="BE86" i="5"/>
  <c r="AL86" i="5"/>
  <c r="AK86" i="5"/>
  <c r="AJ86" i="5"/>
  <c r="AI86" i="5"/>
  <c r="AI86" i="5" a="1"/>
  <c r="AE86" i="5"/>
  <c r="BL85" i="5"/>
  <c r="BJ85" i="5"/>
  <c r="BI85" i="5"/>
  <c r="BH85" i="5"/>
  <c r="BG85" i="5"/>
  <c r="BF85" i="5"/>
  <c r="BE85" i="5"/>
  <c r="AL85" i="5"/>
  <c r="AK85" i="5"/>
  <c r="AJ85" i="5"/>
  <c r="AI85" i="5"/>
  <c r="AI85" i="5" a="1"/>
  <c r="AE85" i="5"/>
  <c r="BL84" i="5"/>
  <c r="BJ84" i="5"/>
  <c r="BI84" i="5"/>
  <c r="BH84" i="5"/>
  <c r="BG84" i="5"/>
  <c r="BF84" i="5"/>
  <c r="BE84" i="5"/>
  <c r="AL84" i="5"/>
  <c r="AK84" i="5"/>
  <c r="AJ84" i="5"/>
  <c r="AI84" i="5"/>
  <c r="AI84" i="5" a="1"/>
  <c r="AE84" i="5"/>
  <c r="BL83" i="5"/>
  <c r="BJ83" i="5"/>
  <c r="BI83" i="5"/>
  <c r="BH83" i="5"/>
  <c r="BG83" i="5"/>
  <c r="BF83" i="5"/>
  <c r="BE83" i="5"/>
  <c r="AL83" i="5"/>
  <c r="AK83" i="5"/>
  <c r="AJ83" i="5"/>
  <c r="AI83" i="5" a="1"/>
  <c r="AI83" i="5" s="1"/>
  <c r="AE83" i="5"/>
  <c r="BL82" i="5"/>
  <c r="BJ82" i="5"/>
  <c r="BI82" i="5"/>
  <c r="BH82" i="5"/>
  <c r="BG82" i="5"/>
  <c r="BF82" i="5"/>
  <c r="BE82" i="5"/>
  <c r="AL82" i="5"/>
  <c r="AK82" i="5"/>
  <c r="AJ82" i="5"/>
  <c r="AI82" i="5" a="1"/>
  <c r="AI82" i="5" s="1"/>
  <c r="AE82" i="5"/>
  <c r="BL81" i="5"/>
  <c r="BJ81" i="5"/>
  <c r="BI81" i="5"/>
  <c r="BH81" i="5"/>
  <c r="BG81" i="5"/>
  <c r="BF81" i="5"/>
  <c r="BE81" i="5"/>
  <c r="AL81" i="5"/>
  <c r="AK81" i="5"/>
  <c r="AJ81" i="5"/>
  <c r="AI81" i="5"/>
  <c r="AI81" i="5" a="1"/>
  <c r="AE81" i="5"/>
  <c r="BL80" i="5"/>
  <c r="BJ80" i="5"/>
  <c r="BI80" i="5"/>
  <c r="BH80" i="5"/>
  <c r="BG80" i="5"/>
  <c r="BF80" i="5"/>
  <c r="BE80" i="5"/>
  <c r="AL80" i="5"/>
  <c r="AK80" i="5"/>
  <c r="AJ80" i="5"/>
  <c r="AI80" i="5"/>
  <c r="AI80" i="5" a="1"/>
  <c r="AE80" i="5"/>
  <c r="BL79" i="5"/>
  <c r="BJ79" i="5"/>
  <c r="BI79" i="5"/>
  <c r="BH79" i="5"/>
  <c r="BG79" i="5"/>
  <c r="BF79" i="5"/>
  <c r="BE79" i="5"/>
  <c r="AL79" i="5"/>
  <c r="AK79" i="5"/>
  <c r="AJ79" i="5"/>
  <c r="AI79" i="5" a="1"/>
  <c r="AI79" i="5" s="1"/>
  <c r="AE79" i="5"/>
  <c r="BL78" i="5"/>
  <c r="BJ78" i="5"/>
  <c r="BI78" i="5"/>
  <c r="BH78" i="5"/>
  <c r="BG78" i="5"/>
  <c r="BF78" i="5"/>
  <c r="BE78" i="5"/>
  <c r="AL78" i="5"/>
  <c r="AK78" i="5"/>
  <c r="AJ78" i="5"/>
  <c r="AI78" i="5"/>
  <c r="AI78" i="5" a="1"/>
  <c r="AE78" i="5"/>
  <c r="BL77" i="5"/>
  <c r="BJ77" i="5"/>
  <c r="BI77" i="5"/>
  <c r="BH77" i="5"/>
  <c r="BG77" i="5"/>
  <c r="BF77" i="5"/>
  <c r="BE77" i="5"/>
  <c r="AL77" i="5"/>
  <c r="AK77" i="5"/>
  <c r="AJ77" i="5"/>
  <c r="AI77" i="5"/>
  <c r="AI77" i="5" a="1"/>
  <c r="AE77" i="5"/>
  <c r="BL76" i="5"/>
  <c r="BJ76" i="5"/>
  <c r="BI76" i="5"/>
  <c r="BH76" i="5"/>
  <c r="BG76" i="5"/>
  <c r="BF76" i="5"/>
  <c r="BE76" i="5"/>
  <c r="AL76" i="5"/>
  <c r="AK76" i="5"/>
  <c r="AJ76" i="5"/>
  <c r="AI76" i="5"/>
  <c r="AI76" i="5" a="1"/>
  <c r="AE76" i="5"/>
  <c r="BL75" i="5"/>
  <c r="BJ75" i="5"/>
  <c r="BI75" i="5"/>
  <c r="BH75" i="5"/>
  <c r="BG75" i="5"/>
  <c r="BF75" i="5"/>
  <c r="BE75" i="5"/>
  <c r="AL75" i="5"/>
  <c r="AK75" i="5"/>
  <c r="AJ75" i="5"/>
  <c r="AI75" i="5" a="1"/>
  <c r="AI75" i="5" s="1"/>
  <c r="AE75" i="5"/>
  <c r="BL74" i="5"/>
  <c r="BJ74" i="5"/>
  <c r="BI74" i="5"/>
  <c r="BH74" i="5"/>
  <c r="BG74" i="5"/>
  <c r="BF74" i="5"/>
  <c r="BE74" i="5"/>
  <c r="AL74" i="5"/>
  <c r="AK74" i="5"/>
  <c r="AJ74" i="5"/>
  <c r="AI74" i="5" a="1"/>
  <c r="AI74" i="5" s="1"/>
  <c r="AE74" i="5"/>
  <c r="BL73" i="5"/>
  <c r="BJ73" i="5"/>
  <c r="BI73" i="5"/>
  <c r="BH73" i="5"/>
  <c r="BG73" i="5"/>
  <c r="BF73" i="5"/>
  <c r="BE73" i="5"/>
  <c r="AL73" i="5"/>
  <c r="AK73" i="5"/>
  <c r="AJ73" i="5"/>
  <c r="AI73" i="5"/>
  <c r="AI73" i="5" a="1"/>
  <c r="AE73" i="5"/>
  <c r="BL72" i="5"/>
  <c r="BJ72" i="5"/>
  <c r="BI72" i="5"/>
  <c r="BH72" i="5"/>
  <c r="BG72" i="5"/>
  <c r="BF72" i="5"/>
  <c r="BE72" i="5"/>
  <c r="AL72" i="5"/>
  <c r="AK72" i="5"/>
  <c r="AJ72" i="5"/>
  <c r="AI72" i="5"/>
  <c r="AI72" i="5" a="1"/>
  <c r="AE72" i="5"/>
  <c r="BL71" i="5"/>
  <c r="BJ71" i="5"/>
  <c r="BI71" i="5"/>
  <c r="BH71" i="5"/>
  <c r="BG71" i="5"/>
  <c r="BF71" i="5"/>
  <c r="BE71" i="5"/>
  <c r="AL71" i="5"/>
  <c r="AK71" i="5"/>
  <c r="AJ71" i="5"/>
  <c r="AI71" i="5" a="1"/>
  <c r="AI71" i="5" s="1"/>
  <c r="AE71" i="5"/>
  <c r="BL70" i="5"/>
  <c r="BJ70" i="5"/>
  <c r="BI70" i="5"/>
  <c r="BH70" i="5"/>
  <c r="BG70" i="5"/>
  <c r="BF70" i="5"/>
  <c r="BE70" i="5"/>
  <c r="AL70" i="5"/>
  <c r="AK70" i="5"/>
  <c r="AJ70" i="5"/>
  <c r="AI70" i="5"/>
  <c r="AI70" i="5" a="1"/>
  <c r="AE70" i="5"/>
  <c r="BL69" i="5"/>
  <c r="BJ69" i="5"/>
  <c r="BI69" i="5"/>
  <c r="BH69" i="5"/>
  <c r="BG69" i="5"/>
  <c r="BF69" i="5"/>
  <c r="BE69" i="5"/>
  <c r="AL69" i="5"/>
  <c r="AK69" i="5"/>
  <c r="AJ69" i="5"/>
  <c r="AI69" i="5"/>
  <c r="AI69" i="5" a="1"/>
  <c r="AE69" i="5"/>
  <c r="BL68" i="5"/>
  <c r="BJ68" i="5"/>
  <c r="BI68" i="5"/>
  <c r="BH68" i="5"/>
  <c r="BG68" i="5"/>
  <c r="BF68" i="5"/>
  <c r="BE68" i="5"/>
  <c r="AL68" i="5"/>
  <c r="AK68" i="5"/>
  <c r="AJ68" i="5"/>
  <c r="AI68" i="5"/>
  <c r="AI68" i="5" a="1"/>
  <c r="AE68" i="5"/>
  <c r="BL67" i="5"/>
  <c r="BJ67" i="5"/>
  <c r="BI67" i="5"/>
  <c r="BH67" i="5"/>
  <c r="BG67" i="5"/>
  <c r="BF67" i="5"/>
  <c r="BE67" i="5"/>
  <c r="AL67" i="5"/>
  <c r="AK67" i="5"/>
  <c r="AJ67" i="5"/>
  <c r="AI67" i="5" a="1"/>
  <c r="AI67" i="5" s="1"/>
  <c r="AE67" i="5"/>
  <c r="BL66" i="5"/>
  <c r="BJ66" i="5"/>
  <c r="BI66" i="5"/>
  <c r="BH66" i="5"/>
  <c r="BG66" i="5"/>
  <c r="BF66" i="5"/>
  <c r="BE66" i="5"/>
  <c r="AL66" i="5"/>
  <c r="AK66" i="5"/>
  <c r="AJ66" i="5"/>
  <c r="AI66" i="5" a="1"/>
  <c r="AI66" i="5" s="1"/>
  <c r="AE66" i="5"/>
  <c r="BL65" i="5"/>
  <c r="BJ65" i="5"/>
  <c r="BI65" i="5"/>
  <c r="BH65" i="5"/>
  <c r="BG65" i="5"/>
  <c r="BF65" i="5"/>
  <c r="BE65" i="5"/>
  <c r="AL65" i="5"/>
  <c r="AK65" i="5"/>
  <c r="AJ65" i="5"/>
  <c r="AI65" i="5"/>
  <c r="AI65" i="5" a="1"/>
  <c r="AE65" i="5"/>
  <c r="BL64" i="5"/>
  <c r="BJ64" i="5"/>
  <c r="BI64" i="5"/>
  <c r="BH64" i="5"/>
  <c r="BG64" i="5"/>
  <c r="BF64" i="5"/>
  <c r="BE64" i="5"/>
  <c r="AL64" i="5"/>
  <c r="AK64" i="5"/>
  <c r="AJ64" i="5"/>
  <c r="AI64" i="5"/>
  <c r="AI64" i="5" a="1"/>
  <c r="AE64" i="5"/>
  <c r="BL63" i="5"/>
  <c r="BJ63" i="5"/>
  <c r="BI63" i="5"/>
  <c r="BH63" i="5"/>
  <c r="BG63" i="5"/>
  <c r="BF63" i="5"/>
  <c r="BE63" i="5"/>
  <c r="AL63" i="5"/>
  <c r="AK63" i="5"/>
  <c r="AJ63" i="5"/>
  <c r="AI63" i="5" a="1"/>
  <c r="AI63" i="5" s="1"/>
  <c r="AE63" i="5"/>
  <c r="BL62" i="5"/>
  <c r="BJ62" i="5"/>
  <c r="BI62" i="5"/>
  <c r="BH62" i="5"/>
  <c r="BG62" i="5"/>
  <c r="BF62" i="5"/>
  <c r="BE62" i="5"/>
  <c r="AL62" i="5"/>
  <c r="AK62" i="5"/>
  <c r="AJ62" i="5"/>
  <c r="AI62" i="5"/>
  <c r="AI62" i="5" a="1"/>
  <c r="AE62" i="5"/>
  <c r="BL61" i="5"/>
  <c r="BJ61" i="5"/>
  <c r="BI61" i="5"/>
  <c r="BH61" i="5"/>
  <c r="BG61" i="5"/>
  <c r="BF61" i="5"/>
  <c r="BE61" i="5"/>
  <c r="AL61" i="5"/>
  <c r="AK61" i="5"/>
  <c r="AJ61" i="5"/>
  <c r="AI61" i="5"/>
  <c r="AI61" i="5" a="1"/>
  <c r="AE61" i="5"/>
  <c r="BL60" i="5"/>
  <c r="BJ60" i="5"/>
  <c r="BI60" i="5"/>
  <c r="BH60" i="5"/>
  <c r="BG60" i="5"/>
  <c r="BF60" i="5"/>
  <c r="BE60" i="5"/>
  <c r="AL60" i="5"/>
  <c r="AK60" i="5"/>
  <c r="AJ60" i="5"/>
  <c r="AI60" i="5"/>
  <c r="AI60" i="5" a="1"/>
  <c r="AE60" i="5"/>
  <c r="BL59" i="5"/>
  <c r="BJ59" i="5"/>
  <c r="BI59" i="5"/>
  <c r="BH59" i="5"/>
  <c r="BG59" i="5"/>
  <c r="BF59" i="5"/>
  <c r="BE59" i="5"/>
  <c r="AL59" i="5"/>
  <c r="AK59" i="5"/>
  <c r="AJ59" i="5"/>
  <c r="AI59" i="5" a="1"/>
  <c r="AI59" i="5" s="1"/>
  <c r="AE59" i="5"/>
  <c r="BL58" i="5"/>
  <c r="BJ58" i="5"/>
  <c r="BI58" i="5"/>
  <c r="BH58" i="5"/>
  <c r="BG58" i="5"/>
  <c r="BF58" i="5"/>
  <c r="BE58" i="5"/>
  <c r="AL58" i="5"/>
  <c r="AK58" i="5"/>
  <c r="AJ58" i="5"/>
  <c r="AI58" i="5" a="1"/>
  <c r="AI58" i="5" s="1"/>
  <c r="AE58" i="5"/>
  <c r="BL57" i="5"/>
  <c r="BJ57" i="5"/>
  <c r="BI57" i="5"/>
  <c r="BH57" i="5"/>
  <c r="BG57" i="5"/>
  <c r="BF57" i="5"/>
  <c r="BE57" i="5"/>
  <c r="AL57" i="5"/>
  <c r="AK57" i="5"/>
  <c r="AJ57" i="5"/>
  <c r="AI57" i="5"/>
  <c r="AI57" i="5" a="1"/>
  <c r="AE57" i="5"/>
  <c r="BL56" i="5"/>
  <c r="BJ56" i="5"/>
  <c r="BI56" i="5"/>
  <c r="BH56" i="5"/>
  <c r="BG56" i="5"/>
  <c r="BF56" i="5"/>
  <c r="BE56" i="5"/>
  <c r="AL56" i="5"/>
  <c r="AK56" i="5"/>
  <c r="AJ56" i="5"/>
  <c r="AI56" i="5"/>
  <c r="AI56" i="5" a="1"/>
  <c r="AE56" i="5"/>
  <c r="BL55" i="5"/>
  <c r="BJ55" i="5"/>
  <c r="BI55" i="5"/>
  <c r="BH55" i="5"/>
  <c r="BG55" i="5"/>
  <c r="BF55" i="5"/>
  <c r="BE55" i="5"/>
  <c r="AL55" i="5"/>
  <c r="AK55" i="5"/>
  <c r="AJ55" i="5"/>
  <c r="AI55" i="5" a="1"/>
  <c r="AI55" i="5" s="1"/>
  <c r="AE55" i="5"/>
  <c r="BL54" i="5"/>
  <c r="BJ54" i="5"/>
  <c r="BI54" i="5"/>
  <c r="BH54" i="5"/>
  <c r="BG54" i="5"/>
  <c r="BF54" i="5"/>
  <c r="BE54" i="5"/>
  <c r="AL54" i="5"/>
  <c r="AK54" i="5"/>
  <c r="AJ54" i="5"/>
  <c r="AI54" i="5"/>
  <c r="AI54" i="5" a="1"/>
  <c r="AE54" i="5"/>
  <c r="BL53" i="5"/>
  <c r="BJ53" i="5"/>
  <c r="BI53" i="5"/>
  <c r="BH53" i="5"/>
  <c r="BG53" i="5"/>
  <c r="BF53" i="5"/>
  <c r="BE53" i="5"/>
  <c r="AL53" i="5"/>
  <c r="AK53" i="5"/>
  <c r="AJ53" i="5"/>
  <c r="AI53" i="5"/>
  <c r="AI53" i="5" a="1"/>
  <c r="AE53" i="5"/>
  <c r="BL52" i="5"/>
  <c r="BJ52" i="5"/>
  <c r="BI52" i="5"/>
  <c r="BH52" i="5"/>
  <c r="BG52" i="5"/>
  <c r="BF52" i="5"/>
  <c r="BE52" i="5"/>
  <c r="AL52" i="5"/>
  <c r="AK52" i="5"/>
  <c r="AJ52" i="5"/>
  <c r="AI52" i="5"/>
  <c r="AI52" i="5" a="1"/>
  <c r="AE52" i="5"/>
  <c r="BL51" i="5"/>
  <c r="BJ51" i="5"/>
  <c r="BI51" i="5"/>
  <c r="BH51" i="5"/>
  <c r="BG51" i="5"/>
  <c r="BF51" i="5"/>
  <c r="BE51" i="5"/>
  <c r="AL51" i="5"/>
  <c r="AK51" i="5"/>
  <c r="AJ51" i="5"/>
  <c r="AI51" i="5" a="1"/>
  <c r="AI51" i="5" s="1"/>
  <c r="AE51" i="5"/>
  <c r="BL50" i="5"/>
  <c r="BJ50" i="5"/>
  <c r="BI50" i="5"/>
  <c r="BH50" i="5"/>
  <c r="BG50" i="5"/>
  <c r="BF50" i="5"/>
  <c r="BE50" i="5"/>
  <c r="AL50" i="5"/>
  <c r="AK50" i="5"/>
  <c r="AJ50" i="5"/>
  <c r="AI50" i="5" a="1"/>
  <c r="AI50" i="5" s="1"/>
  <c r="AE50" i="5"/>
  <c r="BL49" i="5"/>
  <c r="BJ49" i="5"/>
  <c r="BI49" i="5"/>
  <c r="BH49" i="5"/>
  <c r="BG49" i="5"/>
  <c r="BF49" i="5"/>
  <c r="BE49" i="5"/>
  <c r="AL49" i="5"/>
  <c r="AK49" i="5"/>
  <c r="AJ49" i="5"/>
  <c r="AI49" i="5"/>
  <c r="AI49" i="5" a="1"/>
  <c r="AE49" i="5"/>
  <c r="BL48" i="5"/>
  <c r="BJ48" i="5"/>
  <c r="BI48" i="5"/>
  <c r="BH48" i="5"/>
  <c r="BG48" i="5"/>
  <c r="BF48" i="5"/>
  <c r="BE48" i="5"/>
  <c r="AL48" i="5"/>
  <c r="AK48" i="5"/>
  <c r="AJ48" i="5"/>
  <c r="AI48" i="5"/>
  <c r="AI48" i="5" a="1"/>
  <c r="AE48" i="5"/>
  <c r="BL47" i="5"/>
  <c r="BJ47" i="5"/>
  <c r="BI47" i="5"/>
  <c r="BH47" i="5"/>
  <c r="BG47" i="5"/>
  <c r="BF47" i="5"/>
  <c r="BE47" i="5"/>
  <c r="AL47" i="5"/>
  <c r="AK47" i="5"/>
  <c r="AJ47" i="5"/>
  <c r="AI47" i="5" a="1"/>
  <c r="AI47" i="5" s="1"/>
  <c r="AE47" i="5"/>
  <c r="BL46" i="5"/>
  <c r="BJ46" i="5"/>
  <c r="BI46" i="5"/>
  <c r="BH46" i="5"/>
  <c r="BG46" i="5"/>
  <c r="BF46" i="5"/>
  <c r="BE46" i="5"/>
  <c r="AL46" i="5"/>
  <c r="AK46" i="5"/>
  <c r="AJ46" i="5"/>
  <c r="AI46" i="5"/>
  <c r="AI46" i="5" a="1"/>
  <c r="AE46" i="5"/>
  <c r="BL45" i="5"/>
  <c r="BJ45" i="5"/>
  <c r="BI45" i="5"/>
  <c r="BH45" i="5"/>
  <c r="BG45" i="5"/>
  <c r="BF45" i="5"/>
  <c r="BE45" i="5"/>
  <c r="AL45" i="5"/>
  <c r="AK45" i="5"/>
  <c r="AJ45" i="5"/>
  <c r="AI45" i="5"/>
  <c r="AI45" i="5" a="1"/>
  <c r="AE45" i="5"/>
  <c r="BL44" i="5"/>
  <c r="BJ44" i="5"/>
  <c r="BI44" i="5"/>
  <c r="BH44" i="5"/>
  <c r="BG44" i="5"/>
  <c r="BF44" i="5"/>
  <c r="BE44" i="5"/>
  <c r="AL44" i="5"/>
  <c r="AK44" i="5"/>
  <c r="AJ44" i="5"/>
  <c r="AI44" i="5"/>
  <c r="AI44" i="5" a="1"/>
  <c r="AE44" i="5"/>
  <c r="BL43" i="5"/>
  <c r="BJ43" i="5"/>
  <c r="BI43" i="5"/>
  <c r="BH43" i="5"/>
  <c r="BG43" i="5"/>
  <c r="BF43" i="5"/>
  <c r="BE43" i="5"/>
  <c r="AL43" i="5"/>
  <c r="AK43" i="5"/>
  <c r="AJ43" i="5"/>
  <c r="AI43" i="5" a="1"/>
  <c r="AI43" i="5" s="1"/>
  <c r="AE43" i="5"/>
  <c r="BL42" i="5"/>
  <c r="BJ42" i="5"/>
  <c r="BI42" i="5"/>
  <c r="BH42" i="5"/>
  <c r="BG42" i="5"/>
  <c r="BF42" i="5"/>
  <c r="BE42" i="5"/>
  <c r="AL42" i="5"/>
  <c r="AK42" i="5"/>
  <c r="AJ42" i="5"/>
  <c r="AI42" i="5" a="1"/>
  <c r="AI42" i="5" s="1"/>
  <c r="AE42" i="5"/>
  <c r="BL41" i="5"/>
  <c r="BJ41" i="5"/>
  <c r="BI41" i="5"/>
  <c r="BH41" i="5"/>
  <c r="BG41" i="5"/>
  <c r="BF41" i="5"/>
  <c r="BE41" i="5"/>
  <c r="AL41" i="5"/>
  <c r="AK41" i="5"/>
  <c r="AJ41" i="5"/>
  <c r="AI41" i="5"/>
  <c r="AI41" i="5" a="1"/>
  <c r="AE41" i="5"/>
  <c r="BL40" i="5"/>
  <c r="BJ40" i="5"/>
  <c r="BI40" i="5"/>
  <c r="BH40" i="5"/>
  <c r="BG40" i="5"/>
  <c r="BF40" i="5"/>
  <c r="BE40" i="5"/>
  <c r="AL40" i="5"/>
  <c r="AK40" i="5"/>
  <c r="AJ40" i="5"/>
  <c r="AI40" i="5"/>
  <c r="AI40" i="5" a="1"/>
  <c r="AE40" i="5"/>
  <c r="BL39" i="5"/>
  <c r="BJ39" i="5"/>
  <c r="BI39" i="5"/>
  <c r="BH39" i="5"/>
  <c r="BG39" i="5"/>
  <c r="BF39" i="5"/>
  <c r="BE39" i="5"/>
  <c r="AL39" i="5"/>
  <c r="AK39" i="5"/>
  <c r="AJ39" i="5"/>
  <c r="AI39" i="5" a="1"/>
  <c r="AI39" i="5" s="1"/>
  <c r="AE39" i="5"/>
  <c r="BL38" i="5"/>
  <c r="BJ38" i="5"/>
  <c r="BI38" i="5"/>
  <c r="BH38" i="5"/>
  <c r="BG38" i="5"/>
  <c r="BF38" i="5"/>
  <c r="BE38" i="5"/>
  <c r="AL38" i="5"/>
  <c r="AK38" i="5"/>
  <c r="AJ38" i="5"/>
  <c r="AI38" i="5"/>
  <c r="AI38" i="5" a="1"/>
  <c r="AE38" i="5"/>
  <c r="BL37" i="5"/>
  <c r="BJ37" i="5"/>
  <c r="BI37" i="5"/>
  <c r="BH37" i="5"/>
  <c r="BG37" i="5"/>
  <c r="BF37" i="5"/>
  <c r="BE37" i="5"/>
  <c r="AL37" i="5"/>
  <c r="AK37" i="5"/>
  <c r="AJ37" i="5"/>
  <c r="AI37" i="5"/>
  <c r="AI37" i="5" a="1"/>
  <c r="AE37" i="5"/>
  <c r="BL36" i="5"/>
  <c r="BJ36" i="5"/>
  <c r="BI36" i="5"/>
  <c r="BH36" i="5"/>
  <c r="BG36" i="5"/>
  <c r="BF36" i="5"/>
  <c r="BE36" i="5"/>
  <c r="AL36" i="5"/>
  <c r="AK36" i="5"/>
  <c r="AJ36" i="5"/>
  <c r="AI36" i="5"/>
  <c r="AI36" i="5" a="1"/>
  <c r="AE36" i="5"/>
  <c r="BL35" i="5"/>
  <c r="BJ35" i="5"/>
  <c r="BI35" i="5"/>
  <c r="BH35" i="5"/>
  <c r="BG35" i="5"/>
  <c r="BF35" i="5"/>
  <c r="BE35" i="5"/>
  <c r="AL35" i="5"/>
  <c r="AK35" i="5"/>
  <c r="AJ35" i="5"/>
  <c r="AI35" i="5" a="1"/>
  <c r="AI35" i="5" s="1"/>
  <c r="AE35" i="5"/>
  <c r="BL34" i="5"/>
  <c r="BJ34" i="5"/>
  <c r="BI34" i="5"/>
  <c r="BH34" i="5"/>
  <c r="BG34" i="5"/>
  <c r="BF34" i="5"/>
  <c r="BE34" i="5"/>
  <c r="AL34" i="5"/>
  <c r="AK34" i="5"/>
  <c r="AJ34" i="5"/>
  <c r="AI34" i="5" a="1"/>
  <c r="AI34" i="5" s="1"/>
  <c r="AE34" i="5"/>
  <c r="BL33" i="5"/>
  <c r="BJ33" i="5"/>
  <c r="BI33" i="5"/>
  <c r="BH33" i="5"/>
  <c r="BG33" i="5"/>
  <c r="BF33" i="5"/>
  <c r="BE33" i="5"/>
  <c r="AL33" i="5"/>
  <c r="AK33" i="5"/>
  <c r="AJ33" i="5"/>
  <c r="AI33" i="5"/>
  <c r="AI33" i="5" a="1"/>
  <c r="AE33" i="5"/>
  <c r="BL32" i="5"/>
  <c r="BJ32" i="5"/>
  <c r="BI32" i="5"/>
  <c r="BH32" i="5"/>
  <c r="BG32" i="5"/>
  <c r="BF32" i="5"/>
  <c r="BE32" i="5"/>
  <c r="AL32" i="5"/>
  <c r="AK32" i="5"/>
  <c r="AJ32" i="5"/>
  <c r="AI32" i="5"/>
  <c r="AI32" i="5" a="1"/>
  <c r="AE32" i="5"/>
  <c r="BL31" i="5"/>
  <c r="BJ31" i="5"/>
  <c r="BI31" i="5"/>
  <c r="BH31" i="5"/>
  <c r="BG31" i="5"/>
  <c r="BF31" i="5"/>
  <c r="BE31" i="5"/>
  <c r="AL31" i="5"/>
  <c r="AK31" i="5"/>
  <c r="AJ31" i="5"/>
  <c r="AI31" i="5" a="1"/>
  <c r="AI31" i="5" s="1"/>
  <c r="AE31" i="5"/>
  <c r="BL30" i="5"/>
  <c r="BJ30" i="5"/>
  <c r="BI30" i="5"/>
  <c r="BH30" i="5"/>
  <c r="BG30" i="5"/>
  <c r="BF30" i="5"/>
  <c r="BE30" i="5"/>
  <c r="AL30" i="5"/>
  <c r="AK30" i="5"/>
  <c r="AJ30" i="5"/>
  <c r="AI30" i="5"/>
  <c r="AI30" i="5" a="1"/>
  <c r="AE30" i="5"/>
  <c r="BL29" i="5"/>
  <c r="BJ29" i="5"/>
  <c r="BI29" i="5"/>
  <c r="BH29" i="5"/>
  <c r="BG29" i="5"/>
  <c r="BF29" i="5"/>
  <c r="BE29" i="5"/>
  <c r="AL29" i="5"/>
  <c r="AK29" i="5"/>
  <c r="AJ29" i="5"/>
  <c r="AI29" i="5"/>
  <c r="AI29" i="5" a="1"/>
  <c r="AE29" i="5"/>
  <c r="BL28" i="5"/>
  <c r="BJ28" i="5"/>
  <c r="BI28" i="5"/>
  <c r="BH28" i="5"/>
  <c r="BG28" i="5"/>
  <c r="BF28" i="5"/>
  <c r="BE28" i="5"/>
  <c r="AL28" i="5"/>
  <c r="AK28" i="5"/>
  <c r="AJ28" i="5"/>
  <c r="AI28" i="5"/>
  <c r="AI28" i="5" a="1"/>
  <c r="AE28" i="5"/>
  <c r="BL27" i="5"/>
  <c r="BJ27" i="5"/>
  <c r="BI27" i="5"/>
  <c r="BH27" i="5"/>
  <c r="BG27" i="5"/>
  <c r="BF27" i="5"/>
  <c r="BE27" i="5"/>
  <c r="AL27" i="5"/>
  <c r="AK27" i="5"/>
  <c r="AJ27" i="5"/>
  <c r="AI27" i="5" a="1"/>
  <c r="AI27" i="5" s="1"/>
  <c r="AE27" i="5"/>
  <c r="BL26" i="5"/>
  <c r="BJ26" i="5"/>
  <c r="BI26" i="5"/>
  <c r="BH26" i="5"/>
  <c r="BG26" i="5"/>
  <c r="BF26" i="5"/>
  <c r="BE26" i="5"/>
  <c r="AL26" i="5"/>
  <c r="AK26" i="5"/>
  <c r="AJ26" i="5"/>
  <c r="AI26" i="5" a="1"/>
  <c r="AI26" i="5" s="1"/>
  <c r="AE26" i="5"/>
  <c r="BL25" i="5"/>
  <c r="BJ25" i="5"/>
  <c r="BI25" i="5"/>
  <c r="BH25" i="5"/>
  <c r="BG25" i="5"/>
  <c r="BF25" i="5"/>
  <c r="BE25" i="5"/>
  <c r="AL25" i="5"/>
  <c r="AK25" i="5"/>
  <c r="AJ25" i="5"/>
  <c r="AI25" i="5"/>
  <c r="AI25" i="5" a="1"/>
  <c r="AE25" i="5"/>
  <c r="BL24" i="5"/>
  <c r="BJ24" i="5"/>
  <c r="BI24" i="5"/>
  <c r="BH24" i="5"/>
  <c r="BG24" i="5"/>
  <c r="BF24" i="5"/>
  <c r="BE24" i="5"/>
  <c r="AL24" i="5"/>
  <c r="AK24" i="5"/>
  <c r="AJ24" i="5"/>
  <c r="AI24" i="5"/>
  <c r="AI24" i="5" a="1"/>
  <c r="AE24" i="5"/>
  <c r="BL23" i="5"/>
  <c r="BJ23" i="5"/>
  <c r="BI23" i="5"/>
  <c r="BH23" i="5"/>
  <c r="BG23" i="5"/>
  <c r="BF23" i="5"/>
  <c r="BE23" i="5"/>
  <c r="AL23" i="5"/>
  <c r="AK23" i="5"/>
  <c r="AJ23" i="5"/>
  <c r="AI23" i="5" a="1"/>
  <c r="AI23" i="5" s="1"/>
  <c r="AE23" i="5"/>
  <c r="BL22" i="5"/>
  <c r="BJ22" i="5"/>
  <c r="BI22" i="5"/>
  <c r="BH22" i="5"/>
  <c r="BG22" i="5"/>
  <c r="BF22" i="5"/>
  <c r="BE22" i="5"/>
  <c r="AL22" i="5"/>
  <c r="AK22" i="5"/>
  <c r="AJ22" i="5"/>
  <c r="AI22" i="5"/>
  <c r="AI22" i="5" a="1"/>
  <c r="AE22" i="5"/>
  <c r="BL21" i="5"/>
  <c r="BJ21" i="5"/>
  <c r="BI21" i="5"/>
  <c r="BH21" i="5"/>
  <c r="BG21" i="5"/>
  <c r="BF21" i="5"/>
  <c r="BE21" i="5"/>
  <c r="AL21" i="5"/>
  <c r="AK21" i="5"/>
  <c r="AJ21" i="5"/>
  <c r="AI21" i="5"/>
  <c r="AI21" i="5" a="1"/>
  <c r="AE21" i="5"/>
  <c r="BL20" i="5"/>
  <c r="BJ20" i="5"/>
  <c r="BI20" i="5"/>
  <c r="BH20" i="5"/>
  <c r="BG20" i="5"/>
  <c r="BF20" i="5"/>
  <c r="BE20" i="5"/>
  <c r="AL20" i="5"/>
  <c r="AK20" i="5"/>
  <c r="AJ20" i="5"/>
  <c r="AI20" i="5"/>
  <c r="AI20" i="5" a="1"/>
  <c r="AE20" i="5"/>
  <c r="BL19" i="5"/>
  <c r="BJ19" i="5"/>
  <c r="BI19" i="5"/>
  <c r="BH19" i="5"/>
  <c r="BG19" i="5"/>
  <c r="BF19" i="5"/>
  <c r="BE19" i="5"/>
  <c r="AL19" i="5"/>
  <c r="AK19" i="5"/>
  <c r="AJ19" i="5"/>
  <c r="AI19" i="5" a="1"/>
  <c r="AI19" i="5" s="1"/>
  <c r="AE19" i="5"/>
  <c r="BL18" i="5"/>
  <c r="BJ18" i="5"/>
  <c r="BI18" i="5"/>
  <c r="BH18" i="5"/>
  <c r="BG18" i="5"/>
  <c r="BF18" i="5"/>
  <c r="BE18" i="5"/>
  <c r="AL18" i="5"/>
  <c r="AK18" i="5"/>
  <c r="AJ18" i="5"/>
  <c r="AI18" i="5" a="1"/>
  <c r="AI18" i="5" s="1"/>
  <c r="AE18" i="5"/>
  <c r="BL17" i="5"/>
  <c r="BJ17" i="5"/>
  <c r="BI17" i="5"/>
  <c r="BH17" i="5"/>
  <c r="BG17" i="5"/>
  <c r="BF17" i="5"/>
  <c r="BE17" i="5"/>
  <c r="AL17" i="5"/>
  <c r="AK17" i="5"/>
  <c r="AJ17" i="5"/>
  <c r="AI17" i="5"/>
  <c r="AI17" i="5" a="1"/>
  <c r="AE17" i="5"/>
  <c r="BL16" i="5"/>
  <c r="BJ16" i="5"/>
  <c r="BI16" i="5"/>
  <c r="BH16" i="5"/>
  <c r="BG16" i="5"/>
  <c r="BF16" i="5"/>
  <c r="BE16" i="5"/>
  <c r="AL16" i="5"/>
  <c r="AK16" i="5"/>
  <c r="AJ16" i="5"/>
  <c r="AI16" i="5"/>
  <c r="AI16" i="5" a="1"/>
  <c r="AE16" i="5"/>
  <c r="BL15" i="5"/>
  <c r="BJ15" i="5"/>
  <c r="BI15" i="5"/>
  <c r="BH15" i="5"/>
  <c r="BG15" i="5"/>
  <c r="BF15" i="5"/>
  <c r="BE15" i="5"/>
  <c r="AL15" i="5"/>
  <c r="AK15" i="5"/>
  <c r="AJ15" i="5"/>
  <c r="AI15" i="5" a="1"/>
  <c r="AI15" i="5" s="1"/>
  <c r="AE15" i="5"/>
  <c r="BL14" i="5"/>
  <c r="BJ14" i="5"/>
  <c r="BI14" i="5"/>
  <c r="BH14" i="5"/>
  <c r="BG14" i="5"/>
  <c r="BF14" i="5"/>
  <c r="BE14" i="5"/>
  <c r="AL14" i="5"/>
  <c r="AK14" i="5"/>
  <c r="AJ14" i="5"/>
  <c r="AI14" i="5"/>
  <c r="AI14" i="5" a="1"/>
  <c r="AE14" i="5"/>
  <c r="BL13" i="5"/>
  <c r="BJ13" i="5"/>
  <c r="BI13" i="5"/>
  <c r="BH13" i="5"/>
  <c r="BG13" i="5"/>
  <c r="BF13" i="5"/>
  <c r="BE13" i="5"/>
  <c r="AL13" i="5"/>
  <c r="AK13" i="5"/>
  <c r="AJ13" i="5"/>
  <c r="AI13" i="5"/>
  <c r="AI13" i="5" a="1"/>
  <c r="AE13" i="5"/>
  <c r="BL12" i="5"/>
  <c r="BJ12" i="5"/>
  <c r="BI12" i="5"/>
  <c r="BH12" i="5"/>
  <c r="BG12" i="5"/>
  <c r="BF12" i="5"/>
  <c r="BE12" i="5"/>
  <c r="AL12" i="5"/>
  <c r="AK12" i="5"/>
  <c r="AJ12" i="5"/>
  <c r="AI12" i="5"/>
  <c r="AI12" i="5" a="1"/>
  <c r="AE12" i="5"/>
  <c r="BL11" i="5"/>
  <c r="BJ11" i="5"/>
  <c r="BI11" i="5"/>
  <c r="BH11" i="5"/>
  <c r="BG11" i="5"/>
  <c r="BF11" i="5"/>
  <c r="BE11" i="5"/>
  <c r="AL11" i="5"/>
  <c r="AK11" i="5"/>
  <c r="AJ11" i="5"/>
  <c r="AI11" i="5" a="1"/>
  <c r="AI11" i="5" s="1"/>
  <c r="AE11" i="5"/>
  <c r="BL10" i="5"/>
  <c r="BJ10" i="5"/>
  <c r="BI10" i="5"/>
  <c r="BH10" i="5"/>
  <c r="BG10" i="5"/>
  <c r="BF10" i="5"/>
  <c r="BE10" i="5"/>
  <c r="AL10" i="5"/>
  <c r="AK10" i="5"/>
  <c r="AJ10" i="5"/>
  <c r="AI10" i="5" a="1"/>
  <c r="AI10" i="5" s="1"/>
  <c r="AE10" i="5"/>
  <c r="BL9" i="5"/>
  <c r="BJ9" i="5"/>
  <c r="BI9" i="5"/>
  <c r="BH9" i="5"/>
  <c r="BG9" i="5"/>
  <c r="BF9" i="5"/>
  <c r="BE9" i="5"/>
  <c r="AL9" i="5"/>
  <c r="AK9" i="5"/>
  <c r="AJ9" i="5"/>
  <c r="AI9" i="5"/>
  <c r="AI9" i="5" a="1"/>
  <c r="AE9" i="5"/>
  <c r="BL8" i="5"/>
  <c r="BJ8" i="5"/>
  <c r="BI8" i="5"/>
  <c r="BH8" i="5"/>
  <c r="BG8" i="5"/>
  <c r="BF8" i="5"/>
  <c r="BE8" i="5"/>
  <c r="AL8" i="5"/>
  <c r="AK8" i="5"/>
  <c r="AJ8" i="5"/>
  <c r="AI8" i="5"/>
  <c r="AI8" i="5" a="1"/>
  <c r="AE8" i="5"/>
  <c r="BL7" i="5"/>
  <c r="BJ7" i="5"/>
  <c r="BI7" i="5"/>
  <c r="BH7" i="5"/>
  <c r="BG7" i="5"/>
  <c r="BF7" i="5"/>
  <c r="BE7" i="5"/>
  <c r="AL7" i="5"/>
  <c r="AK7" i="5"/>
  <c r="AJ7" i="5"/>
  <c r="AI7" i="5" a="1"/>
  <c r="AI7" i="5" s="1"/>
  <c r="AE7" i="5"/>
  <c r="BL6" i="5"/>
  <c r="BJ6" i="5"/>
  <c r="BI6" i="5"/>
  <c r="BH6" i="5"/>
  <c r="BG6" i="5"/>
  <c r="BF6" i="5"/>
  <c r="BE6" i="5"/>
  <c r="AL6" i="5"/>
  <c r="AK6" i="5"/>
  <c r="AJ6" i="5"/>
  <c r="AI6" i="5" a="1"/>
  <c r="AI6" i="5" s="1"/>
  <c r="AE6" i="5"/>
  <c r="BL5" i="5"/>
  <c r="BJ5" i="5"/>
  <c r="BI5" i="5"/>
  <c r="BH5" i="5"/>
  <c r="BG5" i="5"/>
  <c r="BF5" i="5"/>
  <c r="BE5" i="5"/>
  <c r="AL5" i="5"/>
  <c r="AK5" i="5"/>
  <c r="AJ5" i="5"/>
  <c r="AI5" i="5"/>
  <c r="AI5" i="5" a="1"/>
  <c r="AE5" i="5"/>
  <c r="BL4" i="5"/>
  <c r="BJ4" i="5"/>
  <c r="BI4" i="5"/>
  <c r="BH4" i="5"/>
  <c r="BG4" i="5"/>
  <c r="BF4" i="5"/>
  <c r="BE4" i="5"/>
  <c r="AL4" i="5"/>
  <c r="AK4" i="5"/>
  <c r="AJ4" i="5"/>
  <c r="AI4" i="5"/>
  <c r="AI4" i="5" a="1"/>
  <c r="AE4" i="5"/>
  <c r="N328" i="3"/>
  <c r="N324" i="3"/>
  <c r="N319" i="3"/>
  <c r="L319" i="3"/>
  <c r="L316" i="3"/>
  <c r="N316" i="3" s="1"/>
  <c r="L315" i="3"/>
  <c r="N315" i="3" s="1"/>
  <c r="L311" i="3"/>
  <c r="N311" i="3" s="1"/>
  <c r="N308" i="3"/>
  <c r="L308" i="3"/>
  <c r="N307" i="3"/>
  <c r="L307" i="3"/>
  <c r="N284" i="3"/>
  <c r="L283" i="3"/>
  <c r="N283" i="3" s="1"/>
  <c r="N282" i="3"/>
  <c r="L282" i="3"/>
  <c r="L281" i="3"/>
  <c r="N281" i="3" s="1"/>
  <c r="L280" i="3"/>
  <c r="N280" i="3" s="1"/>
  <c r="N276" i="3"/>
  <c r="L275" i="3"/>
  <c r="N275" i="3" s="1"/>
  <c r="N274" i="3"/>
  <c r="L274" i="3"/>
  <c r="N273" i="3"/>
  <c r="L273" i="3"/>
  <c r="N272" i="3"/>
  <c r="L272" i="3"/>
  <c r="N269" i="3"/>
  <c r="L269" i="3"/>
  <c r="L266" i="3"/>
  <c r="N266" i="3" s="1"/>
  <c r="L265" i="3"/>
  <c r="N265" i="3" s="1"/>
  <c r="N261" i="3"/>
  <c r="L259" i="3"/>
  <c r="N259" i="3" s="1"/>
  <c r="N258" i="3"/>
  <c r="L258" i="3"/>
  <c r="N257" i="3"/>
  <c r="L257" i="3"/>
  <c r="N256" i="3"/>
  <c r="L256" i="3"/>
  <c r="L255" i="3"/>
  <c r="N255" i="3" s="1"/>
  <c r="N254" i="3"/>
  <c r="L254" i="3"/>
  <c r="N253" i="3"/>
  <c r="L253" i="3"/>
  <c r="N252" i="3"/>
  <c r="L252" i="3"/>
  <c r="L251" i="3"/>
  <c r="N251" i="3" s="1"/>
  <c r="N250" i="3"/>
  <c r="L250" i="3"/>
  <c r="N249" i="3"/>
  <c r="L249" i="3"/>
  <c r="N245" i="3"/>
  <c r="L244" i="3"/>
  <c r="N244" i="3" s="1"/>
  <c r="N243" i="3"/>
  <c r="L243" i="3"/>
  <c r="L242" i="3"/>
  <c r="N242" i="3" s="1"/>
  <c r="L241" i="3"/>
  <c r="N241" i="3" s="1"/>
  <c r="L240" i="3"/>
  <c r="N240" i="3" s="1"/>
  <c r="N236" i="3"/>
  <c r="L236" i="3"/>
  <c r="L235" i="3"/>
  <c r="N235" i="3" s="1"/>
  <c r="L234" i="3"/>
  <c r="N234" i="3" s="1"/>
  <c r="L233" i="3"/>
  <c r="N233" i="3" s="1"/>
  <c r="N232" i="3"/>
  <c r="L232" i="3"/>
  <c r="N227" i="3"/>
  <c r="L227" i="3"/>
  <c r="N224" i="3"/>
  <c r="L224" i="3"/>
  <c r="L223" i="3"/>
  <c r="N223" i="3" s="1"/>
  <c r="N228" i="3" s="1"/>
  <c r="L218" i="3"/>
  <c r="N218" i="3" s="1"/>
  <c r="L215" i="3"/>
  <c r="N215" i="3" s="1"/>
  <c r="L214" i="3"/>
  <c r="N214" i="3" s="1"/>
  <c r="N219" i="3" s="1"/>
  <c r="N209" i="3"/>
  <c r="L209" i="3"/>
  <c r="N206" i="3"/>
  <c r="L206" i="3"/>
  <c r="N205" i="3"/>
  <c r="N210" i="3" s="1"/>
  <c r="L205" i="3"/>
  <c r="N200" i="3"/>
  <c r="L200" i="3"/>
  <c r="L197" i="3"/>
  <c r="N197" i="3" s="1"/>
  <c r="L196" i="3"/>
  <c r="N196" i="3" s="1"/>
  <c r="N201" i="3" s="1"/>
  <c r="L191" i="3"/>
  <c r="N191" i="3" s="1"/>
  <c r="N188" i="3"/>
  <c r="L188" i="3"/>
  <c r="N187" i="3"/>
  <c r="N192" i="3" s="1"/>
  <c r="L187" i="3"/>
  <c r="L182" i="3"/>
  <c r="N182" i="3" s="1"/>
  <c r="N179" i="3"/>
  <c r="L179" i="3"/>
  <c r="L178" i="3"/>
  <c r="N178" i="3" s="1"/>
  <c r="N183" i="3" s="1"/>
  <c r="N173" i="3"/>
  <c r="L173" i="3"/>
  <c r="L170" i="3"/>
  <c r="N170" i="3" s="1"/>
  <c r="N169" i="3"/>
  <c r="L169" i="3"/>
  <c r="N165" i="3"/>
  <c r="L164" i="3"/>
  <c r="N164" i="3" s="1"/>
  <c r="L161" i="3"/>
  <c r="N161" i="3" s="1"/>
  <c r="N160" i="3"/>
  <c r="L160" i="3"/>
  <c r="N155" i="3"/>
  <c r="L155" i="3"/>
  <c r="N152" i="3"/>
  <c r="L152" i="3"/>
  <c r="L151" i="3"/>
  <c r="N151" i="3" s="1"/>
  <c r="L146" i="3"/>
  <c r="N146" i="3" s="1"/>
  <c r="L143" i="3"/>
  <c r="N143" i="3" s="1"/>
  <c r="L142" i="3"/>
  <c r="N142" i="3" s="1"/>
  <c r="N141" i="3"/>
  <c r="L141" i="3"/>
  <c r="L140" i="3"/>
  <c r="N140" i="3" s="1"/>
  <c r="N135" i="3"/>
  <c r="L135" i="3"/>
  <c r="L132" i="3"/>
  <c r="N132" i="3" s="1"/>
  <c r="N131" i="3"/>
  <c r="L131" i="3"/>
  <c r="N130" i="3"/>
  <c r="L130" i="3"/>
  <c r="N129" i="3"/>
  <c r="L129" i="3"/>
  <c r="N124" i="3"/>
  <c r="L124" i="3"/>
  <c r="L121" i="3"/>
  <c r="N121" i="3" s="1"/>
  <c r="L120" i="3"/>
  <c r="N120" i="3" s="1"/>
  <c r="N119" i="3"/>
  <c r="N114" i="3"/>
  <c r="L114" i="3"/>
  <c r="L111" i="3"/>
  <c r="N111" i="3" s="1"/>
  <c r="L110" i="3"/>
  <c r="N110" i="3" s="1"/>
  <c r="N109" i="3"/>
  <c r="N104" i="3"/>
  <c r="L104" i="3"/>
  <c r="L102" i="3"/>
  <c r="N102" i="3" s="1"/>
  <c r="L101" i="3"/>
  <c r="N101" i="3" s="1"/>
  <c r="L100" i="3"/>
  <c r="N100" i="3" s="1"/>
  <c r="N99" i="3"/>
  <c r="N105" i="3" s="1"/>
  <c r="L94" i="3"/>
  <c r="N94" i="3" s="1"/>
  <c r="L91" i="3"/>
  <c r="N91" i="3" s="1"/>
  <c r="L90" i="3"/>
  <c r="N90" i="3" s="1"/>
  <c r="N89" i="3"/>
  <c r="L84" i="3"/>
  <c r="N84" i="3" s="1"/>
  <c r="L83" i="3"/>
  <c r="N83" i="3" s="1"/>
  <c r="L82" i="3"/>
  <c r="N82" i="3" s="1"/>
  <c r="N81" i="3"/>
  <c r="L81" i="3"/>
  <c r="L80" i="3"/>
  <c r="N80" i="3" s="1"/>
  <c r="L79" i="3"/>
  <c r="N79" i="3" s="1"/>
  <c r="L74" i="3"/>
  <c r="N74" i="3" s="1"/>
  <c r="N73" i="3"/>
  <c r="L73" i="3"/>
  <c r="N72" i="3"/>
  <c r="L72" i="3"/>
  <c r="N71" i="3"/>
  <c r="L71" i="3"/>
  <c r="L70" i="3"/>
  <c r="N70" i="3" s="1"/>
  <c r="N69" i="3"/>
  <c r="L69" i="3"/>
  <c r="L64" i="3"/>
  <c r="N64" i="3" s="1"/>
  <c r="L63" i="3"/>
  <c r="N63" i="3" s="1"/>
  <c r="N62" i="3"/>
  <c r="L62" i="3"/>
  <c r="L61" i="3"/>
  <c r="N61" i="3" s="1"/>
  <c r="L60" i="3"/>
  <c r="N60" i="3" s="1"/>
  <c r="L59" i="3"/>
  <c r="N59" i="3" s="1"/>
  <c r="N54" i="3"/>
  <c r="L54" i="3"/>
  <c r="N53" i="3"/>
  <c r="L53" i="3"/>
  <c r="N52" i="3"/>
  <c r="L52" i="3"/>
  <c r="L51" i="3"/>
  <c r="N51" i="3" s="1"/>
  <c r="N50" i="3"/>
  <c r="L50" i="3"/>
  <c r="N49" i="3"/>
  <c r="L49" i="3"/>
  <c r="L44" i="3"/>
  <c r="N44" i="3" s="1"/>
  <c r="N43" i="3"/>
  <c r="L43" i="3"/>
  <c r="L42" i="3"/>
  <c r="N42" i="3" s="1"/>
  <c r="L41" i="3"/>
  <c r="N41" i="3" s="1"/>
  <c r="L40" i="3"/>
  <c r="N40" i="3" s="1"/>
  <c r="N45" i="3" s="1"/>
  <c r="N39" i="3"/>
  <c r="L39" i="3"/>
  <c r="N34" i="3"/>
  <c r="L34" i="3"/>
  <c r="N33" i="3"/>
  <c r="L33" i="3"/>
  <c r="L32" i="3"/>
  <c r="N32" i="3" s="1"/>
  <c r="N31" i="3"/>
  <c r="L31" i="3"/>
  <c r="N30" i="3"/>
  <c r="L30" i="3"/>
  <c r="N29" i="3"/>
  <c r="L29" i="3"/>
  <c r="N24" i="3"/>
  <c r="L24" i="3"/>
  <c r="L23" i="3"/>
  <c r="N23" i="3" s="1"/>
  <c r="L22" i="3"/>
  <c r="N22" i="3" s="1"/>
  <c r="L21" i="3"/>
  <c r="N21" i="3" s="1"/>
  <c r="N20" i="3"/>
  <c r="L20" i="3"/>
  <c r="L19" i="3"/>
  <c r="N19" i="3" s="1"/>
  <c r="N14" i="3"/>
  <c r="L14" i="3"/>
  <c r="L13" i="3"/>
  <c r="N13" i="3" s="1"/>
  <c r="N12" i="3"/>
  <c r="L12" i="3"/>
  <c r="N11" i="3"/>
  <c r="L11" i="3"/>
  <c r="N10" i="3"/>
  <c r="L10" i="3"/>
  <c r="L9" i="3"/>
  <c r="N9" i="3" s="1"/>
  <c r="AH485" i="2"/>
  <c r="AH484" i="2"/>
  <c r="AH483" i="2"/>
  <c r="AH482" i="2"/>
  <c r="BJ481" i="2"/>
  <c r="BI481" i="2"/>
  <c r="BH481" i="2"/>
  <c r="BG481" i="2"/>
  <c r="BF481" i="2"/>
  <c r="BE481" i="2"/>
  <c r="AH481" i="2"/>
  <c r="BJ480" i="2"/>
  <c r="BI480" i="2"/>
  <c r="BH480" i="2"/>
  <c r="BG480" i="2"/>
  <c r="BF480" i="2"/>
  <c r="BE480" i="2"/>
  <c r="AH480" i="2"/>
  <c r="C479" i="2"/>
  <c r="B479" i="2"/>
  <c r="A479" i="2"/>
  <c r="C478" i="2"/>
  <c r="B478" i="2"/>
  <c r="A478" i="2"/>
  <c r="C477" i="2"/>
  <c r="B477" i="2"/>
  <c r="A477" i="2"/>
  <c r="C476" i="2"/>
  <c r="B476" i="2"/>
  <c r="A476" i="2"/>
  <c r="C475" i="2"/>
  <c r="B475" i="2"/>
  <c r="A475" i="2"/>
  <c r="C474" i="2"/>
  <c r="B474" i="2"/>
  <c r="A474" i="2"/>
  <c r="C473" i="2"/>
  <c r="B473" i="2"/>
  <c r="A473" i="2"/>
  <c r="C472" i="2"/>
  <c r="B472" i="2"/>
  <c r="A472" i="2"/>
  <c r="C471" i="2"/>
  <c r="B471" i="2"/>
  <c r="A471" i="2"/>
  <c r="C470" i="2"/>
  <c r="B470" i="2"/>
  <c r="A470" i="2"/>
  <c r="C469" i="2"/>
  <c r="B469" i="2"/>
  <c r="A469" i="2"/>
  <c r="C468" i="2"/>
  <c r="B468" i="2"/>
  <c r="A468" i="2"/>
  <c r="C467" i="2"/>
  <c r="B467" i="2"/>
  <c r="A467" i="2"/>
  <c r="C466" i="2"/>
  <c r="B466" i="2"/>
  <c r="A466" i="2"/>
  <c r="C465" i="2"/>
  <c r="B465" i="2"/>
  <c r="A465" i="2"/>
  <c r="C464" i="2"/>
  <c r="B464" i="2"/>
  <c r="A464" i="2"/>
  <c r="C463" i="2"/>
  <c r="B463" i="2"/>
  <c r="A463" i="2"/>
  <c r="C462" i="2"/>
  <c r="B462" i="2"/>
  <c r="A462" i="2"/>
  <c r="C461" i="2"/>
  <c r="B461" i="2"/>
  <c r="A461" i="2"/>
  <c r="C460" i="2"/>
  <c r="B460" i="2"/>
  <c r="A460" i="2"/>
  <c r="C459" i="2"/>
  <c r="B459" i="2"/>
  <c r="A459" i="2"/>
  <c r="C458" i="2"/>
  <c r="B458" i="2"/>
  <c r="A458" i="2"/>
  <c r="C457" i="2"/>
  <c r="B457" i="2"/>
  <c r="A457" i="2"/>
  <c r="C456" i="2"/>
  <c r="B456" i="2"/>
  <c r="A456" i="2"/>
  <c r="C455" i="2"/>
  <c r="B455" i="2"/>
  <c r="A455" i="2"/>
  <c r="C454" i="2"/>
  <c r="B454" i="2"/>
  <c r="A454" i="2"/>
  <c r="C453" i="2"/>
  <c r="B453" i="2"/>
  <c r="A453" i="2"/>
  <c r="C452" i="2"/>
  <c r="B452" i="2"/>
  <c r="A452" i="2"/>
  <c r="C451" i="2"/>
  <c r="B451" i="2"/>
  <c r="A451" i="2"/>
  <c r="C450" i="2"/>
  <c r="B450" i="2"/>
  <c r="A450" i="2"/>
  <c r="C449" i="2"/>
  <c r="B449" i="2"/>
  <c r="A449" i="2"/>
  <c r="C448" i="2"/>
  <c r="B448" i="2"/>
  <c r="A448" i="2"/>
  <c r="C447" i="2"/>
  <c r="B447" i="2"/>
  <c r="A447" i="2"/>
  <c r="C446" i="2"/>
  <c r="B446" i="2"/>
  <c r="A446" i="2"/>
  <c r="C445" i="2"/>
  <c r="B445" i="2"/>
  <c r="A445" i="2"/>
  <c r="C444" i="2"/>
  <c r="B444" i="2"/>
  <c r="A444" i="2"/>
  <c r="C443" i="2"/>
  <c r="B443" i="2"/>
  <c r="A443" i="2"/>
  <c r="C442" i="2"/>
  <c r="B442" i="2"/>
  <c r="A442" i="2"/>
  <c r="C441" i="2"/>
  <c r="B441" i="2"/>
  <c r="A441" i="2"/>
  <c r="C440" i="2"/>
  <c r="B440" i="2"/>
  <c r="A440" i="2"/>
  <c r="C439" i="2"/>
  <c r="B439" i="2"/>
  <c r="A439" i="2"/>
  <c r="C438" i="2"/>
  <c r="B438" i="2"/>
  <c r="A438" i="2"/>
  <c r="C437" i="2"/>
  <c r="B437" i="2"/>
  <c r="A437" i="2"/>
  <c r="C436" i="2"/>
  <c r="B436" i="2"/>
  <c r="A436" i="2"/>
  <c r="C435" i="2"/>
  <c r="B435" i="2"/>
  <c r="A435" i="2"/>
  <c r="C434" i="2"/>
  <c r="B434" i="2"/>
  <c r="A434" i="2"/>
  <c r="C433" i="2"/>
  <c r="B433" i="2"/>
  <c r="A433" i="2"/>
  <c r="C432" i="2"/>
  <c r="B432" i="2"/>
  <c r="A432" i="2"/>
  <c r="C431" i="2"/>
  <c r="B431" i="2"/>
  <c r="A431" i="2"/>
  <c r="C430" i="2"/>
  <c r="B430" i="2"/>
  <c r="A430" i="2"/>
  <c r="C429" i="2"/>
  <c r="B429" i="2"/>
  <c r="A429" i="2"/>
  <c r="C428" i="2"/>
  <c r="B428" i="2"/>
  <c r="A428" i="2"/>
  <c r="C427" i="2"/>
  <c r="B427" i="2"/>
  <c r="A427" i="2"/>
  <c r="C426" i="2"/>
  <c r="B426" i="2"/>
  <c r="A426" i="2"/>
  <c r="C425" i="2"/>
  <c r="B425" i="2"/>
  <c r="A425" i="2"/>
  <c r="C424" i="2"/>
  <c r="B424" i="2"/>
  <c r="A424" i="2"/>
  <c r="C423" i="2"/>
  <c r="B423" i="2"/>
  <c r="A423" i="2"/>
  <c r="C422" i="2"/>
  <c r="B422" i="2"/>
  <c r="A422" i="2"/>
  <c r="C421" i="2"/>
  <c r="B421" i="2"/>
  <c r="A421" i="2"/>
  <c r="C420" i="2"/>
  <c r="B420" i="2"/>
  <c r="A420" i="2"/>
  <c r="C419" i="2"/>
  <c r="B419" i="2"/>
  <c r="A419" i="2"/>
  <c r="C418" i="2"/>
  <c r="B418" i="2"/>
  <c r="A418" i="2"/>
  <c r="C417" i="2"/>
  <c r="B417" i="2"/>
  <c r="A417" i="2"/>
  <c r="C416" i="2"/>
  <c r="B416" i="2"/>
  <c r="A416" i="2"/>
  <c r="C415" i="2"/>
  <c r="B415" i="2"/>
  <c r="A415" i="2"/>
  <c r="C414" i="2"/>
  <c r="B414" i="2"/>
  <c r="A414" i="2"/>
  <c r="C413" i="2"/>
  <c r="B413" i="2"/>
  <c r="A413" i="2"/>
  <c r="C412" i="2"/>
  <c r="B412" i="2"/>
  <c r="A412" i="2"/>
  <c r="C411" i="2"/>
  <c r="B411" i="2"/>
  <c r="A411" i="2"/>
  <c r="C410" i="2"/>
  <c r="B410" i="2"/>
  <c r="A410" i="2"/>
  <c r="C409" i="2"/>
  <c r="B409" i="2"/>
  <c r="A409" i="2"/>
  <c r="C408" i="2"/>
  <c r="B408" i="2"/>
  <c r="A408" i="2"/>
  <c r="C407" i="2"/>
  <c r="B407" i="2"/>
  <c r="A407" i="2"/>
  <c r="C406" i="2"/>
  <c r="B406" i="2"/>
  <c r="A406" i="2"/>
  <c r="C405" i="2"/>
  <c r="B405" i="2"/>
  <c r="A405" i="2"/>
  <c r="C404" i="2"/>
  <c r="B404" i="2"/>
  <c r="A404" i="2"/>
  <c r="C403" i="2"/>
  <c r="B403" i="2"/>
  <c r="A403" i="2"/>
  <c r="C402" i="2"/>
  <c r="B402" i="2"/>
  <c r="A402" i="2"/>
  <c r="C401" i="2"/>
  <c r="B401" i="2"/>
  <c r="A401" i="2"/>
  <c r="C400" i="2"/>
  <c r="B400" i="2"/>
  <c r="A400" i="2"/>
  <c r="C399" i="2"/>
  <c r="B399" i="2"/>
  <c r="A399" i="2"/>
  <c r="C398" i="2"/>
  <c r="B398" i="2"/>
  <c r="A398" i="2"/>
  <c r="C397" i="2"/>
  <c r="B397" i="2"/>
  <c r="A397" i="2"/>
  <c r="C396" i="2"/>
  <c r="B396" i="2"/>
  <c r="A396" i="2"/>
  <c r="C395" i="2"/>
  <c r="B395" i="2"/>
  <c r="A395" i="2"/>
  <c r="C394" i="2"/>
  <c r="B394" i="2"/>
  <c r="A394" i="2"/>
  <c r="C393" i="2"/>
  <c r="B393" i="2"/>
  <c r="A393" i="2"/>
  <c r="C392" i="2"/>
  <c r="B392" i="2"/>
  <c r="A392" i="2"/>
  <c r="C391" i="2"/>
  <c r="B391" i="2"/>
  <c r="A391" i="2"/>
  <c r="C390" i="2"/>
  <c r="B390" i="2"/>
  <c r="A390" i="2"/>
  <c r="C389" i="2"/>
  <c r="B389" i="2"/>
  <c r="A389" i="2"/>
  <c r="C388" i="2"/>
  <c r="B388" i="2"/>
  <c r="A388" i="2"/>
  <c r="C387" i="2"/>
  <c r="B387" i="2"/>
  <c r="A387" i="2"/>
  <c r="C386" i="2"/>
  <c r="B386" i="2"/>
  <c r="A386" i="2"/>
  <c r="C385" i="2"/>
  <c r="B385" i="2"/>
  <c r="A385" i="2"/>
  <c r="C384" i="2"/>
  <c r="B384" i="2"/>
  <c r="A384" i="2"/>
  <c r="C383" i="2"/>
  <c r="B383" i="2"/>
  <c r="A383" i="2"/>
  <c r="C382" i="2"/>
  <c r="B382" i="2"/>
  <c r="A382" i="2"/>
  <c r="C381" i="2"/>
  <c r="B381" i="2"/>
  <c r="A381" i="2"/>
  <c r="C380" i="2"/>
  <c r="B380" i="2"/>
  <c r="A380" i="2"/>
  <c r="C379" i="2"/>
  <c r="B379" i="2"/>
  <c r="A379" i="2"/>
  <c r="C378" i="2"/>
  <c r="B378" i="2"/>
  <c r="A378" i="2"/>
  <c r="C377" i="2"/>
  <c r="B377" i="2"/>
  <c r="A377" i="2"/>
  <c r="C376" i="2"/>
  <c r="B376" i="2"/>
  <c r="A376" i="2"/>
  <c r="C375" i="2"/>
  <c r="B375" i="2"/>
  <c r="A375" i="2"/>
  <c r="C374" i="2"/>
  <c r="B374" i="2"/>
  <c r="A374" i="2"/>
  <c r="C373" i="2"/>
  <c r="B373" i="2"/>
  <c r="A373" i="2"/>
  <c r="C372" i="2"/>
  <c r="B372" i="2"/>
  <c r="A372" i="2"/>
  <c r="C371" i="2"/>
  <c r="B371" i="2"/>
  <c r="A371" i="2"/>
  <c r="C370" i="2"/>
  <c r="B370" i="2"/>
  <c r="A370" i="2"/>
  <c r="C369" i="2"/>
  <c r="B369" i="2"/>
  <c r="A369" i="2"/>
  <c r="C368" i="2"/>
  <c r="B368" i="2"/>
  <c r="A368" i="2"/>
  <c r="C367" i="2"/>
  <c r="B367" i="2"/>
  <c r="A367" i="2"/>
  <c r="C366" i="2"/>
  <c r="B366" i="2"/>
  <c r="A366" i="2"/>
  <c r="C365" i="2"/>
  <c r="B365" i="2"/>
  <c r="A365" i="2"/>
  <c r="C364" i="2"/>
  <c r="B364" i="2"/>
  <c r="A364" i="2"/>
  <c r="C363" i="2"/>
  <c r="B363" i="2"/>
  <c r="A363" i="2"/>
  <c r="C362" i="2"/>
  <c r="B362" i="2"/>
  <c r="A362" i="2"/>
  <c r="C361" i="2"/>
  <c r="B361" i="2"/>
  <c r="A361" i="2"/>
  <c r="C360" i="2"/>
  <c r="B360" i="2"/>
  <c r="A360" i="2"/>
  <c r="C359" i="2"/>
  <c r="B359" i="2"/>
  <c r="A359" i="2"/>
  <c r="C358" i="2"/>
  <c r="B358" i="2"/>
  <c r="A358" i="2"/>
  <c r="C357" i="2"/>
  <c r="B357" i="2"/>
  <c r="A357" i="2"/>
  <c r="C356" i="2"/>
  <c r="B356" i="2"/>
  <c r="A356" i="2"/>
  <c r="C355" i="2"/>
  <c r="B355" i="2"/>
  <c r="A355" i="2"/>
  <c r="C354" i="2"/>
  <c r="B354" i="2"/>
  <c r="A354" i="2"/>
  <c r="C353" i="2"/>
  <c r="B353" i="2"/>
  <c r="A353" i="2"/>
  <c r="C352" i="2"/>
  <c r="B352" i="2"/>
  <c r="A352" i="2"/>
  <c r="C351" i="2"/>
  <c r="B351" i="2"/>
  <c r="A351" i="2"/>
  <c r="C350" i="2"/>
  <c r="B350" i="2"/>
  <c r="A350" i="2"/>
  <c r="C349" i="2"/>
  <c r="B349" i="2"/>
  <c r="A349" i="2"/>
  <c r="C348" i="2"/>
  <c r="B348" i="2"/>
  <c r="A348" i="2"/>
  <c r="C347" i="2"/>
  <c r="B347" i="2"/>
  <c r="A347" i="2"/>
  <c r="C346" i="2"/>
  <c r="B346" i="2"/>
  <c r="A346" i="2"/>
  <c r="C345" i="2"/>
  <c r="B345" i="2"/>
  <c r="A345" i="2"/>
  <c r="C344" i="2"/>
  <c r="B344" i="2"/>
  <c r="A344" i="2"/>
  <c r="C343" i="2"/>
  <c r="B343" i="2"/>
  <c r="A343" i="2"/>
  <c r="C342" i="2"/>
  <c r="B342" i="2"/>
  <c r="A342" i="2"/>
  <c r="C341" i="2"/>
  <c r="B341" i="2"/>
  <c r="A341" i="2"/>
  <c r="C340" i="2"/>
  <c r="B340" i="2"/>
  <c r="A340" i="2"/>
  <c r="C339" i="2"/>
  <c r="B339" i="2"/>
  <c r="A339" i="2"/>
  <c r="C338" i="2"/>
  <c r="B338" i="2"/>
  <c r="A338" i="2"/>
  <c r="C337" i="2"/>
  <c r="B337" i="2"/>
  <c r="A337" i="2"/>
  <c r="C336" i="2"/>
  <c r="B336" i="2"/>
  <c r="A336" i="2"/>
  <c r="C335" i="2"/>
  <c r="B335" i="2"/>
  <c r="A335" i="2"/>
  <c r="C334" i="2"/>
  <c r="B334" i="2"/>
  <c r="A334" i="2"/>
  <c r="C333" i="2"/>
  <c r="B333" i="2"/>
  <c r="A333" i="2"/>
  <c r="C332" i="2"/>
  <c r="B332" i="2"/>
  <c r="A332" i="2"/>
  <c r="C331" i="2"/>
  <c r="B331" i="2"/>
  <c r="A331" i="2"/>
  <c r="C330" i="2"/>
  <c r="B330" i="2"/>
  <c r="A330" i="2"/>
  <c r="C329" i="2"/>
  <c r="B329" i="2"/>
  <c r="A329" i="2"/>
  <c r="C328" i="2"/>
  <c r="B328" i="2"/>
  <c r="A328" i="2"/>
  <c r="C327" i="2"/>
  <c r="B327" i="2"/>
  <c r="A327" i="2"/>
  <c r="C326" i="2"/>
  <c r="B326" i="2"/>
  <c r="A326" i="2"/>
  <c r="C325" i="2"/>
  <c r="B325" i="2"/>
  <c r="A325" i="2"/>
  <c r="C324" i="2"/>
  <c r="B324" i="2"/>
  <c r="A324" i="2"/>
  <c r="C323" i="2"/>
  <c r="B323" i="2"/>
  <c r="A323" i="2"/>
  <c r="C322" i="2"/>
  <c r="B322" i="2"/>
  <c r="A322" i="2"/>
  <c r="C321" i="2"/>
  <c r="B321" i="2"/>
  <c r="A321" i="2"/>
  <c r="C320" i="2"/>
  <c r="B320" i="2"/>
  <c r="A320" i="2"/>
  <c r="C319" i="2"/>
  <c r="B319" i="2"/>
  <c r="A319" i="2"/>
  <c r="C318" i="2"/>
  <c r="B318" i="2"/>
  <c r="A318" i="2"/>
  <c r="C317" i="2"/>
  <c r="B317" i="2"/>
  <c r="A317" i="2"/>
  <c r="C316" i="2"/>
  <c r="B316" i="2"/>
  <c r="A316" i="2"/>
  <c r="C315" i="2"/>
  <c r="B315" i="2"/>
  <c r="A315" i="2"/>
  <c r="C314" i="2"/>
  <c r="B314" i="2"/>
  <c r="A314" i="2"/>
  <c r="C313" i="2"/>
  <c r="B313" i="2"/>
  <c r="A313" i="2"/>
  <c r="C312" i="2"/>
  <c r="B312" i="2"/>
  <c r="A312" i="2"/>
  <c r="C311" i="2"/>
  <c r="B311" i="2"/>
  <c r="A311" i="2"/>
  <c r="C310" i="2"/>
  <c r="B310" i="2"/>
  <c r="A310" i="2"/>
  <c r="C309" i="2"/>
  <c r="B309" i="2"/>
  <c r="A309" i="2"/>
  <c r="C308" i="2"/>
  <c r="B308" i="2"/>
  <c r="A308" i="2"/>
  <c r="C307" i="2"/>
  <c r="B307" i="2"/>
  <c r="A307" i="2"/>
  <c r="C306" i="2"/>
  <c r="B306" i="2"/>
  <c r="A306" i="2"/>
  <c r="C305" i="2"/>
  <c r="B305" i="2"/>
  <c r="A305" i="2"/>
  <c r="C304" i="2"/>
  <c r="B304" i="2"/>
  <c r="A304" i="2"/>
  <c r="C303" i="2"/>
  <c r="B303" i="2"/>
  <c r="A303" i="2"/>
  <c r="C302" i="2"/>
  <c r="B302" i="2"/>
  <c r="A302" i="2"/>
  <c r="C301" i="2"/>
  <c r="B301" i="2"/>
  <c r="A301" i="2"/>
  <c r="C300" i="2"/>
  <c r="B300" i="2"/>
  <c r="A300" i="2"/>
  <c r="C299" i="2"/>
  <c r="B299" i="2"/>
  <c r="A299" i="2"/>
  <c r="C298" i="2"/>
  <c r="B298" i="2"/>
  <c r="A298" i="2"/>
  <c r="C297" i="2"/>
  <c r="B297" i="2"/>
  <c r="A297" i="2"/>
  <c r="C296" i="2"/>
  <c r="B296" i="2"/>
  <c r="A296" i="2"/>
  <c r="C295" i="2"/>
  <c r="B295" i="2"/>
  <c r="A295" i="2"/>
  <c r="C294" i="2"/>
  <c r="B294" i="2"/>
  <c r="A294" i="2"/>
  <c r="C293" i="2"/>
  <c r="B293" i="2"/>
  <c r="A293" i="2"/>
  <c r="C292" i="2"/>
  <c r="B292" i="2"/>
  <c r="A292" i="2"/>
  <c r="C291" i="2"/>
  <c r="B291" i="2"/>
  <c r="A291" i="2"/>
  <c r="C290" i="2"/>
  <c r="B290" i="2"/>
  <c r="A290" i="2"/>
  <c r="C289" i="2"/>
  <c r="B289" i="2"/>
  <c r="A289" i="2"/>
  <c r="C288" i="2"/>
  <c r="B288" i="2"/>
  <c r="A288" i="2"/>
  <c r="C287" i="2"/>
  <c r="B287" i="2"/>
  <c r="A287" i="2"/>
  <c r="C286" i="2"/>
  <c r="B286" i="2"/>
  <c r="A286" i="2"/>
  <c r="C285" i="2"/>
  <c r="B285" i="2"/>
  <c r="A285" i="2"/>
  <c r="C284" i="2"/>
  <c r="B284" i="2"/>
  <c r="A284" i="2"/>
  <c r="C283" i="2"/>
  <c r="B283" i="2"/>
  <c r="A283" i="2"/>
  <c r="C282" i="2"/>
  <c r="B282" i="2"/>
  <c r="A282" i="2"/>
  <c r="C281" i="2"/>
  <c r="B281" i="2"/>
  <c r="A281" i="2"/>
  <c r="C280" i="2"/>
  <c r="B280" i="2"/>
  <c r="A280" i="2"/>
  <c r="C279" i="2"/>
  <c r="B279" i="2"/>
  <c r="A279" i="2"/>
  <c r="C278" i="2"/>
  <c r="B278" i="2"/>
  <c r="A278" i="2"/>
  <c r="C277" i="2"/>
  <c r="B277" i="2"/>
  <c r="A277" i="2"/>
  <c r="C276" i="2"/>
  <c r="B276" i="2"/>
  <c r="A276" i="2"/>
  <c r="C275" i="2"/>
  <c r="B275" i="2"/>
  <c r="A275" i="2"/>
  <c r="C274" i="2"/>
  <c r="B274" i="2"/>
  <c r="A274" i="2"/>
  <c r="C273" i="2"/>
  <c r="B273" i="2"/>
  <c r="A273" i="2"/>
  <c r="C272" i="2"/>
  <c r="B272" i="2"/>
  <c r="A272" i="2"/>
  <c r="C271" i="2"/>
  <c r="B271" i="2"/>
  <c r="A271" i="2"/>
  <c r="C270" i="2"/>
  <c r="B270" i="2"/>
  <c r="A270" i="2"/>
  <c r="C269" i="2"/>
  <c r="B269" i="2"/>
  <c r="A269" i="2"/>
  <c r="C268" i="2"/>
  <c r="B268" i="2"/>
  <c r="A268" i="2"/>
  <c r="C267" i="2"/>
  <c r="B267" i="2"/>
  <c r="A267" i="2"/>
  <c r="C266" i="2"/>
  <c r="B266" i="2"/>
  <c r="A266" i="2"/>
  <c r="C265" i="2"/>
  <c r="B265" i="2"/>
  <c r="A265" i="2"/>
  <c r="C264" i="2"/>
  <c r="B264" i="2"/>
  <c r="A264" i="2"/>
  <c r="C263" i="2"/>
  <c r="B263" i="2"/>
  <c r="A263" i="2"/>
  <c r="C262" i="2"/>
  <c r="B262" i="2"/>
  <c r="A262" i="2"/>
  <c r="C261" i="2"/>
  <c r="B261" i="2"/>
  <c r="A261" i="2"/>
  <c r="C260" i="2"/>
  <c r="B260" i="2"/>
  <c r="A260" i="2"/>
  <c r="C259" i="2"/>
  <c r="B259" i="2"/>
  <c r="A259" i="2"/>
  <c r="C258" i="2"/>
  <c r="B258" i="2"/>
  <c r="A258" i="2"/>
  <c r="C257" i="2"/>
  <c r="B257" i="2"/>
  <c r="A257" i="2"/>
  <c r="C256" i="2"/>
  <c r="B256" i="2"/>
  <c r="A256" i="2"/>
  <c r="C255" i="2"/>
  <c r="B255" i="2"/>
  <c r="A255" i="2"/>
  <c r="C254" i="2"/>
  <c r="B254" i="2"/>
  <c r="A254" i="2"/>
  <c r="C253" i="2"/>
  <c r="B253" i="2"/>
  <c r="A253" i="2"/>
  <c r="C252" i="2"/>
  <c r="B252" i="2"/>
  <c r="A252" i="2"/>
  <c r="C251" i="2"/>
  <c r="B251" i="2"/>
  <c r="A251" i="2"/>
  <c r="C250" i="2"/>
  <c r="B250" i="2"/>
  <c r="A250" i="2"/>
  <c r="C249" i="2"/>
  <c r="B249" i="2"/>
  <c r="A249" i="2"/>
  <c r="C248" i="2"/>
  <c r="B248" i="2"/>
  <c r="A248" i="2"/>
  <c r="C247" i="2"/>
  <c r="B247" i="2"/>
  <c r="A247" i="2"/>
  <c r="C246" i="2"/>
  <c r="B246" i="2"/>
  <c r="A246" i="2"/>
  <c r="C245" i="2"/>
  <c r="B245" i="2"/>
  <c r="A245" i="2"/>
  <c r="C244" i="2"/>
  <c r="B244" i="2"/>
  <c r="A244" i="2"/>
  <c r="C243" i="2"/>
  <c r="B243" i="2"/>
  <c r="A243" i="2"/>
  <c r="C242" i="2"/>
  <c r="B242" i="2"/>
  <c r="A242" i="2"/>
  <c r="C241" i="2"/>
  <c r="B241" i="2"/>
  <c r="A241" i="2"/>
  <c r="C240" i="2"/>
  <c r="B240" i="2"/>
  <c r="A240" i="2"/>
  <c r="C239" i="2"/>
  <c r="B239" i="2"/>
  <c r="A239" i="2"/>
  <c r="C238" i="2"/>
  <c r="B238" i="2"/>
  <c r="A238" i="2"/>
  <c r="C237" i="2"/>
  <c r="B237" i="2"/>
  <c r="A237" i="2"/>
  <c r="C236" i="2"/>
  <c r="B236" i="2"/>
  <c r="A236" i="2"/>
  <c r="C235" i="2"/>
  <c r="B235" i="2"/>
  <c r="A235" i="2"/>
  <c r="C234" i="2"/>
  <c r="B234" i="2"/>
  <c r="A234" i="2"/>
  <c r="C233" i="2"/>
  <c r="B233" i="2"/>
  <c r="A233" i="2"/>
  <c r="C232" i="2"/>
  <c r="B232" i="2"/>
  <c r="A232" i="2"/>
  <c r="C231" i="2"/>
  <c r="B231" i="2"/>
  <c r="A231" i="2"/>
  <c r="C230" i="2"/>
  <c r="B230" i="2"/>
  <c r="A230" i="2"/>
  <c r="C229" i="2"/>
  <c r="B229" i="2"/>
  <c r="A229" i="2"/>
  <c r="C228" i="2"/>
  <c r="B228" i="2"/>
  <c r="A228" i="2"/>
  <c r="C227" i="2"/>
  <c r="B227" i="2"/>
  <c r="A227" i="2"/>
  <c r="C226" i="2"/>
  <c r="B226" i="2"/>
  <c r="A226" i="2"/>
  <c r="C225" i="2"/>
  <c r="B225" i="2"/>
  <c r="A225" i="2"/>
  <c r="C224" i="2"/>
  <c r="B224" i="2"/>
  <c r="A224" i="2"/>
  <c r="C223" i="2"/>
  <c r="B223" i="2"/>
  <c r="A223" i="2"/>
  <c r="C222" i="2"/>
  <c r="B222" i="2"/>
  <c r="A222" i="2"/>
  <c r="C221" i="2"/>
  <c r="B221" i="2"/>
  <c r="A221" i="2"/>
  <c r="C220" i="2"/>
  <c r="B220" i="2"/>
  <c r="A220" i="2"/>
  <c r="C219" i="2"/>
  <c r="B219" i="2"/>
  <c r="A219" i="2"/>
  <c r="C218" i="2"/>
  <c r="B218" i="2"/>
  <c r="A218" i="2"/>
  <c r="C217" i="2"/>
  <c r="B217" i="2"/>
  <c r="A217" i="2"/>
  <c r="C216" i="2"/>
  <c r="B216" i="2"/>
  <c r="A216" i="2"/>
  <c r="C215" i="2"/>
  <c r="B215" i="2"/>
  <c r="A215" i="2"/>
  <c r="C214" i="2"/>
  <c r="B214" i="2"/>
  <c r="A214" i="2"/>
  <c r="C213" i="2"/>
  <c r="B213" i="2"/>
  <c r="A213" i="2"/>
  <c r="C212" i="2"/>
  <c r="B212" i="2"/>
  <c r="A212" i="2"/>
  <c r="C211" i="2"/>
  <c r="B211" i="2"/>
  <c r="A211" i="2"/>
  <c r="C210" i="2"/>
  <c r="B210" i="2"/>
  <c r="A210" i="2"/>
  <c r="C209" i="2"/>
  <c r="B209" i="2"/>
  <c r="A209" i="2"/>
  <c r="C208" i="2"/>
  <c r="B208" i="2"/>
  <c r="A208" i="2"/>
  <c r="C207" i="2"/>
  <c r="B207" i="2"/>
  <c r="A207" i="2"/>
  <c r="C206" i="2"/>
  <c r="B206" i="2"/>
  <c r="A206" i="2"/>
  <c r="C205" i="2"/>
  <c r="B205" i="2"/>
  <c r="A205" i="2"/>
  <c r="C204" i="2"/>
  <c r="B204" i="2"/>
  <c r="A204" i="2"/>
  <c r="C203" i="2"/>
  <c r="B203" i="2"/>
  <c r="A203" i="2"/>
  <c r="C202" i="2"/>
  <c r="B202" i="2"/>
  <c r="A202" i="2"/>
  <c r="C201" i="2"/>
  <c r="B201" i="2"/>
  <c r="A201" i="2"/>
  <c r="C200" i="2"/>
  <c r="B200" i="2"/>
  <c r="A200" i="2"/>
  <c r="BJ199" i="2"/>
  <c r="BI199" i="2"/>
  <c r="BH199" i="2"/>
  <c r="BG199" i="2"/>
  <c r="BF199" i="2"/>
  <c r="BE199" i="2"/>
  <c r="AN199" i="2"/>
  <c r="AM199" i="2"/>
  <c r="AL199" i="2"/>
  <c r="C199" i="2"/>
  <c r="B199" i="2"/>
  <c r="A199" i="2"/>
  <c r="BJ198" i="2"/>
  <c r="BI198" i="2"/>
  <c r="BH198" i="2"/>
  <c r="BG198" i="2"/>
  <c r="BF198" i="2"/>
  <c r="BE198" i="2"/>
  <c r="AN198" i="2"/>
  <c r="AM198" i="2"/>
  <c r="AL198" i="2"/>
  <c r="C198" i="2"/>
  <c r="B198" i="2"/>
  <c r="A198" i="2"/>
  <c r="BJ197" i="2"/>
  <c r="BI197" i="2"/>
  <c r="BH197" i="2"/>
  <c r="BG197" i="2"/>
  <c r="BF197" i="2"/>
  <c r="BE197" i="2"/>
  <c r="AN197" i="2"/>
  <c r="AM197" i="2"/>
  <c r="AL197" i="2"/>
  <c r="C197" i="2"/>
  <c r="B197" i="2"/>
  <c r="A197" i="2"/>
  <c r="BJ196" i="2"/>
  <c r="BI196" i="2"/>
  <c r="BH196" i="2"/>
  <c r="BG196" i="2"/>
  <c r="BF196" i="2"/>
  <c r="BE196" i="2"/>
  <c r="AN196" i="2"/>
  <c r="AM196" i="2"/>
  <c r="AL196" i="2"/>
  <c r="C196" i="2"/>
  <c r="B196" i="2"/>
  <c r="A196" i="2"/>
  <c r="BJ195" i="2"/>
  <c r="BI195" i="2"/>
  <c r="BH195" i="2"/>
  <c r="BG195" i="2"/>
  <c r="BF195" i="2"/>
  <c r="BE195" i="2"/>
  <c r="AN195" i="2"/>
  <c r="AM195" i="2"/>
  <c r="AL195" i="2"/>
  <c r="C195" i="2"/>
  <c r="B195" i="2"/>
  <c r="A195" i="2"/>
  <c r="BJ194" i="2"/>
  <c r="BI194" i="2"/>
  <c r="BH194" i="2"/>
  <c r="BG194" i="2"/>
  <c r="BF194" i="2"/>
  <c r="BE194" i="2"/>
  <c r="AN194" i="2"/>
  <c r="AM194" i="2"/>
  <c r="AL194" i="2"/>
  <c r="C194" i="2"/>
  <c r="B194" i="2"/>
  <c r="A194" i="2"/>
  <c r="BJ193" i="2"/>
  <c r="BI193" i="2"/>
  <c r="BH193" i="2"/>
  <c r="BG193" i="2"/>
  <c r="BF193" i="2"/>
  <c r="BE193" i="2"/>
  <c r="AN193" i="2"/>
  <c r="AM193" i="2"/>
  <c r="AL193" i="2"/>
  <c r="C193" i="2"/>
  <c r="B193" i="2"/>
  <c r="A193" i="2"/>
  <c r="BJ192" i="2"/>
  <c r="BI192" i="2"/>
  <c r="BH192" i="2"/>
  <c r="BG192" i="2"/>
  <c r="BF192" i="2"/>
  <c r="BE192" i="2"/>
  <c r="AN192" i="2"/>
  <c r="AM192" i="2"/>
  <c r="AL192" i="2"/>
  <c r="C192" i="2"/>
  <c r="B192" i="2"/>
  <c r="A192" i="2"/>
  <c r="BJ191" i="2"/>
  <c r="BI191" i="2"/>
  <c r="BH191" i="2"/>
  <c r="BG191" i="2"/>
  <c r="BF191" i="2"/>
  <c r="BE191" i="2"/>
  <c r="AN191" i="2"/>
  <c r="AM191" i="2"/>
  <c r="AL191" i="2"/>
  <c r="C191" i="2"/>
  <c r="B191" i="2"/>
  <c r="A191" i="2"/>
  <c r="BJ190" i="2"/>
  <c r="BI190" i="2"/>
  <c r="BH190" i="2"/>
  <c r="BG190" i="2"/>
  <c r="BF190" i="2"/>
  <c r="BE190" i="2"/>
  <c r="AN190" i="2"/>
  <c r="AM190" i="2"/>
  <c r="AL190" i="2"/>
  <c r="C190" i="2"/>
  <c r="B190" i="2"/>
  <c r="A190" i="2"/>
  <c r="BJ189" i="2"/>
  <c r="BI189" i="2"/>
  <c r="BH189" i="2"/>
  <c r="BG189" i="2"/>
  <c r="BF189" i="2"/>
  <c r="BE189" i="2"/>
  <c r="AN189" i="2"/>
  <c r="AM189" i="2"/>
  <c r="AL189" i="2"/>
  <c r="C189" i="2"/>
  <c r="B189" i="2"/>
  <c r="A189" i="2"/>
  <c r="BJ188" i="2"/>
  <c r="BI188" i="2"/>
  <c r="BH188" i="2"/>
  <c r="BG188" i="2"/>
  <c r="BF188" i="2"/>
  <c r="BE188" i="2"/>
  <c r="AN188" i="2"/>
  <c r="AM188" i="2"/>
  <c r="AL188" i="2"/>
  <c r="C188" i="2"/>
  <c r="B188" i="2"/>
  <c r="A188" i="2"/>
  <c r="BJ187" i="2"/>
  <c r="BI187" i="2"/>
  <c r="BH187" i="2"/>
  <c r="BG187" i="2"/>
  <c r="BF187" i="2"/>
  <c r="BE187" i="2"/>
  <c r="AN187" i="2"/>
  <c r="AM187" i="2"/>
  <c r="AL187" i="2"/>
  <c r="C187" i="2"/>
  <c r="B187" i="2"/>
  <c r="A187" i="2"/>
  <c r="BJ186" i="2"/>
  <c r="BI186" i="2"/>
  <c r="BH186" i="2"/>
  <c r="BG186" i="2"/>
  <c r="BF186" i="2"/>
  <c r="BE186" i="2"/>
  <c r="AN186" i="2"/>
  <c r="AM186" i="2"/>
  <c r="AL186" i="2"/>
  <c r="C186" i="2"/>
  <c r="B186" i="2"/>
  <c r="A186" i="2"/>
  <c r="BJ185" i="2"/>
  <c r="BI185" i="2"/>
  <c r="BH185" i="2"/>
  <c r="BG185" i="2"/>
  <c r="BF185" i="2"/>
  <c r="BE185" i="2"/>
  <c r="AN185" i="2"/>
  <c r="AM185" i="2"/>
  <c r="AL185" i="2"/>
  <c r="C185" i="2"/>
  <c r="B185" i="2"/>
  <c r="A185" i="2"/>
  <c r="BJ184" i="2"/>
  <c r="BI184" i="2"/>
  <c r="BH184" i="2"/>
  <c r="BG184" i="2"/>
  <c r="BF184" i="2"/>
  <c r="BE184" i="2"/>
  <c r="AN184" i="2"/>
  <c r="AM184" i="2"/>
  <c r="AL184" i="2"/>
  <c r="C184" i="2"/>
  <c r="B184" i="2"/>
  <c r="A184" i="2"/>
  <c r="BJ183" i="2"/>
  <c r="BI183" i="2"/>
  <c r="BH183" i="2"/>
  <c r="BG183" i="2"/>
  <c r="BF183" i="2"/>
  <c r="BE183" i="2"/>
  <c r="AN183" i="2"/>
  <c r="AM183" i="2"/>
  <c r="AL183" i="2"/>
  <c r="C183" i="2"/>
  <c r="B183" i="2"/>
  <c r="A183" i="2"/>
  <c r="BJ182" i="2"/>
  <c r="BI182" i="2"/>
  <c r="BH182" i="2"/>
  <c r="BG182" i="2"/>
  <c r="BF182" i="2"/>
  <c r="BE182" i="2"/>
  <c r="AN182" i="2"/>
  <c r="AM182" i="2"/>
  <c r="AL182" i="2"/>
  <c r="C182" i="2"/>
  <c r="B182" i="2"/>
  <c r="A182" i="2"/>
  <c r="BJ181" i="2"/>
  <c r="BI181" i="2"/>
  <c r="BH181" i="2"/>
  <c r="BG181" i="2"/>
  <c r="BF181" i="2"/>
  <c r="BE181" i="2"/>
  <c r="AN181" i="2"/>
  <c r="AM181" i="2"/>
  <c r="AL181" i="2"/>
  <c r="C181" i="2"/>
  <c r="B181" i="2"/>
  <c r="A181" i="2"/>
  <c r="BJ180" i="2"/>
  <c r="BI180" i="2"/>
  <c r="BH180" i="2"/>
  <c r="BG180" i="2"/>
  <c r="BF180" i="2"/>
  <c r="BE180" i="2"/>
  <c r="AN180" i="2"/>
  <c r="AM180" i="2"/>
  <c r="AL180" i="2"/>
  <c r="C180" i="2"/>
  <c r="B180" i="2"/>
  <c r="A180" i="2"/>
  <c r="BJ179" i="2"/>
  <c r="BI179" i="2"/>
  <c r="BH179" i="2"/>
  <c r="BG179" i="2"/>
  <c r="BF179" i="2"/>
  <c r="BE179" i="2"/>
  <c r="AN179" i="2"/>
  <c r="AM179" i="2"/>
  <c r="AL179" i="2"/>
  <c r="C179" i="2"/>
  <c r="B179" i="2"/>
  <c r="A179" i="2"/>
  <c r="BJ178" i="2"/>
  <c r="BI178" i="2"/>
  <c r="BH178" i="2"/>
  <c r="BG178" i="2"/>
  <c r="BF178" i="2"/>
  <c r="BE178" i="2"/>
  <c r="AN178" i="2"/>
  <c r="AM178" i="2"/>
  <c r="AL178" i="2"/>
  <c r="C178" i="2"/>
  <c r="B178" i="2"/>
  <c r="A178" i="2"/>
  <c r="BJ177" i="2"/>
  <c r="BI177" i="2"/>
  <c r="BH177" i="2"/>
  <c r="BG177" i="2"/>
  <c r="BF177" i="2"/>
  <c r="BE177" i="2"/>
  <c r="AN177" i="2"/>
  <c r="AM177" i="2"/>
  <c r="AL177" i="2"/>
  <c r="C177" i="2"/>
  <c r="B177" i="2"/>
  <c r="A177" i="2"/>
  <c r="BJ176" i="2"/>
  <c r="BI176" i="2"/>
  <c r="BH176" i="2"/>
  <c r="BG176" i="2"/>
  <c r="BF176" i="2"/>
  <c r="BE176" i="2"/>
  <c r="AN176" i="2"/>
  <c r="AM176" i="2"/>
  <c r="AL176" i="2"/>
  <c r="C176" i="2"/>
  <c r="B176" i="2"/>
  <c r="A176" i="2"/>
  <c r="BJ175" i="2"/>
  <c r="BI175" i="2"/>
  <c r="BH175" i="2"/>
  <c r="BG175" i="2"/>
  <c r="BF175" i="2"/>
  <c r="BE175" i="2"/>
  <c r="AN175" i="2"/>
  <c r="AM175" i="2"/>
  <c r="AL175" i="2"/>
  <c r="C175" i="2"/>
  <c r="B175" i="2"/>
  <c r="A175" i="2"/>
  <c r="BJ174" i="2"/>
  <c r="BI174" i="2"/>
  <c r="BH174" i="2"/>
  <c r="BG174" i="2"/>
  <c r="BF174" i="2"/>
  <c r="BE174" i="2"/>
  <c r="AN174" i="2"/>
  <c r="AM174" i="2"/>
  <c r="AL174" i="2"/>
  <c r="C174" i="2"/>
  <c r="B174" i="2"/>
  <c r="A174" i="2"/>
  <c r="BJ173" i="2"/>
  <c r="BI173" i="2"/>
  <c r="BH173" i="2"/>
  <c r="BG173" i="2"/>
  <c r="BF173" i="2"/>
  <c r="BE173" i="2"/>
  <c r="AN173" i="2"/>
  <c r="AM173" i="2"/>
  <c r="AL173" i="2"/>
  <c r="C173" i="2"/>
  <c r="B173" i="2"/>
  <c r="A173" i="2"/>
  <c r="BJ172" i="2"/>
  <c r="BI172" i="2"/>
  <c r="BH172" i="2"/>
  <c r="BG172" i="2"/>
  <c r="BF172" i="2"/>
  <c r="BE172" i="2"/>
  <c r="AN172" i="2"/>
  <c r="AM172" i="2"/>
  <c r="AL172" i="2"/>
  <c r="C172" i="2"/>
  <c r="B172" i="2"/>
  <c r="A172" i="2"/>
  <c r="BJ171" i="2"/>
  <c r="BI171" i="2"/>
  <c r="BH171" i="2"/>
  <c r="BG171" i="2"/>
  <c r="BF171" i="2"/>
  <c r="BE171" i="2"/>
  <c r="AN171" i="2"/>
  <c r="AM171" i="2"/>
  <c r="AL171" i="2"/>
  <c r="C171" i="2"/>
  <c r="B171" i="2"/>
  <c r="A171" i="2"/>
  <c r="BJ170" i="2"/>
  <c r="BI170" i="2"/>
  <c r="BH170" i="2"/>
  <c r="BG170" i="2"/>
  <c r="BF170" i="2"/>
  <c r="BE170" i="2"/>
  <c r="AN170" i="2"/>
  <c r="AM170" i="2"/>
  <c r="AL170" i="2"/>
  <c r="C170" i="2"/>
  <c r="B170" i="2"/>
  <c r="A170" i="2"/>
  <c r="BJ169" i="2"/>
  <c r="BI169" i="2"/>
  <c r="BH169" i="2"/>
  <c r="BG169" i="2"/>
  <c r="BF169" i="2"/>
  <c r="BE169" i="2"/>
  <c r="AN169" i="2"/>
  <c r="AM169" i="2"/>
  <c r="AL169" i="2"/>
  <c r="C169" i="2"/>
  <c r="B169" i="2"/>
  <c r="A169" i="2"/>
  <c r="BJ168" i="2"/>
  <c r="BI168" i="2"/>
  <c r="BH168" i="2"/>
  <c r="BG168" i="2"/>
  <c r="BF168" i="2"/>
  <c r="BE168" i="2"/>
  <c r="AN168" i="2"/>
  <c r="AM168" i="2"/>
  <c r="AL168" i="2"/>
  <c r="C168" i="2"/>
  <c r="B168" i="2"/>
  <c r="A168" i="2"/>
  <c r="BJ167" i="2"/>
  <c r="BI167" i="2"/>
  <c r="BH167" i="2"/>
  <c r="BG167" i="2"/>
  <c r="BF167" i="2"/>
  <c r="BE167" i="2"/>
  <c r="AN167" i="2"/>
  <c r="AM167" i="2"/>
  <c r="AL167" i="2"/>
  <c r="C167" i="2"/>
  <c r="B167" i="2"/>
  <c r="A167" i="2"/>
  <c r="BJ166" i="2"/>
  <c r="BI166" i="2"/>
  <c r="BH166" i="2"/>
  <c r="BG166" i="2"/>
  <c r="BF166" i="2"/>
  <c r="BE166" i="2"/>
  <c r="AN166" i="2"/>
  <c r="AM166" i="2"/>
  <c r="AL166" i="2"/>
  <c r="AH166" i="2"/>
  <c r="C166" i="2"/>
  <c r="B166" i="2"/>
  <c r="A166" i="2"/>
  <c r="BJ165" i="2"/>
  <c r="BI165" i="2"/>
  <c r="BH165" i="2"/>
  <c r="BG165" i="2"/>
  <c r="BF165" i="2"/>
  <c r="BE165" i="2"/>
  <c r="AN165" i="2"/>
  <c r="AM165" i="2"/>
  <c r="AL165" i="2"/>
  <c r="AH165" i="2"/>
  <c r="C165" i="2"/>
  <c r="B165" i="2"/>
  <c r="A165" i="2"/>
  <c r="BJ164" i="2"/>
  <c r="BI164" i="2"/>
  <c r="BH164" i="2"/>
  <c r="BG164" i="2"/>
  <c r="BF164" i="2"/>
  <c r="BE164" i="2"/>
  <c r="AN164" i="2"/>
  <c r="AM164" i="2"/>
  <c r="AL164" i="2"/>
  <c r="AH164" i="2"/>
  <c r="C164" i="2"/>
  <c r="B164" i="2"/>
  <c r="A164" i="2"/>
  <c r="BJ163" i="2"/>
  <c r="BI163" i="2"/>
  <c r="BH163" i="2"/>
  <c r="BG163" i="2"/>
  <c r="BF163" i="2"/>
  <c r="BE163" i="2"/>
  <c r="AN163" i="2"/>
  <c r="AM163" i="2"/>
  <c r="AL163" i="2"/>
  <c r="AH163" i="2"/>
  <c r="C163" i="2"/>
  <c r="B163" i="2"/>
  <c r="A163" i="2"/>
  <c r="BJ162" i="2"/>
  <c r="BI162" i="2"/>
  <c r="BH162" i="2"/>
  <c r="BG162" i="2"/>
  <c r="BF162" i="2"/>
  <c r="BE162" i="2"/>
  <c r="AN162" i="2"/>
  <c r="AM162" i="2"/>
  <c r="AL162" i="2"/>
  <c r="AH162" i="2"/>
  <c r="C162" i="2"/>
  <c r="B162" i="2"/>
  <c r="A162" i="2"/>
  <c r="BJ161" i="2"/>
  <c r="BI161" i="2"/>
  <c r="BH161" i="2"/>
  <c r="BG161" i="2"/>
  <c r="BF161" i="2"/>
  <c r="BE161" i="2"/>
  <c r="AN161" i="2"/>
  <c r="AM161" i="2"/>
  <c r="AL161" i="2"/>
  <c r="AH161" i="2"/>
  <c r="C161" i="2"/>
  <c r="B161" i="2"/>
  <c r="A161" i="2"/>
  <c r="BJ160" i="2"/>
  <c r="BI160" i="2"/>
  <c r="BH160" i="2"/>
  <c r="BG160" i="2"/>
  <c r="BF160" i="2"/>
  <c r="BE160" i="2"/>
  <c r="AN160" i="2"/>
  <c r="AM160" i="2"/>
  <c r="AL160" i="2"/>
  <c r="AH160" i="2"/>
  <c r="C160" i="2"/>
  <c r="B160" i="2"/>
  <c r="A160" i="2"/>
  <c r="BJ159" i="2"/>
  <c r="BI159" i="2"/>
  <c r="BH159" i="2"/>
  <c r="BG159" i="2"/>
  <c r="BF159" i="2"/>
  <c r="BE159" i="2"/>
  <c r="AN159" i="2"/>
  <c r="AM159" i="2"/>
  <c r="AL159" i="2"/>
  <c r="AH159" i="2"/>
  <c r="C159" i="2"/>
  <c r="B159" i="2"/>
  <c r="A159" i="2"/>
  <c r="BJ158" i="2"/>
  <c r="BI158" i="2"/>
  <c r="BH158" i="2"/>
  <c r="BG158" i="2"/>
  <c r="BF158" i="2"/>
  <c r="BE158" i="2"/>
  <c r="AN158" i="2"/>
  <c r="AM158" i="2"/>
  <c r="AL158" i="2"/>
  <c r="AH158" i="2"/>
  <c r="C158" i="2"/>
  <c r="B158" i="2"/>
  <c r="A158" i="2"/>
  <c r="BJ157" i="2"/>
  <c r="BI157" i="2"/>
  <c r="BH157" i="2"/>
  <c r="BG157" i="2"/>
  <c r="BF157" i="2"/>
  <c r="BE157" i="2"/>
  <c r="AN157" i="2"/>
  <c r="AM157" i="2"/>
  <c r="AL157" i="2"/>
  <c r="AH157" i="2"/>
  <c r="C157" i="2"/>
  <c r="B157" i="2"/>
  <c r="A157" i="2"/>
  <c r="BJ156" i="2"/>
  <c r="BI156" i="2"/>
  <c r="BH156" i="2"/>
  <c r="BG156" i="2"/>
  <c r="BF156" i="2"/>
  <c r="BE156" i="2"/>
  <c r="AN156" i="2"/>
  <c r="AM156" i="2"/>
  <c r="AL156" i="2"/>
  <c r="AH156" i="2"/>
  <c r="C156" i="2"/>
  <c r="B156" i="2"/>
  <c r="A156" i="2"/>
  <c r="BJ155" i="2"/>
  <c r="BI155" i="2"/>
  <c r="BH155" i="2"/>
  <c r="BG155" i="2"/>
  <c r="BF155" i="2"/>
  <c r="BE155" i="2"/>
  <c r="AN155" i="2"/>
  <c r="AM155" i="2"/>
  <c r="AH155" i="2"/>
  <c r="C155" i="2"/>
  <c r="B155" i="2"/>
  <c r="A155" i="2"/>
  <c r="BJ154" i="2"/>
  <c r="BI154" i="2"/>
  <c r="BH154" i="2"/>
  <c r="BG154" i="2"/>
  <c r="BF154" i="2"/>
  <c r="BE154" i="2"/>
  <c r="AN154" i="2"/>
  <c r="AM154" i="2"/>
  <c r="AH154" i="2"/>
  <c r="C154" i="2"/>
  <c r="B154" i="2"/>
  <c r="A154" i="2"/>
  <c r="BJ153" i="2"/>
  <c r="BI153" i="2"/>
  <c r="BH153" i="2"/>
  <c r="BG153" i="2"/>
  <c r="BF153" i="2"/>
  <c r="BE153" i="2"/>
  <c r="AN153" i="2"/>
  <c r="AM153" i="2"/>
  <c r="AH153" i="2"/>
  <c r="C153" i="2"/>
  <c r="B153" i="2"/>
  <c r="A153" i="2"/>
  <c r="BJ152" i="2"/>
  <c r="BI152" i="2"/>
  <c r="BH152" i="2"/>
  <c r="BG152" i="2"/>
  <c r="BF152" i="2"/>
  <c r="BE152" i="2"/>
  <c r="AN152" i="2"/>
  <c r="AM152" i="2"/>
  <c r="AH152" i="2"/>
  <c r="C152" i="2"/>
  <c r="B152" i="2"/>
  <c r="A152" i="2"/>
  <c r="BJ151" i="2"/>
  <c r="BI151" i="2"/>
  <c r="BH151" i="2"/>
  <c r="BG151" i="2"/>
  <c r="BF151" i="2"/>
  <c r="BE151" i="2"/>
  <c r="AN151" i="2"/>
  <c r="AM151" i="2"/>
  <c r="AL151" i="2"/>
  <c r="AH151" i="2"/>
  <c r="C151" i="2"/>
  <c r="B151" i="2"/>
  <c r="A151" i="2"/>
  <c r="BJ150" i="2"/>
  <c r="BI150" i="2"/>
  <c r="BH150" i="2"/>
  <c r="BG150" i="2"/>
  <c r="BF150" i="2"/>
  <c r="BE150" i="2"/>
  <c r="AN150" i="2"/>
  <c r="AM150" i="2"/>
  <c r="AL150" i="2"/>
  <c r="AH150" i="2"/>
  <c r="C150" i="2"/>
  <c r="B150" i="2"/>
  <c r="A150" i="2"/>
  <c r="BJ149" i="2"/>
  <c r="BI149" i="2"/>
  <c r="BH149" i="2"/>
  <c r="BG149" i="2"/>
  <c r="BF149" i="2"/>
  <c r="BE149" i="2"/>
  <c r="AN149" i="2"/>
  <c r="AM149" i="2"/>
  <c r="AL149" i="2"/>
  <c r="AH149" i="2"/>
  <c r="C149" i="2"/>
  <c r="B149" i="2"/>
  <c r="A149" i="2"/>
  <c r="BJ148" i="2"/>
  <c r="BI148" i="2"/>
  <c r="BH148" i="2"/>
  <c r="BG148" i="2"/>
  <c r="BF148" i="2"/>
  <c r="BE148" i="2"/>
  <c r="AN148" i="2"/>
  <c r="AM148" i="2"/>
  <c r="AL148" i="2"/>
  <c r="AH148" i="2"/>
  <c r="C148" i="2"/>
  <c r="B148" i="2"/>
  <c r="A148" i="2"/>
  <c r="BJ147" i="2"/>
  <c r="BI147" i="2"/>
  <c r="BH147" i="2"/>
  <c r="BG147" i="2"/>
  <c r="BF147" i="2"/>
  <c r="BE147" i="2"/>
  <c r="AN147" i="2"/>
  <c r="AM147" i="2"/>
  <c r="AL147" i="2"/>
  <c r="AH147" i="2"/>
  <c r="C147" i="2"/>
  <c r="B147" i="2"/>
  <c r="A147" i="2"/>
  <c r="BJ146" i="2"/>
  <c r="BI146" i="2"/>
  <c r="BH146" i="2"/>
  <c r="BG146" i="2"/>
  <c r="BF146" i="2"/>
  <c r="BE146" i="2"/>
  <c r="AN146" i="2"/>
  <c r="AM146" i="2"/>
  <c r="AL146" i="2"/>
  <c r="AH146" i="2"/>
  <c r="C146" i="2"/>
  <c r="B146" i="2"/>
  <c r="A146" i="2"/>
  <c r="BJ145" i="2"/>
  <c r="BI145" i="2"/>
  <c r="BH145" i="2"/>
  <c r="BG145" i="2"/>
  <c r="BF145" i="2"/>
  <c r="BE145" i="2"/>
  <c r="AN145" i="2"/>
  <c r="AM145" i="2"/>
  <c r="AL145" i="2"/>
  <c r="AH145" i="2"/>
  <c r="C145" i="2"/>
  <c r="B145" i="2"/>
  <c r="A145" i="2"/>
  <c r="BJ144" i="2"/>
  <c r="BI144" i="2"/>
  <c r="BH144" i="2"/>
  <c r="BG144" i="2"/>
  <c r="BF144" i="2"/>
  <c r="BE144" i="2"/>
  <c r="AN144" i="2"/>
  <c r="AM144" i="2"/>
  <c r="AL144" i="2"/>
  <c r="AH144" i="2"/>
  <c r="C144" i="2"/>
  <c r="B144" i="2"/>
  <c r="A144" i="2"/>
  <c r="BJ143" i="2"/>
  <c r="BI143" i="2"/>
  <c r="BH143" i="2"/>
  <c r="BG143" i="2"/>
  <c r="BF143" i="2"/>
  <c r="BE143" i="2"/>
  <c r="AN143" i="2"/>
  <c r="AM143" i="2"/>
  <c r="AL143" i="2"/>
  <c r="AH143" i="2"/>
  <c r="C143" i="2"/>
  <c r="B143" i="2"/>
  <c r="A143" i="2"/>
  <c r="BJ142" i="2"/>
  <c r="BI142" i="2"/>
  <c r="BH142" i="2"/>
  <c r="BG142" i="2"/>
  <c r="BF142" i="2"/>
  <c r="BE142" i="2"/>
  <c r="AN142" i="2"/>
  <c r="AM142" i="2"/>
  <c r="AL142" i="2"/>
  <c r="AH142" i="2"/>
  <c r="C142" i="2"/>
  <c r="B142" i="2"/>
  <c r="A142" i="2"/>
  <c r="BJ141" i="2"/>
  <c r="BI141" i="2"/>
  <c r="BH141" i="2"/>
  <c r="BG141" i="2"/>
  <c r="BF141" i="2"/>
  <c r="BE141" i="2"/>
  <c r="AN141" i="2"/>
  <c r="AM141" i="2"/>
  <c r="AL141" i="2"/>
  <c r="AH141" i="2"/>
  <c r="C141" i="2"/>
  <c r="B141" i="2"/>
  <c r="A141" i="2"/>
  <c r="BJ140" i="2"/>
  <c r="BI140" i="2"/>
  <c r="BH140" i="2"/>
  <c r="BG140" i="2"/>
  <c r="BF140" i="2"/>
  <c r="BE140" i="2"/>
  <c r="AN140" i="2"/>
  <c r="AM140" i="2"/>
  <c r="AL140" i="2"/>
  <c r="AH140" i="2"/>
  <c r="C140" i="2"/>
  <c r="B140" i="2"/>
  <c r="A140" i="2"/>
  <c r="BJ139" i="2"/>
  <c r="BI139" i="2"/>
  <c r="BH139" i="2"/>
  <c r="BG139" i="2"/>
  <c r="BF139" i="2"/>
  <c r="BE139" i="2"/>
  <c r="AN139" i="2"/>
  <c r="AM139" i="2"/>
  <c r="AL139" i="2"/>
  <c r="AH139" i="2"/>
  <c r="C139" i="2"/>
  <c r="B139" i="2"/>
  <c r="A139" i="2"/>
  <c r="BJ138" i="2"/>
  <c r="BI138" i="2"/>
  <c r="BH138" i="2"/>
  <c r="BG138" i="2"/>
  <c r="BF138" i="2"/>
  <c r="BE138" i="2"/>
  <c r="AN138" i="2"/>
  <c r="AM138" i="2"/>
  <c r="AL138" i="2"/>
  <c r="AH138" i="2"/>
  <c r="C138" i="2"/>
  <c r="B138" i="2"/>
  <c r="A138" i="2"/>
  <c r="BJ137" i="2"/>
  <c r="BI137" i="2"/>
  <c r="BH137" i="2"/>
  <c r="BG137" i="2"/>
  <c r="BF137" i="2"/>
  <c r="BE137" i="2"/>
  <c r="AN137" i="2"/>
  <c r="AM137" i="2"/>
  <c r="AL137" i="2"/>
  <c r="AH137" i="2"/>
  <c r="C137" i="2"/>
  <c r="B137" i="2"/>
  <c r="A137" i="2"/>
  <c r="BJ136" i="2"/>
  <c r="BI136" i="2"/>
  <c r="BH136" i="2"/>
  <c r="BG136" i="2"/>
  <c r="BF136" i="2"/>
  <c r="BE136" i="2"/>
  <c r="AN136" i="2"/>
  <c r="AM136" i="2"/>
  <c r="AL136" i="2"/>
  <c r="AH136" i="2"/>
  <c r="C136" i="2"/>
  <c r="B136" i="2"/>
  <c r="A136" i="2"/>
  <c r="BJ135" i="2"/>
  <c r="BI135" i="2"/>
  <c r="BH135" i="2"/>
  <c r="BG135" i="2"/>
  <c r="BF135" i="2"/>
  <c r="BE135" i="2"/>
  <c r="AN135" i="2"/>
  <c r="AM135" i="2"/>
  <c r="AL135" i="2"/>
  <c r="AH135" i="2"/>
  <c r="C135" i="2"/>
  <c r="B135" i="2"/>
  <c r="A135" i="2"/>
  <c r="BJ134" i="2"/>
  <c r="BI134" i="2"/>
  <c r="BH134" i="2"/>
  <c r="BG134" i="2"/>
  <c r="BF134" i="2"/>
  <c r="BE134" i="2"/>
  <c r="AN134" i="2"/>
  <c r="AM134" i="2"/>
  <c r="AL134" i="2"/>
  <c r="AH134" i="2"/>
  <c r="C134" i="2"/>
  <c r="B134" i="2"/>
  <c r="A134" i="2"/>
  <c r="BJ133" i="2"/>
  <c r="BI133" i="2"/>
  <c r="BH133" i="2"/>
  <c r="BG133" i="2"/>
  <c r="BF133" i="2"/>
  <c r="BE133" i="2"/>
  <c r="AN133" i="2"/>
  <c r="AM133" i="2"/>
  <c r="AL133" i="2"/>
  <c r="AH133" i="2"/>
  <c r="C133" i="2"/>
  <c r="B133" i="2"/>
  <c r="A133" i="2"/>
  <c r="BJ132" i="2"/>
  <c r="BI132" i="2"/>
  <c r="BH132" i="2"/>
  <c r="BG132" i="2"/>
  <c r="BF132" i="2"/>
  <c r="BE132" i="2"/>
  <c r="AN132" i="2"/>
  <c r="AM132" i="2"/>
  <c r="AL132" i="2"/>
  <c r="AH132" i="2"/>
  <c r="C132" i="2"/>
  <c r="B132" i="2"/>
  <c r="A132" i="2"/>
  <c r="BJ131" i="2"/>
  <c r="BI131" i="2"/>
  <c r="BH131" i="2"/>
  <c r="BG131" i="2"/>
  <c r="BF131" i="2"/>
  <c r="BE131" i="2"/>
  <c r="AN131" i="2"/>
  <c r="AM131" i="2"/>
  <c r="AL131" i="2"/>
  <c r="AH131" i="2"/>
  <c r="C131" i="2"/>
  <c r="B131" i="2"/>
  <c r="A131" i="2"/>
  <c r="BJ130" i="2"/>
  <c r="BI130" i="2"/>
  <c r="BH130" i="2"/>
  <c r="BG130" i="2"/>
  <c r="BF130" i="2"/>
  <c r="BE130" i="2"/>
  <c r="AN130" i="2"/>
  <c r="AM130" i="2"/>
  <c r="AL130" i="2"/>
  <c r="AH130" i="2"/>
  <c r="C130" i="2"/>
  <c r="B130" i="2"/>
  <c r="A130" i="2"/>
  <c r="BJ129" i="2"/>
  <c r="BI129" i="2"/>
  <c r="BH129" i="2"/>
  <c r="BG129" i="2"/>
  <c r="BF129" i="2"/>
  <c r="BE129" i="2"/>
  <c r="AN129" i="2"/>
  <c r="AM129" i="2"/>
  <c r="AL129" i="2"/>
  <c r="AH129" i="2"/>
  <c r="C129" i="2"/>
  <c r="B129" i="2"/>
  <c r="A129" i="2"/>
  <c r="BJ128" i="2"/>
  <c r="BI128" i="2"/>
  <c r="BH128" i="2"/>
  <c r="BG128" i="2"/>
  <c r="BF128" i="2"/>
  <c r="BE128" i="2"/>
  <c r="AN128" i="2"/>
  <c r="AM128" i="2"/>
  <c r="AL128" i="2"/>
  <c r="AH128" i="2"/>
  <c r="C128" i="2"/>
  <c r="B128" i="2"/>
  <c r="A128" i="2"/>
  <c r="BJ127" i="2"/>
  <c r="BI127" i="2"/>
  <c r="BH127" i="2"/>
  <c r="BG127" i="2"/>
  <c r="BF127" i="2"/>
  <c r="BE127" i="2"/>
  <c r="AN127" i="2"/>
  <c r="AM127" i="2"/>
  <c r="AL127" i="2"/>
  <c r="AH127" i="2"/>
  <c r="C127" i="2"/>
  <c r="B127" i="2"/>
  <c r="A127" i="2"/>
  <c r="BJ126" i="2"/>
  <c r="BI126" i="2"/>
  <c r="BH126" i="2"/>
  <c r="BG126" i="2"/>
  <c r="BF126" i="2"/>
  <c r="BE126" i="2"/>
  <c r="AN126" i="2"/>
  <c r="AM126" i="2"/>
  <c r="AL126" i="2"/>
  <c r="AH126" i="2"/>
  <c r="C126" i="2"/>
  <c r="B126" i="2"/>
  <c r="A126" i="2"/>
  <c r="BJ125" i="2"/>
  <c r="BI125" i="2"/>
  <c r="BH125" i="2"/>
  <c r="BG125" i="2"/>
  <c r="BF125" i="2"/>
  <c r="BE125" i="2"/>
  <c r="AN125" i="2"/>
  <c r="AM125" i="2"/>
  <c r="AL125" i="2"/>
  <c r="AH125" i="2"/>
  <c r="C125" i="2"/>
  <c r="B125" i="2"/>
  <c r="A125" i="2"/>
  <c r="BJ124" i="2"/>
  <c r="BI124" i="2"/>
  <c r="BH124" i="2"/>
  <c r="BG124" i="2"/>
  <c r="BF124" i="2"/>
  <c r="BE124" i="2"/>
  <c r="AN124" i="2"/>
  <c r="AM124" i="2"/>
  <c r="AL124" i="2"/>
  <c r="AH124" i="2"/>
  <c r="C124" i="2"/>
  <c r="B124" i="2"/>
  <c r="A124" i="2"/>
  <c r="BJ123" i="2"/>
  <c r="BI123" i="2"/>
  <c r="BH123" i="2"/>
  <c r="BG123" i="2"/>
  <c r="BF123" i="2"/>
  <c r="BE123" i="2"/>
  <c r="AN123" i="2"/>
  <c r="AM123" i="2"/>
  <c r="AL123" i="2"/>
  <c r="AH123" i="2"/>
  <c r="C123" i="2"/>
  <c r="B123" i="2"/>
  <c r="A123" i="2"/>
  <c r="BJ122" i="2"/>
  <c r="BI122" i="2"/>
  <c r="BH122" i="2"/>
  <c r="BG122" i="2"/>
  <c r="BF122" i="2"/>
  <c r="BE122" i="2"/>
  <c r="AN122" i="2"/>
  <c r="AM122" i="2"/>
  <c r="AL122" i="2"/>
  <c r="AH122" i="2"/>
  <c r="C122" i="2"/>
  <c r="B122" i="2"/>
  <c r="A122" i="2"/>
  <c r="BJ121" i="2"/>
  <c r="BI121" i="2"/>
  <c r="BH121" i="2"/>
  <c r="BG121" i="2"/>
  <c r="BF121" i="2"/>
  <c r="BE121" i="2"/>
  <c r="AN121" i="2"/>
  <c r="AM121" i="2"/>
  <c r="AL121" i="2"/>
  <c r="AH121" i="2"/>
  <c r="C121" i="2"/>
  <c r="B121" i="2"/>
  <c r="A121" i="2"/>
  <c r="BJ120" i="2"/>
  <c r="BI120" i="2"/>
  <c r="BH120" i="2"/>
  <c r="BG120" i="2"/>
  <c r="BF120" i="2"/>
  <c r="BE120" i="2"/>
  <c r="AN120" i="2"/>
  <c r="AM120" i="2"/>
  <c r="AL120" i="2"/>
  <c r="AH120" i="2"/>
  <c r="C120" i="2"/>
  <c r="B120" i="2"/>
  <c r="A120" i="2"/>
  <c r="BJ119" i="2"/>
  <c r="BI119" i="2"/>
  <c r="BH119" i="2"/>
  <c r="BG119" i="2"/>
  <c r="BF119" i="2"/>
  <c r="BE119" i="2"/>
  <c r="AN119" i="2"/>
  <c r="AM119" i="2"/>
  <c r="AL119" i="2"/>
  <c r="AH119" i="2"/>
  <c r="C119" i="2"/>
  <c r="B119" i="2"/>
  <c r="A119" i="2"/>
  <c r="BJ118" i="2"/>
  <c r="BI118" i="2"/>
  <c r="BH118" i="2"/>
  <c r="BG118" i="2"/>
  <c r="BF118" i="2"/>
  <c r="BE118" i="2"/>
  <c r="AN118" i="2"/>
  <c r="AM118" i="2"/>
  <c r="AL118" i="2"/>
  <c r="AH118" i="2"/>
  <c r="C118" i="2"/>
  <c r="B118" i="2"/>
  <c r="A118" i="2"/>
  <c r="BJ117" i="2"/>
  <c r="BI117" i="2"/>
  <c r="BH117" i="2"/>
  <c r="BG117" i="2"/>
  <c r="BF117" i="2"/>
  <c r="BE117" i="2"/>
  <c r="AN117" i="2"/>
  <c r="AM117" i="2"/>
  <c r="AL117" i="2"/>
  <c r="AH117" i="2"/>
  <c r="C117" i="2"/>
  <c r="B117" i="2"/>
  <c r="A117" i="2"/>
  <c r="BJ116" i="2"/>
  <c r="BI116" i="2"/>
  <c r="BH116" i="2"/>
  <c r="BG116" i="2"/>
  <c r="BF116" i="2"/>
  <c r="BE116" i="2"/>
  <c r="AN116" i="2"/>
  <c r="AM116" i="2"/>
  <c r="AL116" i="2"/>
  <c r="AH116" i="2"/>
  <c r="C116" i="2"/>
  <c r="B116" i="2"/>
  <c r="A116" i="2"/>
  <c r="BJ115" i="2"/>
  <c r="BI115" i="2"/>
  <c r="BH115" i="2"/>
  <c r="BG115" i="2"/>
  <c r="BF115" i="2"/>
  <c r="BE115" i="2"/>
  <c r="AN115" i="2"/>
  <c r="AM115" i="2"/>
  <c r="AL115" i="2"/>
  <c r="AH115" i="2"/>
  <c r="C115" i="2"/>
  <c r="B115" i="2"/>
  <c r="A115" i="2"/>
  <c r="BJ114" i="2"/>
  <c r="BI114" i="2"/>
  <c r="BH114" i="2"/>
  <c r="BG114" i="2"/>
  <c r="BF114" i="2"/>
  <c r="BE114" i="2"/>
  <c r="AN114" i="2"/>
  <c r="AM114" i="2"/>
  <c r="AL114" i="2"/>
  <c r="AH114" i="2"/>
  <c r="C114" i="2"/>
  <c r="B114" i="2"/>
  <c r="A114" i="2"/>
  <c r="BJ113" i="2"/>
  <c r="BI113" i="2"/>
  <c r="BH113" i="2"/>
  <c r="BG113" i="2"/>
  <c r="BF113" i="2"/>
  <c r="BE113" i="2"/>
  <c r="AN113" i="2"/>
  <c r="AM113" i="2"/>
  <c r="AL113" i="2"/>
  <c r="AH113" i="2"/>
  <c r="C113" i="2"/>
  <c r="B113" i="2"/>
  <c r="A113" i="2"/>
  <c r="BJ112" i="2"/>
  <c r="BI112" i="2"/>
  <c r="BH112" i="2"/>
  <c r="BG112" i="2"/>
  <c r="BF112" i="2"/>
  <c r="BE112" i="2"/>
  <c r="AN112" i="2"/>
  <c r="AM112" i="2"/>
  <c r="AL112" i="2"/>
  <c r="AH112" i="2"/>
  <c r="C112" i="2"/>
  <c r="B112" i="2"/>
  <c r="A112" i="2"/>
  <c r="BJ111" i="2"/>
  <c r="BI111" i="2"/>
  <c r="BH111" i="2"/>
  <c r="BG111" i="2"/>
  <c r="BF111" i="2"/>
  <c r="BE111" i="2"/>
  <c r="AN111" i="2"/>
  <c r="AM111" i="2"/>
  <c r="AL111" i="2"/>
  <c r="AH111" i="2"/>
  <c r="C111" i="2"/>
  <c r="B111" i="2"/>
  <c r="A111" i="2"/>
  <c r="BJ110" i="2"/>
  <c r="BI110" i="2"/>
  <c r="BH110" i="2"/>
  <c r="BG110" i="2"/>
  <c r="BF110" i="2"/>
  <c r="BE110" i="2"/>
  <c r="AN110" i="2"/>
  <c r="AM110" i="2"/>
  <c r="AL110" i="2"/>
  <c r="AH110" i="2"/>
  <c r="C110" i="2"/>
  <c r="B110" i="2"/>
  <c r="A110" i="2"/>
  <c r="BJ109" i="2"/>
  <c r="BI109" i="2"/>
  <c r="BH109" i="2"/>
  <c r="BG109" i="2"/>
  <c r="BF109" i="2"/>
  <c r="BE109" i="2"/>
  <c r="AN109" i="2"/>
  <c r="AM109" i="2"/>
  <c r="AL109" i="2"/>
  <c r="AH109" i="2"/>
  <c r="C109" i="2"/>
  <c r="B109" i="2"/>
  <c r="A109" i="2"/>
  <c r="BJ108" i="2"/>
  <c r="BI108" i="2"/>
  <c r="BH108" i="2"/>
  <c r="BG108" i="2"/>
  <c r="BF108" i="2"/>
  <c r="BE108" i="2"/>
  <c r="AN108" i="2"/>
  <c r="AM108" i="2"/>
  <c r="AL108" i="2"/>
  <c r="AH108" i="2"/>
  <c r="C108" i="2"/>
  <c r="B108" i="2"/>
  <c r="A108" i="2"/>
  <c r="BJ107" i="2"/>
  <c r="BI107" i="2"/>
  <c r="BH107" i="2"/>
  <c r="BG107" i="2"/>
  <c r="BF107" i="2"/>
  <c r="BE107" i="2"/>
  <c r="AN107" i="2"/>
  <c r="AM107" i="2"/>
  <c r="AL107" i="2"/>
  <c r="AH107" i="2"/>
  <c r="C107" i="2"/>
  <c r="B107" i="2"/>
  <c r="A107" i="2"/>
  <c r="BJ106" i="2"/>
  <c r="BI106" i="2"/>
  <c r="BH106" i="2"/>
  <c r="BG106" i="2"/>
  <c r="BF106" i="2"/>
  <c r="BE106" i="2"/>
  <c r="AN106" i="2"/>
  <c r="AM106" i="2"/>
  <c r="AL106" i="2"/>
  <c r="AH106" i="2"/>
  <c r="C106" i="2"/>
  <c r="B106" i="2"/>
  <c r="A106" i="2"/>
  <c r="BJ105" i="2"/>
  <c r="BI105" i="2"/>
  <c r="BH105" i="2"/>
  <c r="BG105" i="2"/>
  <c r="BF105" i="2"/>
  <c r="BE105" i="2"/>
  <c r="AN105" i="2"/>
  <c r="AM105" i="2"/>
  <c r="AL105" i="2"/>
  <c r="AH105" i="2"/>
  <c r="C105" i="2"/>
  <c r="B105" i="2"/>
  <c r="A105" i="2"/>
  <c r="BJ104" i="2"/>
  <c r="BI104" i="2"/>
  <c r="BH104" i="2"/>
  <c r="BG104" i="2"/>
  <c r="BF104" i="2"/>
  <c r="BE104" i="2"/>
  <c r="AN104" i="2"/>
  <c r="AM104" i="2"/>
  <c r="AL104" i="2"/>
  <c r="AH104" i="2"/>
  <c r="C104" i="2"/>
  <c r="B104" i="2"/>
  <c r="A104" i="2"/>
  <c r="BJ103" i="2"/>
  <c r="BI103" i="2"/>
  <c r="BH103" i="2"/>
  <c r="BG103" i="2"/>
  <c r="BF103" i="2"/>
  <c r="BE103" i="2"/>
  <c r="AN103" i="2"/>
  <c r="AM103" i="2"/>
  <c r="AL103" i="2"/>
  <c r="AH103" i="2"/>
  <c r="C103" i="2"/>
  <c r="B103" i="2"/>
  <c r="A103" i="2"/>
  <c r="BJ102" i="2"/>
  <c r="BI102" i="2"/>
  <c r="BH102" i="2"/>
  <c r="BG102" i="2"/>
  <c r="BF102" i="2"/>
  <c r="BE102" i="2"/>
  <c r="AN102" i="2"/>
  <c r="AM102" i="2"/>
  <c r="AL102" i="2"/>
  <c r="AH102" i="2"/>
  <c r="C102" i="2"/>
  <c r="B102" i="2"/>
  <c r="A102" i="2"/>
  <c r="BJ101" i="2"/>
  <c r="BI101" i="2"/>
  <c r="BH101" i="2"/>
  <c r="BG101" i="2"/>
  <c r="BF101" i="2"/>
  <c r="BE101" i="2"/>
  <c r="AN101" i="2"/>
  <c r="AM101" i="2"/>
  <c r="AL101" i="2"/>
  <c r="AH101" i="2"/>
  <c r="C101" i="2"/>
  <c r="B101" i="2"/>
  <c r="A101" i="2"/>
  <c r="BJ100" i="2"/>
  <c r="BI100" i="2"/>
  <c r="BH100" i="2"/>
  <c r="BG100" i="2"/>
  <c r="BF100" i="2"/>
  <c r="BE100" i="2"/>
  <c r="AN100" i="2"/>
  <c r="AM100" i="2"/>
  <c r="AL100" i="2"/>
  <c r="AH100" i="2"/>
  <c r="C100" i="2"/>
  <c r="B100" i="2"/>
  <c r="A100" i="2"/>
  <c r="BJ99" i="2"/>
  <c r="BI99" i="2"/>
  <c r="BH99" i="2"/>
  <c r="BG99" i="2"/>
  <c r="BF99" i="2"/>
  <c r="BE99" i="2"/>
  <c r="AN99" i="2"/>
  <c r="AM99" i="2"/>
  <c r="AL99" i="2"/>
  <c r="AH99" i="2"/>
  <c r="C99" i="2"/>
  <c r="B99" i="2"/>
  <c r="A99" i="2"/>
  <c r="BJ98" i="2"/>
  <c r="BI98" i="2"/>
  <c r="BH98" i="2"/>
  <c r="BG98" i="2"/>
  <c r="BF98" i="2"/>
  <c r="BE98" i="2"/>
  <c r="AN98" i="2"/>
  <c r="AM98" i="2"/>
  <c r="AL98" i="2"/>
  <c r="AH98" i="2"/>
  <c r="C98" i="2"/>
  <c r="B98" i="2"/>
  <c r="A98" i="2"/>
  <c r="BJ97" i="2"/>
  <c r="BI97" i="2"/>
  <c r="BH97" i="2"/>
  <c r="BG97" i="2"/>
  <c r="BF97" i="2"/>
  <c r="BE97" i="2"/>
  <c r="AN97" i="2"/>
  <c r="AM97" i="2"/>
  <c r="AL97" i="2"/>
  <c r="AH97" i="2"/>
  <c r="C97" i="2"/>
  <c r="B97" i="2"/>
  <c r="A97" i="2"/>
  <c r="BJ96" i="2"/>
  <c r="BI96" i="2"/>
  <c r="BH96" i="2"/>
  <c r="BG96" i="2"/>
  <c r="BF96" i="2"/>
  <c r="BE96" i="2"/>
  <c r="AN96" i="2"/>
  <c r="AM96" i="2"/>
  <c r="AL96" i="2"/>
  <c r="AH96" i="2"/>
  <c r="C96" i="2"/>
  <c r="B96" i="2"/>
  <c r="A96" i="2"/>
  <c r="BJ95" i="2"/>
  <c r="BI95" i="2"/>
  <c r="BH95" i="2"/>
  <c r="BG95" i="2"/>
  <c r="BF95" i="2"/>
  <c r="BE95" i="2"/>
  <c r="AN95" i="2"/>
  <c r="AM95" i="2"/>
  <c r="AL95" i="2"/>
  <c r="AH95" i="2"/>
  <c r="C95" i="2"/>
  <c r="B95" i="2"/>
  <c r="A95" i="2"/>
  <c r="BJ94" i="2"/>
  <c r="BI94" i="2"/>
  <c r="BH94" i="2"/>
  <c r="BG94" i="2"/>
  <c r="BF94" i="2"/>
  <c r="BE94" i="2"/>
  <c r="AN94" i="2"/>
  <c r="AM94" i="2"/>
  <c r="AL94" i="2"/>
  <c r="AH94" i="2"/>
  <c r="C94" i="2"/>
  <c r="B94" i="2"/>
  <c r="A94" i="2"/>
  <c r="BJ93" i="2"/>
  <c r="BI93" i="2"/>
  <c r="BH93" i="2"/>
  <c r="BG93" i="2"/>
  <c r="BF93" i="2"/>
  <c r="BE93" i="2"/>
  <c r="AN93" i="2"/>
  <c r="AM93" i="2"/>
  <c r="AL93" i="2"/>
  <c r="AH93" i="2"/>
  <c r="C93" i="2"/>
  <c r="B93" i="2"/>
  <c r="A93" i="2"/>
  <c r="BJ92" i="2"/>
  <c r="BI92" i="2"/>
  <c r="BH92" i="2"/>
  <c r="BG92" i="2"/>
  <c r="BF92" i="2"/>
  <c r="BE92" i="2"/>
  <c r="AN92" i="2"/>
  <c r="AM92" i="2"/>
  <c r="AL92" i="2"/>
  <c r="AH92" i="2"/>
  <c r="C92" i="2"/>
  <c r="B92" i="2"/>
  <c r="A92" i="2"/>
  <c r="BJ91" i="2"/>
  <c r="BI91" i="2"/>
  <c r="BH91" i="2"/>
  <c r="BG91" i="2"/>
  <c r="BF91" i="2"/>
  <c r="BE91" i="2"/>
  <c r="AN91" i="2"/>
  <c r="AM91" i="2"/>
  <c r="AL91" i="2"/>
  <c r="AH91" i="2"/>
  <c r="C91" i="2"/>
  <c r="B91" i="2"/>
  <c r="A91" i="2"/>
  <c r="BJ90" i="2"/>
  <c r="BI90" i="2"/>
  <c r="BH90" i="2"/>
  <c r="BG90" i="2"/>
  <c r="BF90" i="2"/>
  <c r="BE90" i="2"/>
  <c r="AN90" i="2"/>
  <c r="AM90" i="2"/>
  <c r="AL90" i="2"/>
  <c r="AH90" i="2"/>
  <c r="C90" i="2"/>
  <c r="B90" i="2"/>
  <c r="A90" i="2"/>
  <c r="BJ89" i="2"/>
  <c r="BI89" i="2"/>
  <c r="BH89" i="2"/>
  <c r="BG89" i="2"/>
  <c r="BF89" i="2"/>
  <c r="BE89" i="2"/>
  <c r="AN89" i="2"/>
  <c r="AM89" i="2"/>
  <c r="AL89" i="2"/>
  <c r="AH89" i="2"/>
  <c r="C89" i="2"/>
  <c r="B89" i="2"/>
  <c r="A89" i="2"/>
  <c r="BJ88" i="2"/>
  <c r="BI88" i="2"/>
  <c r="BH88" i="2"/>
  <c r="BG88" i="2"/>
  <c r="BF88" i="2"/>
  <c r="BE88" i="2"/>
  <c r="AN88" i="2"/>
  <c r="AM88" i="2"/>
  <c r="AL88" i="2"/>
  <c r="AH88" i="2"/>
  <c r="C88" i="2"/>
  <c r="B88" i="2"/>
  <c r="A88" i="2"/>
  <c r="BJ87" i="2"/>
  <c r="BI87" i="2"/>
  <c r="BH87" i="2"/>
  <c r="BG87" i="2"/>
  <c r="BF87" i="2"/>
  <c r="BE87" i="2"/>
  <c r="AN87" i="2"/>
  <c r="AM87" i="2"/>
  <c r="AL87" i="2"/>
  <c r="AH87" i="2"/>
  <c r="C87" i="2"/>
  <c r="B87" i="2"/>
  <c r="A87" i="2"/>
  <c r="BJ86" i="2"/>
  <c r="BI86" i="2"/>
  <c r="BH86" i="2"/>
  <c r="BG86" i="2"/>
  <c r="BF86" i="2"/>
  <c r="BE86" i="2"/>
  <c r="AN86" i="2"/>
  <c r="AM86" i="2"/>
  <c r="AL86" i="2"/>
  <c r="AH86" i="2"/>
  <c r="C86" i="2"/>
  <c r="B86" i="2"/>
  <c r="A86" i="2"/>
  <c r="BJ85" i="2"/>
  <c r="BI85" i="2"/>
  <c r="BH85" i="2"/>
  <c r="BG85" i="2"/>
  <c r="BF85" i="2"/>
  <c r="BE85" i="2"/>
  <c r="AN85" i="2"/>
  <c r="AM85" i="2"/>
  <c r="AL85" i="2"/>
  <c r="AH85" i="2"/>
  <c r="C85" i="2"/>
  <c r="B85" i="2"/>
  <c r="A85" i="2"/>
  <c r="BJ84" i="2"/>
  <c r="BI84" i="2"/>
  <c r="BH84" i="2"/>
  <c r="BG84" i="2"/>
  <c r="BF84" i="2"/>
  <c r="BE84" i="2"/>
  <c r="AN84" i="2"/>
  <c r="AM84" i="2"/>
  <c r="AL84" i="2"/>
  <c r="AH84" i="2"/>
  <c r="C84" i="2"/>
  <c r="B84" i="2"/>
  <c r="A84" i="2"/>
  <c r="BJ83" i="2"/>
  <c r="BI83" i="2"/>
  <c r="BH83" i="2"/>
  <c r="BG83" i="2"/>
  <c r="BF83" i="2"/>
  <c r="BE83" i="2"/>
  <c r="AN83" i="2"/>
  <c r="AM83" i="2"/>
  <c r="AL83" i="2"/>
  <c r="AH83" i="2"/>
  <c r="C83" i="2"/>
  <c r="B83" i="2"/>
  <c r="A83" i="2"/>
  <c r="BJ82" i="2"/>
  <c r="BI82" i="2"/>
  <c r="BH82" i="2"/>
  <c r="BG82" i="2"/>
  <c r="BF82" i="2"/>
  <c r="BE82" i="2"/>
  <c r="AN82" i="2"/>
  <c r="AM82" i="2"/>
  <c r="AL82" i="2"/>
  <c r="AH82" i="2"/>
  <c r="C82" i="2"/>
  <c r="B82" i="2"/>
  <c r="A82" i="2"/>
  <c r="BJ81" i="2"/>
  <c r="BI81" i="2"/>
  <c r="BH81" i="2"/>
  <c r="BG81" i="2"/>
  <c r="BF81" i="2"/>
  <c r="BE81" i="2"/>
  <c r="AN81" i="2"/>
  <c r="AM81" i="2"/>
  <c r="AL81" i="2"/>
  <c r="AH81" i="2"/>
  <c r="C81" i="2"/>
  <c r="B81" i="2"/>
  <c r="A81" i="2"/>
  <c r="BJ80" i="2"/>
  <c r="BI80" i="2"/>
  <c r="BH80" i="2"/>
  <c r="BG80" i="2"/>
  <c r="BF80" i="2"/>
  <c r="BE80" i="2"/>
  <c r="AN80" i="2"/>
  <c r="AM80" i="2"/>
  <c r="AL80" i="2"/>
  <c r="AH80" i="2"/>
  <c r="C80" i="2"/>
  <c r="B80" i="2"/>
  <c r="A80" i="2"/>
  <c r="BJ79" i="2"/>
  <c r="BI79" i="2"/>
  <c r="BH79" i="2"/>
  <c r="BG79" i="2"/>
  <c r="BF79" i="2"/>
  <c r="BE79" i="2"/>
  <c r="AN79" i="2"/>
  <c r="AM79" i="2"/>
  <c r="AL79" i="2"/>
  <c r="AH79" i="2"/>
  <c r="C79" i="2"/>
  <c r="B79" i="2"/>
  <c r="A79" i="2"/>
  <c r="BJ78" i="2"/>
  <c r="BI78" i="2"/>
  <c r="BH78" i="2"/>
  <c r="BG78" i="2"/>
  <c r="BF78" i="2"/>
  <c r="BE78" i="2"/>
  <c r="AN78" i="2"/>
  <c r="AM78" i="2"/>
  <c r="AL78" i="2"/>
  <c r="AH78" i="2"/>
  <c r="C78" i="2"/>
  <c r="B78" i="2"/>
  <c r="A78" i="2"/>
  <c r="BJ77" i="2"/>
  <c r="BI77" i="2"/>
  <c r="BH77" i="2"/>
  <c r="BG77" i="2"/>
  <c r="BF77" i="2"/>
  <c r="BE77" i="2"/>
  <c r="AN77" i="2"/>
  <c r="AM77" i="2"/>
  <c r="AL77" i="2"/>
  <c r="AH77" i="2"/>
  <c r="C77" i="2"/>
  <c r="B77" i="2"/>
  <c r="A77" i="2"/>
  <c r="BJ76" i="2"/>
  <c r="BI76" i="2"/>
  <c r="BH76" i="2"/>
  <c r="BG76" i="2"/>
  <c r="BF76" i="2"/>
  <c r="BE76" i="2"/>
  <c r="AN76" i="2"/>
  <c r="AM76" i="2"/>
  <c r="AL76" i="2"/>
  <c r="AH76" i="2"/>
  <c r="C76" i="2"/>
  <c r="B76" i="2"/>
  <c r="A76" i="2"/>
  <c r="BJ75" i="2"/>
  <c r="BI75" i="2"/>
  <c r="BH75" i="2"/>
  <c r="BG75" i="2"/>
  <c r="BF75" i="2"/>
  <c r="BE75" i="2"/>
  <c r="AN75" i="2"/>
  <c r="AM75" i="2"/>
  <c r="AL75" i="2"/>
  <c r="AH75" i="2"/>
  <c r="C75" i="2"/>
  <c r="B75" i="2"/>
  <c r="A75" i="2"/>
  <c r="BJ74" i="2"/>
  <c r="BI74" i="2"/>
  <c r="BH74" i="2"/>
  <c r="BG74" i="2"/>
  <c r="BF74" i="2"/>
  <c r="BE74" i="2"/>
  <c r="AN74" i="2"/>
  <c r="AM74" i="2"/>
  <c r="AL74" i="2"/>
  <c r="AH74" i="2"/>
  <c r="C74" i="2"/>
  <c r="B74" i="2"/>
  <c r="A74" i="2"/>
  <c r="BJ73" i="2"/>
  <c r="BI73" i="2"/>
  <c r="BH73" i="2"/>
  <c r="BG73" i="2"/>
  <c r="BF73" i="2"/>
  <c r="BE73" i="2"/>
  <c r="AN73" i="2"/>
  <c r="AM73" i="2"/>
  <c r="AL73" i="2"/>
  <c r="AH73" i="2"/>
  <c r="C73" i="2"/>
  <c r="B73" i="2"/>
  <c r="A73" i="2"/>
  <c r="BJ72" i="2"/>
  <c r="BI72" i="2"/>
  <c r="BH72" i="2"/>
  <c r="BG72" i="2"/>
  <c r="BF72" i="2"/>
  <c r="BE72" i="2"/>
  <c r="AN72" i="2"/>
  <c r="AM72" i="2"/>
  <c r="AL72" i="2"/>
  <c r="AH72" i="2"/>
  <c r="C72" i="2"/>
  <c r="B72" i="2"/>
  <c r="A72" i="2"/>
  <c r="BJ71" i="2"/>
  <c r="BI71" i="2"/>
  <c r="BH71" i="2"/>
  <c r="BG71" i="2"/>
  <c r="BF71" i="2"/>
  <c r="BE71" i="2"/>
  <c r="AN71" i="2"/>
  <c r="AM71" i="2"/>
  <c r="AL71" i="2"/>
  <c r="AH71" i="2"/>
  <c r="C71" i="2"/>
  <c r="B71" i="2"/>
  <c r="A71" i="2"/>
  <c r="BJ70" i="2"/>
  <c r="BI70" i="2"/>
  <c r="BH70" i="2"/>
  <c r="BG70" i="2"/>
  <c r="BF70" i="2"/>
  <c r="BE70" i="2"/>
  <c r="AN70" i="2"/>
  <c r="AM70" i="2"/>
  <c r="AL70" i="2"/>
  <c r="AH70" i="2"/>
  <c r="C70" i="2"/>
  <c r="B70" i="2"/>
  <c r="A70" i="2"/>
  <c r="BJ69" i="2"/>
  <c r="BI69" i="2"/>
  <c r="BH69" i="2"/>
  <c r="BG69" i="2"/>
  <c r="BF69" i="2"/>
  <c r="BE69" i="2"/>
  <c r="AN69" i="2"/>
  <c r="AM69" i="2"/>
  <c r="AL69" i="2"/>
  <c r="AH69" i="2"/>
  <c r="C69" i="2"/>
  <c r="B69" i="2"/>
  <c r="A69" i="2"/>
  <c r="BJ68" i="2"/>
  <c r="BI68" i="2"/>
  <c r="BH68" i="2"/>
  <c r="BG68" i="2"/>
  <c r="BF68" i="2"/>
  <c r="BE68" i="2"/>
  <c r="AN68" i="2"/>
  <c r="AM68" i="2"/>
  <c r="AL68" i="2"/>
  <c r="AH68" i="2"/>
  <c r="C68" i="2"/>
  <c r="B68" i="2"/>
  <c r="A68" i="2"/>
  <c r="BJ67" i="2"/>
  <c r="BI67" i="2"/>
  <c r="BH67" i="2"/>
  <c r="BG67" i="2"/>
  <c r="BF67" i="2"/>
  <c r="BE67" i="2"/>
  <c r="AN67" i="2"/>
  <c r="AM67" i="2"/>
  <c r="AL67" i="2"/>
  <c r="AH67" i="2"/>
  <c r="C67" i="2"/>
  <c r="B67" i="2"/>
  <c r="A67" i="2"/>
  <c r="BJ66" i="2"/>
  <c r="BI66" i="2"/>
  <c r="BH66" i="2"/>
  <c r="BG66" i="2"/>
  <c r="BF66" i="2"/>
  <c r="BE66" i="2"/>
  <c r="AN66" i="2"/>
  <c r="AM66" i="2"/>
  <c r="AL66" i="2"/>
  <c r="AH66" i="2"/>
  <c r="C66" i="2"/>
  <c r="B66" i="2"/>
  <c r="A66" i="2"/>
  <c r="BJ65" i="2"/>
  <c r="BI65" i="2"/>
  <c r="BH65" i="2"/>
  <c r="BG65" i="2"/>
  <c r="BF65" i="2"/>
  <c r="BE65" i="2"/>
  <c r="AN65" i="2"/>
  <c r="AM65" i="2"/>
  <c r="AL65" i="2"/>
  <c r="AH65" i="2"/>
  <c r="C65" i="2"/>
  <c r="B65" i="2"/>
  <c r="A65" i="2"/>
  <c r="BJ64" i="2"/>
  <c r="BI64" i="2"/>
  <c r="BH64" i="2"/>
  <c r="BG64" i="2"/>
  <c r="BF64" i="2"/>
  <c r="BE64" i="2"/>
  <c r="AN64" i="2"/>
  <c r="AM64" i="2"/>
  <c r="AL64" i="2"/>
  <c r="AH64" i="2"/>
  <c r="C64" i="2"/>
  <c r="B64" i="2"/>
  <c r="A64" i="2"/>
  <c r="BJ63" i="2"/>
  <c r="BI63" i="2"/>
  <c r="BH63" i="2"/>
  <c r="BG63" i="2"/>
  <c r="BF63" i="2"/>
  <c r="BE63" i="2"/>
  <c r="AN63" i="2"/>
  <c r="AM63" i="2"/>
  <c r="AL63" i="2"/>
  <c r="AH63" i="2"/>
  <c r="C63" i="2"/>
  <c r="B63" i="2"/>
  <c r="A63" i="2"/>
  <c r="BJ62" i="2"/>
  <c r="BI62" i="2"/>
  <c r="BH62" i="2"/>
  <c r="BG62" i="2"/>
  <c r="BF62" i="2"/>
  <c r="BE62" i="2"/>
  <c r="AN62" i="2"/>
  <c r="AM62" i="2"/>
  <c r="AL62" i="2"/>
  <c r="AH62" i="2"/>
  <c r="C62" i="2"/>
  <c r="B62" i="2"/>
  <c r="A62" i="2"/>
  <c r="BJ61" i="2"/>
  <c r="BI61" i="2"/>
  <c r="BH61" i="2"/>
  <c r="BG61" i="2"/>
  <c r="BF61" i="2"/>
  <c r="BE61" i="2"/>
  <c r="AN61" i="2"/>
  <c r="AM61" i="2"/>
  <c r="AL61" i="2"/>
  <c r="AH61" i="2"/>
  <c r="C61" i="2"/>
  <c r="B61" i="2"/>
  <c r="A61" i="2"/>
  <c r="BJ60" i="2"/>
  <c r="BI60" i="2"/>
  <c r="BH60" i="2"/>
  <c r="BG60" i="2"/>
  <c r="BF60" i="2"/>
  <c r="BE60" i="2"/>
  <c r="AN60" i="2"/>
  <c r="AM60" i="2"/>
  <c r="AL60" i="2"/>
  <c r="AH60" i="2"/>
  <c r="C60" i="2"/>
  <c r="B60" i="2"/>
  <c r="A60" i="2"/>
  <c r="BJ59" i="2"/>
  <c r="BI59" i="2"/>
  <c r="BH59" i="2"/>
  <c r="BG59" i="2"/>
  <c r="BF59" i="2"/>
  <c r="BE59" i="2"/>
  <c r="AN59" i="2"/>
  <c r="AM59" i="2"/>
  <c r="AL59" i="2"/>
  <c r="AH59" i="2"/>
  <c r="C59" i="2"/>
  <c r="B59" i="2"/>
  <c r="A59" i="2"/>
  <c r="BJ58" i="2"/>
  <c r="BI58" i="2"/>
  <c r="BH58" i="2"/>
  <c r="BG58" i="2"/>
  <c r="BF58" i="2"/>
  <c r="BE58" i="2"/>
  <c r="AN58" i="2"/>
  <c r="AM58" i="2"/>
  <c r="AL58" i="2"/>
  <c r="AH58" i="2"/>
  <c r="C58" i="2"/>
  <c r="B58" i="2"/>
  <c r="A58" i="2"/>
  <c r="BJ57" i="2"/>
  <c r="BI57" i="2"/>
  <c r="BH57" i="2"/>
  <c r="BG57" i="2"/>
  <c r="BF57" i="2"/>
  <c r="BE57" i="2"/>
  <c r="AN57" i="2"/>
  <c r="AM57" i="2"/>
  <c r="AL57" i="2"/>
  <c r="AH57" i="2"/>
  <c r="C57" i="2"/>
  <c r="B57" i="2"/>
  <c r="A57" i="2"/>
  <c r="BJ56" i="2"/>
  <c r="BI56" i="2"/>
  <c r="BH56" i="2"/>
  <c r="BG56" i="2"/>
  <c r="BF56" i="2"/>
  <c r="BE56" i="2"/>
  <c r="AN56" i="2"/>
  <c r="AM56" i="2"/>
  <c r="AL56" i="2"/>
  <c r="AH56" i="2"/>
  <c r="C56" i="2"/>
  <c r="B56" i="2"/>
  <c r="A56" i="2"/>
  <c r="BJ55" i="2"/>
  <c r="BI55" i="2"/>
  <c r="BH55" i="2"/>
  <c r="BG55" i="2"/>
  <c r="BF55" i="2"/>
  <c r="BE55" i="2"/>
  <c r="AN55" i="2"/>
  <c r="AM55" i="2"/>
  <c r="AL55" i="2"/>
  <c r="AH55" i="2"/>
  <c r="C55" i="2"/>
  <c r="B55" i="2"/>
  <c r="A55" i="2"/>
  <c r="BJ54" i="2"/>
  <c r="BI54" i="2"/>
  <c r="BH54" i="2"/>
  <c r="BG54" i="2"/>
  <c r="BF54" i="2"/>
  <c r="BE54" i="2"/>
  <c r="AN54" i="2"/>
  <c r="AM54" i="2"/>
  <c r="AL54" i="2"/>
  <c r="AH54" i="2"/>
  <c r="C54" i="2"/>
  <c r="B54" i="2"/>
  <c r="A54" i="2"/>
  <c r="BJ53" i="2"/>
  <c r="BI53" i="2"/>
  <c r="BH53" i="2"/>
  <c r="BG53" i="2"/>
  <c r="BF53" i="2"/>
  <c r="BE53" i="2"/>
  <c r="AN53" i="2"/>
  <c r="AM53" i="2"/>
  <c r="AL53" i="2"/>
  <c r="AH53" i="2"/>
  <c r="C53" i="2"/>
  <c r="B53" i="2"/>
  <c r="A53" i="2"/>
  <c r="BJ52" i="2"/>
  <c r="BI52" i="2"/>
  <c r="BH52" i="2"/>
  <c r="BG52" i="2"/>
  <c r="BF52" i="2"/>
  <c r="BE52" i="2"/>
  <c r="AN52" i="2"/>
  <c r="AM52" i="2"/>
  <c r="AL52" i="2"/>
  <c r="AH52" i="2"/>
  <c r="C52" i="2"/>
  <c r="B52" i="2"/>
  <c r="A52" i="2"/>
  <c r="BJ51" i="2"/>
  <c r="BI51" i="2"/>
  <c r="BH51" i="2"/>
  <c r="BG51" i="2"/>
  <c r="BF51" i="2"/>
  <c r="BE51" i="2"/>
  <c r="AN51" i="2"/>
  <c r="AM51" i="2"/>
  <c r="AL51" i="2"/>
  <c r="AH51" i="2"/>
  <c r="C51" i="2"/>
  <c r="B51" i="2"/>
  <c r="A51" i="2"/>
  <c r="BJ50" i="2"/>
  <c r="BI50" i="2"/>
  <c r="BH50" i="2"/>
  <c r="BG50" i="2"/>
  <c r="BF50" i="2"/>
  <c r="BE50" i="2"/>
  <c r="AN50" i="2"/>
  <c r="AM50" i="2"/>
  <c r="AL50" i="2"/>
  <c r="AH50" i="2"/>
  <c r="C50" i="2"/>
  <c r="B50" i="2"/>
  <c r="A50" i="2"/>
  <c r="BJ49" i="2"/>
  <c r="BI49" i="2"/>
  <c r="BH49" i="2"/>
  <c r="BG49" i="2"/>
  <c r="BF49" i="2"/>
  <c r="BE49" i="2"/>
  <c r="AN49" i="2"/>
  <c r="AM49" i="2"/>
  <c r="AL49" i="2"/>
  <c r="AH49" i="2"/>
  <c r="C49" i="2"/>
  <c r="B49" i="2"/>
  <c r="A49" i="2"/>
  <c r="BJ48" i="2"/>
  <c r="BI48" i="2"/>
  <c r="BH48" i="2"/>
  <c r="BG48" i="2"/>
  <c r="BF48" i="2"/>
  <c r="BE48" i="2"/>
  <c r="AN48" i="2"/>
  <c r="AM48" i="2"/>
  <c r="AL48" i="2"/>
  <c r="AH48" i="2"/>
  <c r="C48" i="2"/>
  <c r="B48" i="2"/>
  <c r="A48" i="2"/>
  <c r="BJ47" i="2"/>
  <c r="BI47" i="2"/>
  <c r="BH47" i="2"/>
  <c r="BG47" i="2"/>
  <c r="BF47" i="2"/>
  <c r="BE47" i="2"/>
  <c r="AN47" i="2"/>
  <c r="AM47" i="2"/>
  <c r="AL47" i="2"/>
  <c r="AH47" i="2"/>
  <c r="C47" i="2"/>
  <c r="B47" i="2"/>
  <c r="A47" i="2"/>
  <c r="BJ46" i="2"/>
  <c r="BI46" i="2"/>
  <c r="BH46" i="2"/>
  <c r="BG46" i="2"/>
  <c r="BF46" i="2"/>
  <c r="BE46" i="2"/>
  <c r="AN46" i="2"/>
  <c r="AM46" i="2"/>
  <c r="AL46" i="2"/>
  <c r="AH46" i="2"/>
  <c r="C46" i="2"/>
  <c r="B46" i="2"/>
  <c r="A46" i="2"/>
  <c r="BJ45" i="2"/>
  <c r="BI45" i="2"/>
  <c r="BH45" i="2"/>
  <c r="BG45" i="2"/>
  <c r="BF45" i="2"/>
  <c r="BE45" i="2"/>
  <c r="AN45" i="2"/>
  <c r="AM45" i="2"/>
  <c r="AL45" i="2"/>
  <c r="AH45" i="2"/>
  <c r="C45" i="2"/>
  <c r="B45" i="2"/>
  <c r="A45" i="2"/>
  <c r="BJ44" i="2"/>
  <c r="BI44" i="2"/>
  <c r="BH44" i="2"/>
  <c r="BG44" i="2"/>
  <c r="BF44" i="2"/>
  <c r="BE44" i="2"/>
  <c r="AN44" i="2"/>
  <c r="AM44" i="2"/>
  <c r="AL44" i="2"/>
  <c r="AH44" i="2"/>
  <c r="C44" i="2"/>
  <c r="B44" i="2"/>
  <c r="A44" i="2"/>
  <c r="BJ43" i="2"/>
  <c r="BI43" i="2"/>
  <c r="BH43" i="2"/>
  <c r="BG43" i="2"/>
  <c r="BF43" i="2"/>
  <c r="BE43" i="2"/>
  <c r="AN43" i="2"/>
  <c r="AM43" i="2"/>
  <c r="AL43" i="2"/>
  <c r="AH43" i="2"/>
  <c r="C43" i="2"/>
  <c r="B43" i="2"/>
  <c r="A43" i="2"/>
  <c r="BJ42" i="2"/>
  <c r="BI42" i="2"/>
  <c r="BH42" i="2"/>
  <c r="BG42" i="2"/>
  <c r="BF42" i="2"/>
  <c r="BE42" i="2"/>
  <c r="AN42" i="2"/>
  <c r="AM42" i="2"/>
  <c r="AL42" i="2"/>
  <c r="AH42" i="2"/>
  <c r="C42" i="2"/>
  <c r="B42" i="2"/>
  <c r="A42" i="2"/>
  <c r="BJ41" i="2"/>
  <c r="BI41" i="2"/>
  <c r="BH41" i="2"/>
  <c r="BG41" i="2"/>
  <c r="BF41" i="2"/>
  <c r="BE41" i="2"/>
  <c r="AN41" i="2"/>
  <c r="AM41" i="2"/>
  <c r="AL41" i="2"/>
  <c r="AH41" i="2"/>
  <c r="C41" i="2"/>
  <c r="B41" i="2"/>
  <c r="A41" i="2"/>
  <c r="BJ40" i="2"/>
  <c r="BI40" i="2"/>
  <c r="BH40" i="2"/>
  <c r="BG40" i="2"/>
  <c r="BF40" i="2"/>
  <c r="BE40" i="2"/>
  <c r="AN40" i="2"/>
  <c r="AM40" i="2"/>
  <c r="AL40" i="2"/>
  <c r="AH40" i="2"/>
  <c r="C40" i="2"/>
  <c r="B40" i="2"/>
  <c r="A40" i="2"/>
  <c r="BJ39" i="2"/>
  <c r="BI39" i="2"/>
  <c r="BH39" i="2"/>
  <c r="BG39" i="2"/>
  <c r="BF39" i="2"/>
  <c r="BE39" i="2"/>
  <c r="AN39" i="2"/>
  <c r="AM39" i="2"/>
  <c r="AL39" i="2"/>
  <c r="AH39" i="2"/>
  <c r="C39" i="2"/>
  <c r="B39" i="2"/>
  <c r="A39" i="2"/>
  <c r="BJ38" i="2"/>
  <c r="BI38" i="2"/>
  <c r="BH38" i="2"/>
  <c r="BG38" i="2"/>
  <c r="BF38" i="2"/>
  <c r="BE38" i="2"/>
  <c r="AN38" i="2"/>
  <c r="AM38" i="2"/>
  <c r="AL38" i="2"/>
  <c r="AH38" i="2"/>
  <c r="C38" i="2"/>
  <c r="B38" i="2"/>
  <c r="A38" i="2"/>
  <c r="BJ37" i="2"/>
  <c r="BI37" i="2"/>
  <c r="BH37" i="2"/>
  <c r="BG37" i="2"/>
  <c r="BF37" i="2"/>
  <c r="BE37" i="2"/>
  <c r="AN37" i="2"/>
  <c r="AM37" i="2"/>
  <c r="AL37" i="2"/>
  <c r="AH37" i="2"/>
  <c r="C37" i="2"/>
  <c r="B37" i="2"/>
  <c r="A37" i="2"/>
  <c r="BJ36" i="2"/>
  <c r="BI36" i="2"/>
  <c r="BH36" i="2"/>
  <c r="BG36" i="2"/>
  <c r="BF36" i="2"/>
  <c r="BE36" i="2"/>
  <c r="AN36" i="2"/>
  <c r="AM36" i="2"/>
  <c r="AL36" i="2"/>
  <c r="AH36" i="2"/>
  <c r="C36" i="2"/>
  <c r="B36" i="2"/>
  <c r="A36" i="2"/>
  <c r="BJ35" i="2"/>
  <c r="BI35" i="2"/>
  <c r="BH35" i="2"/>
  <c r="BG35" i="2"/>
  <c r="BF35" i="2"/>
  <c r="BE35" i="2"/>
  <c r="AN35" i="2"/>
  <c r="AM35" i="2"/>
  <c r="AL35" i="2"/>
  <c r="AH35" i="2"/>
  <c r="C35" i="2"/>
  <c r="B35" i="2"/>
  <c r="A35" i="2"/>
  <c r="BJ34" i="2"/>
  <c r="BI34" i="2"/>
  <c r="BH34" i="2"/>
  <c r="BG34" i="2"/>
  <c r="BF34" i="2"/>
  <c r="BE34" i="2"/>
  <c r="AN34" i="2"/>
  <c r="AM34" i="2"/>
  <c r="AL34" i="2"/>
  <c r="AH34" i="2"/>
  <c r="C34" i="2"/>
  <c r="B34" i="2"/>
  <c r="A34" i="2"/>
  <c r="BJ33" i="2"/>
  <c r="BI33" i="2"/>
  <c r="BH33" i="2"/>
  <c r="BG33" i="2"/>
  <c r="BF33" i="2"/>
  <c r="BE33" i="2"/>
  <c r="AN33" i="2"/>
  <c r="AM33" i="2"/>
  <c r="AL33" i="2"/>
  <c r="AH33" i="2"/>
  <c r="C33" i="2"/>
  <c r="B33" i="2"/>
  <c r="A33" i="2"/>
  <c r="BJ32" i="2"/>
  <c r="BI32" i="2"/>
  <c r="BH32" i="2"/>
  <c r="BG32" i="2"/>
  <c r="BF32" i="2"/>
  <c r="BE32" i="2"/>
  <c r="AN32" i="2"/>
  <c r="AM32" i="2"/>
  <c r="AL32" i="2"/>
  <c r="AH32" i="2"/>
  <c r="C32" i="2"/>
  <c r="B32" i="2"/>
  <c r="A32" i="2"/>
  <c r="BJ31" i="2"/>
  <c r="BI31" i="2"/>
  <c r="BH31" i="2"/>
  <c r="BG31" i="2"/>
  <c r="BF31" i="2"/>
  <c r="BE31" i="2"/>
  <c r="AN31" i="2"/>
  <c r="AM31" i="2"/>
  <c r="AL31" i="2"/>
  <c r="AH31" i="2"/>
  <c r="C31" i="2"/>
  <c r="B31" i="2"/>
  <c r="A31" i="2"/>
  <c r="BJ30" i="2"/>
  <c r="BI30" i="2"/>
  <c r="BH30" i="2"/>
  <c r="BG30" i="2"/>
  <c r="BF30" i="2"/>
  <c r="BE30" i="2"/>
  <c r="AN30" i="2"/>
  <c r="AM30" i="2"/>
  <c r="AL30" i="2"/>
  <c r="AH30" i="2"/>
  <c r="C30" i="2"/>
  <c r="B30" i="2"/>
  <c r="A30" i="2"/>
  <c r="BJ29" i="2"/>
  <c r="BI29" i="2"/>
  <c r="BH29" i="2"/>
  <c r="BG29" i="2"/>
  <c r="BF29" i="2"/>
  <c r="BE29" i="2"/>
  <c r="AN29" i="2"/>
  <c r="AM29" i="2"/>
  <c r="AL29" i="2"/>
  <c r="AH29" i="2"/>
  <c r="C29" i="2"/>
  <c r="B29" i="2"/>
  <c r="A29" i="2"/>
  <c r="BJ28" i="2"/>
  <c r="BI28" i="2"/>
  <c r="BH28" i="2"/>
  <c r="BG28" i="2"/>
  <c r="BF28" i="2"/>
  <c r="BE28" i="2"/>
  <c r="AN28" i="2"/>
  <c r="AM28" i="2"/>
  <c r="AL28" i="2"/>
  <c r="AH28" i="2"/>
  <c r="C28" i="2"/>
  <c r="B28" i="2"/>
  <c r="A28" i="2"/>
  <c r="BJ27" i="2"/>
  <c r="BI27" i="2"/>
  <c r="BH27" i="2"/>
  <c r="BG27" i="2"/>
  <c r="BF27" i="2"/>
  <c r="BE27" i="2"/>
  <c r="AN27" i="2"/>
  <c r="AM27" i="2"/>
  <c r="AL27" i="2"/>
  <c r="AH27" i="2"/>
  <c r="C27" i="2"/>
  <c r="B27" i="2"/>
  <c r="A27" i="2"/>
  <c r="BJ26" i="2"/>
  <c r="BI26" i="2"/>
  <c r="BH26" i="2"/>
  <c r="BG26" i="2"/>
  <c r="BF26" i="2"/>
  <c r="BE26" i="2"/>
  <c r="AN26" i="2"/>
  <c r="AM26" i="2"/>
  <c r="AL26" i="2"/>
  <c r="AH26" i="2"/>
  <c r="C26" i="2"/>
  <c r="B26" i="2"/>
  <c r="A26" i="2"/>
  <c r="BJ25" i="2"/>
  <c r="BI25" i="2"/>
  <c r="BH25" i="2"/>
  <c r="BG25" i="2"/>
  <c r="BF25" i="2"/>
  <c r="BE25" i="2"/>
  <c r="AN25" i="2"/>
  <c r="AM25" i="2"/>
  <c r="AL25" i="2"/>
  <c r="AH25" i="2"/>
  <c r="C25" i="2"/>
  <c r="B25" i="2"/>
  <c r="A25" i="2"/>
  <c r="BJ24" i="2"/>
  <c r="BI24" i="2"/>
  <c r="BH24" i="2"/>
  <c r="BG24" i="2"/>
  <c r="BF24" i="2"/>
  <c r="BE24" i="2"/>
  <c r="AN24" i="2"/>
  <c r="AM24" i="2"/>
  <c r="AL24" i="2"/>
  <c r="AH24" i="2"/>
  <c r="C24" i="2"/>
  <c r="B24" i="2"/>
  <c r="A24" i="2"/>
  <c r="BJ23" i="2"/>
  <c r="BI23" i="2"/>
  <c r="BH23" i="2"/>
  <c r="BG23" i="2"/>
  <c r="BF23" i="2"/>
  <c r="BE23" i="2"/>
  <c r="AN23" i="2"/>
  <c r="AM23" i="2"/>
  <c r="AL23" i="2"/>
  <c r="AH23" i="2"/>
  <c r="C23" i="2"/>
  <c r="B23" i="2"/>
  <c r="A23" i="2"/>
  <c r="BJ22" i="2"/>
  <c r="BI22" i="2"/>
  <c r="BH22" i="2"/>
  <c r="BG22" i="2"/>
  <c r="BF22" i="2"/>
  <c r="BE22" i="2"/>
  <c r="AN22" i="2"/>
  <c r="AM22" i="2"/>
  <c r="AL22" i="2"/>
  <c r="AH22" i="2"/>
  <c r="C22" i="2"/>
  <c r="B22" i="2"/>
  <c r="A22" i="2"/>
  <c r="BJ21" i="2"/>
  <c r="BI21" i="2"/>
  <c r="BH21" i="2"/>
  <c r="BG21" i="2"/>
  <c r="BF21" i="2"/>
  <c r="BE21" i="2"/>
  <c r="AN21" i="2"/>
  <c r="AM21" i="2"/>
  <c r="AL21" i="2"/>
  <c r="AH21" i="2"/>
  <c r="C21" i="2"/>
  <c r="B21" i="2"/>
  <c r="A21" i="2"/>
  <c r="BJ20" i="2"/>
  <c r="BI20" i="2"/>
  <c r="BH20" i="2"/>
  <c r="BG20" i="2"/>
  <c r="BF20" i="2"/>
  <c r="BE20" i="2"/>
  <c r="AN20" i="2"/>
  <c r="AM20" i="2"/>
  <c r="AL20" i="2"/>
  <c r="AH20" i="2"/>
  <c r="C20" i="2"/>
  <c r="B20" i="2"/>
  <c r="A20" i="2"/>
  <c r="BJ19" i="2"/>
  <c r="BI19" i="2"/>
  <c r="BH19" i="2"/>
  <c r="BG19" i="2"/>
  <c r="BF19" i="2"/>
  <c r="BE19" i="2"/>
  <c r="AN19" i="2"/>
  <c r="AM19" i="2"/>
  <c r="AL19" i="2"/>
  <c r="AH19" i="2"/>
  <c r="C19" i="2"/>
  <c r="B19" i="2"/>
  <c r="A19" i="2"/>
  <c r="BJ18" i="2"/>
  <c r="BI18" i="2"/>
  <c r="BH18" i="2"/>
  <c r="BG18" i="2"/>
  <c r="BF18" i="2"/>
  <c r="BE18" i="2"/>
  <c r="AN18" i="2"/>
  <c r="AM18" i="2"/>
  <c r="AL18" i="2"/>
  <c r="AH18" i="2"/>
  <c r="C18" i="2"/>
  <c r="B18" i="2"/>
  <c r="A18" i="2"/>
  <c r="BJ17" i="2"/>
  <c r="BI17" i="2"/>
  <c r="BH17" i="2"/>
  <c r="BG17" i="2"/>
  <c r="BF17" i="2"/>
  <c r="BE17" i="2"/>
  <c r="AN17" i="2"/>
  <c r="AM17" i="2"/>
  <c r="AL17" i="2"/>
  <c r="AH17" i="2"/>
  <c r="C17" i="2"/>
  <c r="B17" i="2"/>
  <c r="A17" i="2"/>
  <c r="BJ16" i="2"/>
  <c r="BI16" i="2"/>
  <c r="BH16" i="2"/>
  <c r="BG16" i="2"/>
  <c r="BF16" i="2"/>
  <c r="BE16" i="2"/>
  <c r="AN16" i="2"/>
  <c r="AM16" i="2"/>
  <c r="AL16" i="2"/>
  <c r="AH16" i="2"/>
  <c r="C16" i="2"/>
  <c r="B16" i="2"/>
  <c r="A16" i="2"/>
  <c r="BJ15" i="2"/>
  <c r="BI15" i="2"/>
  <c r="BH15" i="2"/>
  <c r="BG15" i="2"/>
  <c r="BF15" i="2"/>
  <c r="BE15" i="2"/>
  <c r="AN15" i="2"/>
  <c r="AM15" i="2"/>
  <c r="AL15" i="2"/>
  <c r="AH15" i="2"/>
  <c r="C15" i="2"/>
  <c r="B15" i="2"/>
  <c r="A15" i="2"/>
  <c r="BJ14" i="2"/>
  <c r="BI14" i="2"/>
  <c r="BH14" i="2"/>
  <c r="BG14" i="2"/>
  <c r="BF14" i="2"/>
  <c r="BE14" i="2"/>
  <c r="AN14" i="2"/>
  <c r="AM14" i="2"/>
  <c r="AL14" i="2"/>
  <c r="AH14" i="2"/>
  <c r="C14" i="2"/>
  <c r="B14" i="2"/>
  <c r="A14" i="2"/>
  <c r="BJ13" i="2"/>
  <c r="BI13" i="2"/>
  <c r="BH13" i="2"/>
  <c r="BG13" i="2"/>
  <c r="BF13" i="2"/>
  <c r="BE13" i="2"/>
  <c r="AN13" i="2"/>
  <c r="AM13" i="2"/>
  <c r="AL13" i="2"/>
  <c r="AH13" i="2"/>
  <c r="C13" i="2"/>
  <c r="B13" i="2"/>
  <c r="A13" i="2"/>
  <c r="BJ12" i="2"/>
  <c r="BI12" i="2"/>
  <c r="BH12" i="2"/>
  <c r="BG12" i="2"/>
  <c r="BF12" i="2"/>
  <c r="BE12" i="2"/>
  <c r="AN12" i="2"/>
  <c r="AM12" i="2"/>
  <c r="AL12" i="2"/>
  <c r="AH12" i="2"/>
  <c r="C12" i="2"/>
  <c r="B12" i="2"/>
  <c r="A12" i="2"/>
  <c r="BJ11" i="2"/>
  <c r="BI11" i="2"/>
  <c r="BH11" i="2"/>
  <c r="BG11" i="2"/>
  <c r="BF11" i="2"/>
  <c r="BE11" i="2"/>
  <c r="AN11" i="2"/>
  <c r="AM11" i="2"/>
  <c r="AL11" i="2"/>
  <c r="AH11" i="2"/>
  <c r="C11" i="2"/>
  <c r="B11" i="2"/>
  <c r="A11" i="2"/>
  <c r="BJ10" i="2"/>
  <c r="BI10" i="2"/>
  <c r="BH10" i="2"/>
  <c r="BG10" i="2"/>
  <c r="BF10" i="2"/>
  <c r="BE10" i="2"/>
  <c r="AN10" i="2"/>
  <c r="AM10" i="2"/>
  <c r="AL10" i="2"/>
  <c r="AH10" i="2"/>
  <c r="C10" i="2"/>
  <c r="B10" i="2"/>
  <c r="A10" i="2"/>
  <c r="BJ9" i="2"/>
  <c r="BI9" i="2"/>
  <c r="BH9" i="2"/>
  <c r="BG9" i="2"/>
  <c r="BF9" i="2"/>
  <c r="BE9" i="2"/>
  <c r="AN9" i="2"/>
  <c r="AM9" i="2"/>
  <c r="AL9" i="2"/>
  <c r="AH9" i="2"/>
  <c r="C9" i="2"/>
  <c r="B9" i="2"/>
  <c r="A9" i="2"/>
  <c r="BJ8" i="2"/>
  <c r="BI8" i="2"/>
  <c r="BH8" i="2"/>
  <c r="BG8" i="2"/>
  <c r="BF8" i="2"/>
  <c r="BE8" i="2"/>
  <c r="AN8" i="2"/>
  <c r="AM8" i="2"/>
  <c r="AL8" i="2"/>
  <c r="AH8" i="2"/>
  <c r="C8" i="2"/>
  <c r="B8" i="2"/>
  <c r="A8" i="2"/>
  <c r="BJ7" i="2"/>
  <c r="BI7" i="2"/>
  <c r="BH7" i="2"/>
  <c r="BG7" i="2"/>
  <c r="BF7" i="2"/>
  <c r="BE7" i="2"/>
  <c r="AN7" i="2"/>
  <c r="AM7" i="2"/>
  <c r="AL7" i="2"/>
  <c r="AH7" i="2"/>
  <c r="C7" i="2"/>
  <c r="B7" i="2"/>
  <c r="A7" i="2"/>
  <c r="BJ6" i="2"/>
  <c r="BI6" i="2"/>
  <c r="BH6" i="2"/>
  <c r="BG6" i="2"/>
  <c r="BF6" i="2"/>
  <c r="BE6" i="2"/>
  <c r="AN6" i="2"/>
  <c r="AM6" i="2"/>
  <c r="AL6" i="2"/>
  <c r="AH6" i="2"/>
  <c r="C6" i="2"/>
  <c r="B6" i="2"/>
  <c r="A6" i="2"/>
  <c r="BJ5" i="2"/>
  <c r="BI5" i="2"/>
  <c r="BH5" i="2"/>
  <c r="BG5" i="2"/>
  <c r="BF5" i="2"/>
  <c r="BE5" i="2"/>
  <c r="AN5" i="2"/>
  <c r="AM5" i="2"/>
  <c r="AL5" i="2"/>
  <c r="AH5" i="2"/>
  <c r="C5" i="2"/>
  <c r="B5" i="2"/>
  <c r="A5" i="2"/>
  <c r="BJ4" i="2"/>
  <c r="BI4" i="2"/>
  <c r="BH4" i="2"/>
  <c r="BG4" i="2"/>
  <c r="BF4" i="2"/>
  <c r="BE4" i="2"/>
  <c r="AN4" i="2"/>
  <c r="AM4" i="2"/>
  <c r="AL4" i="2"/>
  <c r="AH4" i="2"/>
  <c r="C4" i="2"/>
  <c r="B4" i="2"/>
  <c r="A4" i="2"/>
  <c r="N65" i="3" l="1"/>
  <c r="N55" i="3"/>
  <c r="N136" i="3"/>
  <c r="N147" i="3"/>
  <c r="N15" i="3"/>
  <c r="N174" i="3"/>
  <c r="N320" i="3"/>
  <c r="N25" i="3"/>
  <c r="N75" i="3"/>
  <c r="N95" i="3"/>
  <c r="N125" i="3"/>
  <c r="N270" i="3"/>
  <c r="N35" i="3"/>
  <c r="N85" i="3"/>
  <c r="N115" i="3"/>
  <c r="N156" i="3"/>
  <c r="N31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<sst xmlns="http://schemas.openxmlformats.org/spreadsheetml/2006/main" count="26300" uniqueCount="2266">
  <si>
    <t>REGION</t>
  </si>
  <si>
    <t>Country</t>
  </si>
  <si>
    <t>Customer Site ID/Name</t>
  </si>
  <si>
    <t>Address (TO BE DEPLOYED)</t>
  </si>
  <si>
    <t>End-User Payment to Reseller From</t>
  </si>
  <si>
    <t>Customer Entity issuing PO</t>
  </si>
  <si>
    <t>Singtel Entity 
Located In</t>
  </si>
  <si>
    <t>Order Model</t>
  </si>
  <si>
    <t>PO Flow to Vendor</t>
  </si>
  <si>
    <t>Delivery Model</t>
  </si>
  <si>
    <t>IOR Capabilities</t>
  </si>
  <si>
    <t>Delivery Movement to Site</t>
  </si>
  <si>
    <t>Foreign Currency Restrictions on Foreign Payments</t>
  </si>
  <si>
    <t>Billing</t>
  </si>
  <si>
    <t>BOM #</t>
  </si>
  <si>
    <t>Overall BOM Selling</t>
  </si>
  <si>
    <t>Estimated
Local Duties &amp; Taxes,
VAT/ GST
(USD)</t>
  </si>
  <si>
    <t>Estimated Logistics Charges
(USD)</t>
  </si>
  <si>
    <t>Site #</t>
  </si>
  <si>
    <t>IN</t>
  </si>
  <si>
    <t>Germany</t>
  </si>
  <si>
    <t>KR</t>
  </si>
  <si>
    <t>ZA</t>
  </si>
  <si>
    <t>BR</t>
  </si>
  <si>
    <t>CA</t>
  </si>
  <si>
    <t>MX</t>
  </si>
  <si>
    <t>US</t>
  </si>
  <si>
    <t>SUP_AM_SD_0072_1</t>
  </si>
  <si>
    <t>SUP_AM_SD_0072_2</t>
  </si>
  <si>
    <t>AU</t>
  </si>
  <si>
    <t>CN</t>
  </si>
  <si>
    <t>Warehouse No. 0, Shanghai Haitong International Automotive Terminal Co., Ltd, 1919 Gangjian Road, Pudong New District, Shanghai, China</t>
  </si>
  <si>
    <t>ID</t>
  </si>
  <si>
    <t>JI. Gaya Motor Selatan No. 1</t>
  </si>
  <si>
    <t>JP</t>
  </si>
  <si>
    <t>MY</t>
  </si>
  <si>
    <t>NZ</t>
  </si>
  <si>
    <t>TH</t>
  </si>
  <si>
    <t>Zhonghailong Warehouse, Wenwuyong Road, Xinshagang Industrial Zone, Mayong Town, Dongguan, Guangdong province, China, 广东省东莞市麻涌镇新沙港工业区文武涌路中海龙仓库</t>
  </si>
  <si>
    <t>DE</t>
  </si>
  <si>
    <t>SE</t>
  </si>
  <si>
    <t>IT</t>
  </si>
  <si>
    <t>ES</t>
  </si>
  <si>
    <t>PT</t>
  </si>
  <si>
    <t>GR</t>
  </si>
  <si>
    <t>HU</t>
  </si>
  <si>
    <t>PL</t>
  </si>
  <si>
    <t>CZ</t>
  </si>
  <si>
    <t>SK</t>
  </si>
  <si>
    <t>GB</t>
  </si>
  <si>
    <t>FR</t>
  </si>
  <si>
    <t>MINI PARIS, LE BRAND STORE, 89, Boulevard Raspail, 75006 Paris</t>
  </si>
  <si>
    <t>AT</t>
  </si>
  <si>
    <t>BE</t>
  </si>
  <si>
    <t>NL</t>
  </si>
  <si>
    <t>UA</t>
  </si>
  <si>
    <t>​Plot: WA-66, Zone:, WA, Dubai Logistics District,, Madinat al Mataar, Dubai South</t>
  </si>
  <si>
    <t>Herbert-Quandt-Stiftung, Reinhardtstrasse 58, 10117 Berlin</t>
  </si>
  <si>
    <t>SUP_EM_SD_428_1</t>
  </si>
  <si>
    <t>SUP_EM_SD_428_2</t>
  </si>
  <si>
    <t>Simlak Drive, 1686 Midrand Waterfall City, Südafrika</t>
  </si>
  <si>
    <t>27 3x</t>
  </si>
  <si>
    <t>28+29 3x</t>
  </si>
  <si>
    <t>24+25 3x</t>
  </si>
  <si>
    <t>&lt;&lt; -- For SS and TPS Admin Only.  SDE Can Ignore this section --&gt;&gt;</t>
  </si>
  <si>
    <t> </t>
  </si>
  <si>
    <t>&lt;&lt; -- required to provide to SDE for NPP.  Nonetheless, please ensure part number is included in BOM--&gt;&gt;</t>
  </si>
  <si>
    <t>For SDE's info Only.  Autopopulated.</t>
  </si>
  <si>
    <t>Site Info</t>
  </si>
  <si>
    <t>BOM</t>
  </si>
  <si>
    <t>For Renewal Only / Upgrade.  Not Required for New.</t>
  </si>
  <si>
    <t>SD-WAN Proposal for New or during upgrade / renewal term</t>
  </si>
  <si>
    <t>Services</t>
  </si>
  <si>
    <t>Price</t>
  </si>
  <si>
    <t>SDE</t>
  </si>
  <si>
    <t>Pegasus Component</t>
  </si>
  <si>
    <t>PIC OTC</t>
  </si>
  <si>
    <t>PIC MRC</t>
  </si>
  <si>
    <t>Solution</t>
  </si>
  <si>
    <t>Edge / Gateway</t>
  </si>
  <si>
    <t>For relocation, please state original address here and new address in column C.
Otherwise, leave this column blank</t>
  </si>
  <si>
    <t>Work Required.
(Example, New  Site, Upgrade, Renewal, Relocation)</t>
  </si>
  <si>
    <t>site type</t>
  </si>
  <si>
    <t>circuit type</t>
  </si>
  <si>
    <t>bandwidth (MB)</t>
  </si>
  <si>
    <t>End Customer Contract End Date</t>
  </si>
  <si>
    <t>Please indicate "Yes" if preterimation charge (if valid) need to be ammortize across new MRC</t>
  </si>
  <si>
    <t>Contract Term</t>
  </si>
  <si>
    <t>Hardware Model (please refer to Product Catalogue e.g. Silver Peak Catalogue)</t>
  </si>
  <si>
    <t>Hardware Spare (Yes/No)</t>
  </si>
  <si>
    <t>SFP Type</t>
  </si>
  <si>
    <t xml:space="preserve">No. of SFP </t>
  </si>
  <si>
    <t>SFP Type (if more than 1 type)</t>
  </si>
  <si>
    <t>PIM/NIM Type</t>
  </si>
  <si>
    <t>No. of PIM/NIM</t>
  </si>
  <si>
    <t>License Type</t>
  </si>
  <si>
    <t>License Tier</t>
  </si>
  <si>
    <t>License Bandwidth</t>
  </si>
  <si>
    <t>Cable Type</t>
  </si>
  <si>
    <t>No. of Cable</t>
  </si>
  <si>
    <t>Power Cord Type</t>
  </si>
  <si>
    <r>
      <rPr>
        <b/>
        <sz val="11"/>
        <color theme="1"/>
        <rFont val="Calibri"/>
        <family val="2"/>
        <scheme val="minor"/>
      </rPr>
      <t>Silver Peak only:</t>
    </r>
    <r>
      <rPr>
        <sz val="11"/>
        <color theme="1"/>
        <rFont val="Calibri"/>
        <family val="2"/>
        <scheme val="minor"/>
      </rPr>
      <t xml:space="preserve"> Boost License needed? (Y/N)</t>
    </r>
  </si>
  <si>
    <r>
      <rPr>
        <b/>
        <sz val="11"/>
        <color theme="1"/>
        <rFont val="Calibri"/>
        <family val="2"/>
        <scheme val="minor"/>
      </rPr>
      <t>Silver Peak only:</t>
    </r>
    <r>
      <rPr>
        <sz val="11"/>
        <color theme="1"/>
        <rFont val="Calibri"/>
        <family val="2"/>
        <scheme val="minor"/>
      </rPr>
      <t xml:space="preserve"> Boost License bandwidth</t>
    </r>
  </si>
  <si>
    <r>
      <rPr>
        <b/>
        <sz val="11"/>
        <color theme="1"/>
        <rFont val="Calibri"/>
        <family val="2"/>
        <scheme val="minor"/>
      </rPr>
      <t>Fortinet Only:</t>
    </r>
    <r>
      <rPr>
        <sz val="11"/>
        <color theme="1"/>
        <rFont val="Calibri"/>
        <family val="2"/>
        <scheme val="minor"/>
      </rPr>
      <t xml:space="preserve"> Full PRMA Coverage Available ? (Only Applicable for Fortinet SDWAN solution)</t>
    </r>
  </si>
  <si>
    <r>
      <rPr>
        <b/>
        <sz val="11"/>
        <color theme="1"/>
        <rFont val="Calibri"/>
        <family val="2"/>
        <scheme val="minor"/>
      </rPr>
      <t>Fortinet Only:</t>
    </r>
    <r>
      <rPr>
        <sz val="11"/>
        <color theme="1"/>
        <rFont val="Calibri"/>
        <family val="2"/>
        <scheme val="minor"/>
      </rPr>
      <t xml:space="preserve"> Connectivity Type</t>
    </r>
  </si>
  <si>
    <r>
      <rPr>
        <b/>
        <u/>
        <sz val="11"/>
        <color rgb="FFFF0000"/>
        <rFont val="Calibri"/>
        <family val="2"/>
        <scheme val="minor"/>
      </rPr>
      <t>Fortinet Only</t>
    </r>
    <r>
      <rPr>
        <sz val="11"/>
        <color rgb="FFFF0000"/>
        <rFont val="Calibri"/>
        <family val="2"/>
        <scheme val="minor"/>
      </rPr>
      <t>: SDWAN Package (Info for SDE)</t>
    </r>
  </si>
  <si>
    <r>
      <rPr>
        <b/>
        <u/>
        <sz val="11"/>
        <color rgb="FFFF0000"/>
        <rFont val="Calibri"/>
        <family val="2"/>
        <scheme val="minor"/>
      </rPr>
      <t>Fortinet</t>
    </r>
    <r>
      <rPr>
        <sz val="11"/>
        <color rgb="FFFF0000"/>
        <rFont val="Calibri"/>
        <family val="2"/>
        <scheme val="minor"/>
      </rPr>
      <t xml:space="preserve"> Only:
Configuration Support (Info for SDE)</t>
    </r>
  </si>
  <si>
    <r>
      <rPr>
        <b/>
        <u/>
        <sz val="11"/>
        <color rgb="FFFF0000"/>
        <rFont val="Calibri"/>
        <family val="2"/>
        <scheme val="minor"/>
      </rPr>
      <t>Fortinet</t>
    </r>
    <r>
      <rPr>
        <sz val="11"/>
        <color rgb="FFFF0000"/>
        <rFont val="Calibri"/>
        <family val="2"/>
        <scheme val="minor"/>
      </rPr>
      <t xml:space="preserve"> Only:
Hardware Vendor (Info for SDE)</t>
    </r>
  </si>
  <si>
    <r>
      <rPr>
        <b/>
        <u/>
        <sz val="11"/>
        <color rgb="FFFF0000"/>
        <rFont val="Calibri"/>
        <family val="2"/>
        <scheme val="minor"/>
      </rPr>
      <t>Fortinet</t>
    </r>
    <r>
      <rPr>
        <sz val="11"/>
        <color rgb="FFFF0000"/>
        <rFont val="Calibri"/>
        <family val="2"/>
        <scheme val="minor"/>
      </rPr>
      <t xml:space="preserve"> Only:
Secure RMA Vendor (Info for SDE)</t>
    </r>
  </si>
  <si>
    <t>Onsite Installation Type</t>
  </si>
  <si>
    <t>Onsite Maintenance Type</t>
  </si>
  <si>
    <t>Number of Installation Trip</t>
  </si>
  <si>
    <t>Installation Partner (e.g. NCR/Xsys)</t>
  </si>
  <si>
    <t>Device (USD)</t>
  </si>
  <si>
    <t>Device Installation (USD)</t>
  </si>
  <si>
    <t>Device Maintenance (USD)</t>
  </si>
  <si>
    <t>Total OTC (USD)</t>
  </si>
  <si>
    <t>Total MRC (USD)</t>
  </si>
  <si>
    <t>Pegasus SO#</t>
  </si>
  <si>
    <t>Pegasus WO#</t>
  </si>
  <si>
    <t>Quotation ref number</t>
  </si>
  <si>
    <t>Equipment number</t>
  </si>
  <si>
    <t>SFP</t>
  </si>
  <si>
    <t>PIM</t>
  </si>
  <si>
    <t>BW</t>
  </si>
  <si>
    <t>Cable</t>
  </si>
  <si>
    <t>PC</t>
  </si>
  <si>
    <t>Full PRMA</t>
  </si>
  <si>
    <t>Silverpeak</t>
  </si>
  <si>
    <t>Edge</t>
  </si>
  <si>
    <t>New site</t>
  </si>
  <si>
    <t>CT1 SD</t>
  </si>
  <si>
    <t>Premium DIA</t>
  </si>
  <si>
    <t>Riverbed</t>
  </si>
  <si>
    <t>4 Years</t>
  </si>
  <si>
    <t>EC-L-H 2000M active without cold spare</t>
  </si>
  <si>
    <t>No</t>
  </si>
  <si>
    <t>On-prem</t>
  </si>
  <si>
    <t>EdgeConnect Small-P Accessory Kit, EC-S-P (Serial cable, Mounting screws/nuts, 3 prong C13 US power cord)</t>
  </si>
  <si>
    <t>Refer to Cables SKU</t>
  </si>
  <si>
    <t>Yes</t>
  </si>
  <si>
    <t/>
  </si>
  <si>
    <t>During Office Hour</t>
  </si>
  <si>
    <t>SNTC 24X7X4OS + SPARE</t>
  </si>
  <si>
    <t>EC-L-H 2000M HA no cold spare</t>
  </si>
  <si>
    <t>Unity EdgeConnect US Accessory Kit (mounting ears, Ethernet cables, US power cord)</t>
  </si>
  <si>
    <t>CT2 SD</t>
  </si>
  <si>
    <t>Standard DIA</t>
  </si>
  <si>
    <t>28.21</t>
  </si>
  <si>
    <t>EC-10106</t>
  </si>
  <si>
    <t>27.06</t>
  </si>
  <si>
    <t>27.02</t>
  </si>
  <si>
    <t>28.01</t>
  </si>
  <si>
    <t>28.03</t>
  </si>
  <si>
    <t>EdgeConnect Medium-H Accessory Kit, EC-M-H (Serial cable, Mounting screws/nuts, 3 prong C13 US power cord)</t>
  </si>
  <si>
    <t>23.31</t>
  </si>
  <si>
    <t>23.33</t>
  </si>
  <si>
    <t>SUP_AM_SD_0056_1</t>
  </si>
  <si>
    <t>CT5 SD</t>
  </si>
  <si>
    <t>Broadband</t>
  </si>
  <si>
    <t>EC10106</t>
  </si>
  <si>
    <t>SUP_AM_SD_0056_2</t>
  </si>
  <si>
    <t>SUP_AM_SD_0057_1</t>
  </si>
  <si>
    <t>SUP_AM_SD_0057_2</t>
  </si>
  <si>
    <t>SUP_AM_SD_0058_1</t>
  </si>
  <si>
    <t>SUP_AM_SD_0058_2</t>
  </si>
  <si>
    <t>SUP_AM_SD_0060_1</t>
  </si>
  <si>
    <t>SUP_AM_SD_0060_2</t>
  </si>
  <si>
    <t>SUP_AM_SD_0061_1</t>
  </si>
  <si>
    <t>SUP_AM_SD_0061_2</t>
  </si>
  <si>
    <t>SUP_AM_SD_0062_1</t>
  </si>
  <si>
    <t>SUP_AM_SD_0062_2</t>
  </si>
  <si>
    <t>23.08</t>
  </si>
  <si>
    <t>SUP_AM_SD_0064_1</t>
  </si>
  <si>
    <t>SUP_AM_SD_0064_2</t>
  </si>
  <si>
    <t>SUP_AM_SD_0065_1</t>
  </si>
  <si>
    <t>SUP_AM_SD_0065_2</t>
  </si>
  <si>
    <t>23.42</t>
  </si>
  <si>
    <t>SUP_AM_SD_0070_1</t>
  </si>
  <si>
    <t>SUP_AM_SD_0070_2</t>
  </si>
  <si>
    <t>SUP_AM_SD_0071_1</t>
  </si>
  <si>
    <t>SUP_AM_SD_0071_2</t>
  </si>
  <si>
    <t>23.05</t>
  </si>
  <si>
    <t>23.41</t>
  </si>
  <si>
    <t>23.15</t>
  </si>
  <si>
    <t>23.81</t>
  </si>
  <si>
    <t>23.84</t>
  </si>
  <si>
    <t>23.79</t>
  </si>
  <si>
    <t>23.72</t>
  </si>
  <si>
    <t>23.80</t>
  </si>
  <si>
    <t>23.50</t>
  </si>
  <si>
    <t>SUP_AM_SD_0087_1</t>
  </si>
  <si>
    <t>SUP_AM_SD_0087_2</t>
  </si>
  <si>
    <t>SUP_AM_SD_0088_1</t>
  </si>
  <si>
    <t>Purem - Eberspächer
5679 N Blackstock Rd.
Spartanburg SC</t>
  </si>
  <si>
    <t>SUP_AM_SD_0088_2</t>
  </si>
  <si>
    <t>SUP_AM_SD_0089_1</t>
  </si>
  <si>
    <t>SUP_AM_SD_0089_2</t>
  </si>
  <si>
    <t>23.88</t>
  </si>
  <si>
    <t>23.78</t>
  </si>
  <si>
    <t>23.20</t>
  </si>
  <si>
    <t>SUP_AM_SD_0093_1</t>
  </si>
  <si>
    <t>SUP_AM_SD_0093_2</t>
  </si>
  <si>
    <t>CT6 SD</t>
  </si>
  <si>
    <t>10.21</t>
  </si>
  <si>
    <t>CT3 SD</t>
  </si>
  <si>
    <t>17.06</t>
  </si>
  <si>
    <t>17.02</t>
  </si>
  <si>
    <t>19.45</t>
  </si>
  <si>
    <t>19.05</t>
  </si>
  <si>
    <t>19.07</t>
  </si>
  <si>
    <t>Spotlight</t>
  </si>
  <si>
    <t>19.22</t>
  </si>
  <si>
    <t>19.19</t>
  </si>
  <si>
    <t>19.03</t>
  </si>
  <si>
    <t>19.90</t>
  </si>
  <si>
    <t>19.02</t>
  </si>
  <si>
    <t>18.70</t>
  </si>
  <si>
    <t>18.71</t>
  </si>
  <si>
    <t>20.01</t>
  </si>
  <si>
    <t>20.02</t>
  </si>
  <si>
    <t>20.04</t>
  </si>
  <si>
    <t>SUP_AP_SD_149_1</t>
  </si>
  <si>
    <t>SUP_AP_SD_149_2</t>
  </si>
  <si>
    <t>18.20</t>
  </si>
  <si>
    <t>18.37</t>
  </si>
  <si>
    <t>18.19</t>
  </si>
  <si>
    <t>18.36</t>
  </si>
  <si>
    <t>18.13</t>
  </si>
  <si>
    <t>18.16</t>
  </si>
  <si>
    <t>18.11</t>
  </si>
  <si>
    <t>18.33</t>
  </si>
  <si>
    <t>18.97</t>
  </si>
  <si>
    <t>18.94</t>
  </si>
  <si>
    <t>18.95</t>
  </si>
  <si>
    <t>SUP_AP_SD_166_1</t>
  </si>
  <si>
    <t>SUP_AP_SD_166_2</t>
  </si>
  <si>
    <t>SUP_AP_SD_167_1</t>
  </si>
  <si>
    <t>SUP_AP_SD_167_2</t>
  </si>
  <si>
    <t>18.66</t>
  </si>
  <si>
    <t>17.12</t>
  </si>
  <si>
    <t>SUP_AP_SD_171_1</t>
  </si>
  <si>
    <t>SUP_AP_SD_171_2</t>
  </si>
  <si>
    <t>18.03</t>
  </si>
  <si>
    <t>18.04</t>
  </si>
  <si>
    <t>NEW 18.99</t>
  </si>
  <si>
    <t>NEW</t>
  </si>
  <si>
    <t>Zhonghailong Warehouse, Wenwuyong Road, Xinshagang Industrial Zone, Mayong Town, Dongguan, Guangdong province, China
广东省东莞市麻涌镇新沙港工业区文武涌路中海龙仓库</t>
  </si>
  <si>
    <t>19.04</t>
  </si>
  <si>
    <t>19.10</t>
  </si>
  <si>
    <t>01.20</t>
  </si>
  <si>
    <t>01.04</t>
  </si>
  <si>
    <t>01.05</t>
  </si>
  <si>
    <t>CT6 IA</t>
  </si>
  <si>
    <t>01.85</t>
  </si>
  <si>
    <t>01.93.005</t>
  </si>
  <si>
    <t>03.14</t>
  </si>
  <si>
    <t>04.84</t>
  </si>
  <si>
    <t>13.08</t>
  </si>
  <si>
    <t>13.13</t>
  </si>
  <si>
    <t>13.14</t>
  </si>
  <si>
    <t>14.01</t>
  </si>
  <si>
    <t>14.04</t>
  </si>
  <si>
    <t>14.05</t>
  </si>
  <si>
    <t>14.06</t>
  </si>
  <si>
    <t>14.07</t>
  </si>
  <si>
    <t>14.08</t>
  </si>
  <si>
    <t>14.09</t>
  </si>
  <si>
    <t>14.12</t>
  </si>
  <si>
    <t>14.13</t>
  </si>
  <si>
    <t>14.18</t>
  </si>
  <si>
    <t>14.21</t>
  </si>
  <si>
    <t>14.29</t>
  </si>
  <si>
    <t>14.33</t>
  </si>
  <si>
    <t>RU</t>
  </si>
  <si>
    <t>15.02</t>
  </si>
  <si>
    <t>15.06</t>
  </si>
  <si>
    <t>15.07</t>
  </si>
  <si>
    <t>15.09</t>
  </si>
  <si>
    <t>15.10</t>
  </si>
  <si>
    <t>15.23</t>
  </si>
  <si>
    <t>15.25</t>
  </si>
  <si>
    <t>15.30</t>
  </si>
  <si>
    <t>15.40</t>
  </si>
  <si>
    <t>16.02</t>
  </si>
  <si>
    <t>16.03</t>
  </si>
  <si>
    <t>16.03,004</t>
  </si>
  <si>
    <t>16.05</t>
  </si>
  <si>
    <t>16.09</t>
  </si>
  <si>
    <t>16.12</t>
  </si>
  <si>
    <t>16.21</t>
  </si>
  <si>
    <t>16.24</t>
  </si>
  <si>
    <t>16.25</t>
  </si>
  <si>
    <t>16.29</t>
  </si>
  <si>
    <t>16.36</t>
  </si>
  <si>
    <t>MINI PARIS_x000D_
LE BRAND STORE_x000D_
89, Boulevard Raspail_x000D_
75006 Paris</t>
  </si>
  <si>
    <t>16.38</t>
  </si>
  <si>
    <t>16.41</t>
  </si>
  <si>
    <t>16.45</t>
  </si>
  <si>
    <t>16.46</t>
  </si>
  <si>
    <t>16.48</t>
  </si>
  <si>
    <t>16.60</t>
  </si>
  <si>
    <t>16.61</t>
  </si>
  <si>
    <t>16.67</t>
  </si>
  <si>
    <t>16.69</t>
  </si>
  <si>
    <t>16.74</t>
  </si>
  <si>
    <t>16.77</t>
  </si>
  <si>
    <t>16.79</t>
  </si>
  <si>
    <t>16.80</t>
  </si>
  <si>
    <t>16.82</t>
  </si>
  <si>
    <t>16.87</t>
  </si>
  <si>
    <t>16.89</t>
  </si>
  <si>
    <t>​Plot: WA-66, Zone:_x000D_
WA, Dubai Logistics District,_x000D_
Madinat al Mataar_x000D_
Dubai South</t>
  </si>
  <si>
    <t>21.12</t>
  </si>
  <si>
    <t xml:space="preserve">Herbert-Quandt-Stiftung
Reinhardtstrasse 58
10117 Berlin	</t>
  </si>
  <si>
    <t>71.08</t>
  </si>
  <si>
    <t>71.11</t>
  </si>
  <si>
    <t>72.00</t>
  </si>
  <si>
    <t>72.01</t>
  </si>
  <si>
    <t>72.03</t>
  </si>
  <si>
    <t>72.04</t>
  </si>
  <si>
    <t>72.05</t>
  </si>
  <si>
    <t>72.09</t>
  </si>
  <si>
    <t>72.12</t>
  </si>
  <si>
    <t>72.20</t>
  </si>
  <si>
    <t>73.00</t>
  </si>
  <si>
    <t>73.02</t>
  </si>
  <si>
    <t>73.03</t>
  </si>
  <si>
    <t>73.04</t>
  </si>
  <si>
    <t>73.05</t>
  </si>
  <si>
    <t>73.10</t>
  </si>
  <si>
    <t>73.11</t>
  </si>
  <si>
    <t>74.00</t>
  </si>
  <si>
    <t>74.01</t>
  </si>
  <si>
    <t>74.04</t>
  </si>
  <si>
    <t>74.10</t>
  </si>
  <si>
    <t>74.20</t>
  </si>
  <si>
    <t>74.23</t>
  </si>
  <si>
    <t>74.24</t>
  </si>
  <si>
    <t>74.30</t>
  </si>
  <si>
    <t>75.00</t>
  </si>
  <si>
    <t>75.03</t>
  </si>
  <si>
    <t>75.05</t>
  </si>
  <si>
    <t>76.00</t>
  </si>
  <si>
    <t>76.03</t>
  </si>
  <si>
    <t>76.04</t>
  </si>
  <si>
    <t>76.05</t>
  </si>
  <si>
    <t>76.14</t>
  </si>
  <si>
    <t>76.20</t>
  </si>
  <si>
    <t>76.21</t>
  </si>
  <si>
    <t>76.23</t>
  </si>
  <si>
    <t>76.30</t>
  </si>
  <si>
    <t>76.31</t>
  </si>
  <si>
    <t>77.00</t>
  </si>
  <si>
    <t>77.01</t>
  </si>
  <si>
    <t>77.07</t>
  </si>
  <si>
    <t>79.05</t>
  </si>
  <si>
    <t>79.06</t>
  </si>
  <si>
    <t>SUP_EM_SD_406_1</t>
  </si>
  <si>
    <t>SUP</t>
  </si>
  <si>
    <t>SUP_EM_SD_406_2</t>
  </si>
  <si>
    <t>SUP_EM_SD_407_1</t>
  </si>
  <si>
    <t>SUP  New</t>
  </si>
  <si>
    <t>SUP_EM_SD_407_2</t>
  </si>
  <si>
    <t>SUP_EM_SD_408_1</t>
  </si>
  <si>
    <t>SUP_EM_SD_408_2</t>
  </si>
  <si>
    <t>SUP_EM_SD_409_1</t>
  </si>
  <si>
    <t>SUP New</t>
  </si>
  <si>
    <t>SUP_EM_SD_409_2</t>
  </si>
  <si>
    <t>SUP_EM_SD_411_1</t>
  </si>
  <si>
    <t>SUP-030</t>
  </si>
  <si>
    <t>SUP_EM_SD_411_2</t>
  </si>
  <si>
    <t>SUP_EM_SD_412_1</t>
  </si>
  <si>
    <t>SUP-032</t>
  </si>
  <si>
    <t>SUP_EM_SD_412_2</t>
  </si>
  <si>
    <t>SUP_EM_SD_413_1</t>
  </si>
  <si>
    <t>Schedl Automobile UK
Oxonian Park, Langford Locks
Kidlington, Oxford OX5 1FP</t>
  </si>
  <si>
    <t>SUP-036</t>
  </si>
  <si>
    <t>SUP_EM_SD_413_2</t>
  </si>
  <si>
    <t>SUP_EM_SD_414_1</t>
  </si>
  <si>
    <t>SUP-038</t>
  </si>
  <si>
    <t>SUP_EM_SD_414_2</t>
  </si>
  <si>
    <t>SUP_EM_SD_415_1</t>
  </si>
  <si>
    <t>SUP-041</t>
  </si>
  <si>
    <t>SUP_EM_SD_415_2</t>
  </si>
  <si>
    <t>SUP_EM_SD_416_1</t>
  </si>
  <si>
    <t>SUP-092</t>
  </si>
  <si>
    <t>SUP_EM_SD_416_2</t>
  </si>
  <si>
    <t>SUP_EM_SD_417_1</t>
  </si>
  <si>
    <t>SUP-094</t>
  </si>
  <si>
    <t>SUP_EM_SD_417_2</t>
  </si>
  <si>
    <t>SUP_EM_SD_418_1</t>
  </si>
  <si>
    <t>Premium Warehousing Ltd
Wellingborough Road
UK - NN6 0BN
Sywell, Northants</t>
  </si>
  <si>
    <t>SUP-097</t>
  </si>
  <si>
    <t>SUP_EM_SD_418_2</t>
  </si>
  <si>
    <t>SUP_EM_SD_419_1</t>
  </si>
  <si>
    <t>SUP-103</t>
  </si>
  <si>
    <t>SUP_EM_SD_419_2</t>
  </si>
  <si>
    <t>SUP_EM_SD_420_1</t>
  </si>
  <si>
    <t>SUP-110</t>
  </si>
  <si>
    <t>SUP_EM_SD_420_2</t>
  </si>
  <si>
    <t>SUP_EM_SD_421_1</t>
  </si>
  <si>
    <t>SUP-111</t>
  </si>
  <si>
    <t>SUP_EM_SD_421_2</t>
  </si>
  <si>
    <t>SUP_EM_SD_422_1</t>
  </si>
  <si>
    <t>SUP-14.02.005</t>
  </si>
  <si>
    <t>SUP_EM_SD_422_2</t>
  </si>
  <si>
    <t>SUP_EM_SD_423_1</t>
  </si>
  <si>
    <t>SUP-145.1</t>
  </si>
  <si>
    <t>SUP_EM_SD_423_2</t>
  </si>
  <si>
    <t>SUP_EM_SD_424_1</t>
  </si>
  <si>
    <t>SUP-325</t>
  </si>
  <si>
    <t>SUP_EM_SD_424_2</t>
  </si>
  <si>
    <t>SUP_EM_SD_425_1</t>
  </si>
  <si>
    <t>SUP-327</t>
  </si>
  <si>
    <t>SUP_EM_SD_425_2</t>
  </si>
  <si>
    <t>SUP_EM_SD_426_1</t>
  </si>
  <si>
    <t>SUP-BKK</t>
  </si>
  <si>
    <t>SUP_EM_SD_426_2</t>
  </si>
  <si>
    <t>SUP_EM_SD_432_1</t>
  </si>
  <si>
    <t>SUP_EM_SD_432_2</t>
  </si>
  <si>
    <t>09.11</t>
  </si>
  <si>
    <t>Simlak Drive
1686 Midrand Waterfall City
Südafrika</t>
  </si>
  <si>
    <t>09.12</t>
  </si>
  <si>
    <t xml:space="preserve"> Aruba EC-10104  100M active without cold spare</t>
  </si>
  <si>
    <t>21.02</t>
  </si>
  <si>
    <t>21.05</t>
  </si>
  <si>
    <t>21.06</t>
  </si>
  <si>
    <t>21.07</t>
  </si>
  <si>
    <t>SUP_EM_SD_456_1</t>
  </si>
  <si>
    <t xml:space="preserve">PO19 7RT, Unit 1 Rutland Way, Chichester, </t>
  </si>
  <si>
    <t>SUP_EM_SD_456_2</t>
  </si>
  <si>
    <t>27+28+29</t>
  </si>
  <si>
    <t>5000 Mbps
(Hardware needs to support 10000 Mbps)</t>
  </si>
  <si>
    <t>EC-XL-H 5G*2 horizontal withoutout cold spare</t>
  </si>
  <si>
    <t>7000 Mbps
(Hardware needs to support 10000 Mbps)</t>
  </si>
  <si>
    <t>32+24+25</t>
  </si>
  <si>
    <t>20000 Mbps
(Hardware needs to support 100000 Mbps)</t>
  </si>
  <si>
    <t>EC-XL-H 10G*4 horizontal without cold spare 20G</t>
  </si>
  <si>
    <t>33+24+25</t>
  </si>
  <si>
    <t>40000 Mbps
(Hardware needs to support 100000 Mbps)</t>
  </si>
  <si>
    <t>EC-XL-H 10G*6 horizontal without cold spare 40G</t>
  </si>
  <si>
    <t>23+24+25</t>
  </si>
  <si>
    <t>100000 Mbps</t>
  </si>
  <si>
    <t>EC-XL-H 10G*10 horizontal without cold spare</t>
  </si>
  <si>
    <t>ConnectPlus Software-Defined WAN</t>
  </si>
  <si>
    <t>19400263, 19408263 (non-SG)</t>
  </si>
  <si>
    <t>EC-L-H 2000M active no cold spare</t>
  </si>
  <si>
    <t>Main: ConnectPlus NFV CPE
VAS: ConnectPlus NFV - vSD WAN</t>
  </si>
  <si>
    <t>SilverpeakSFP</t>
  </si>
  <si>
    <t>SilverpeakPIM</t>
  </si>
  <si>
    <t>SilverpeakBW</t>
  </si>
  <si>
    <t>SilverpeakCable</t>
  </si>
  <si>
    <t>SilverpeakPC</t>
  </si>
  <si>
    <t>SilverpeakFull PRMA</t>
  </si>
  <si>
    <t>Owner:  CS</t>
  </si>
  <si>
    <t>Purpose:  Tracking and revision of BOM and to aid in getting quotation from vendor</t>
  </si>
  <si>
    <t>Points to note:</t>
  </si>
  <si>
    <r>
      <t xml:space="preserve">1.  CS: Please ensure part number of onsite warranty is included.  (e.g. For Viptela, CON part, with description onsite.)  CS please check for quantity (e.g. if 3 years requried, qty=3 for 12months smartnet part number)
2. RMA Onsite can be replace by non-onsite with labor services (maintenance) from vendor.
3.  Unless for specific requirements, no need to provide both Onsite Warranty from Principle vendor (e.g. Cisco) + labor serices(Maintenance) from vendor
</t>
    </r>
    <r>
      <rPr>
        <i/>
        <sz val="11"/>
        <color rgb="FFFF0000"/>
        <rFont val="Calibri"/>
        <family val="2"/>
        <scheme val="minor"/>
      </rPr>
      <t>4. &lt;&lt; Common Mistake&gt;&gt; For (a) Renewal, or  (b) Upgrade without change of hardware, CS please ensure Qty of Hardware to be 0 to avoid mistakes.
5.  &lt;&lt; Common Mistake&gt;&gt;  RMA part numbber (e.g. Smartnet) is commonly miss out.  Please include smartnet part number, or at least "Smartnet 24x7x4 On Site"</t>
    </r>
    <r>
      <rPr>
        <i/>
        <sz val="11"/>
        <color theme="1"/>
        <rFont val="Calibri"/>
        <family val="2"/>
        <scheme val="minor"/>
      </rPr>
      <t xml:space="preserve">
6. For Fortinet SDWAN, please refer to guidelines under "Purpose of Document" tab</t>
    </r>
  </si>
  <si>
    <r>
      <rPr>
        <i/>
        <u/>
        <sz val="11"/>
        <color theme="1"/>
        <rFont val="Calibri"/>
        <family val="2"/>
        <scheme val="minor"/>
      </rPr>
      <t xml:space="preserve">For Renewal
</t>
    </r>
    <r>
      <rPr>
        <sz val="11"/>
        <color theme="1"/>
        <rFont val="Calibri"/>
        <family val="2"/>
        <scheme val="minor"/>
      </rPr>
      <t>4.  Please check EOS/EOL Support Status.
5.  Create the BOM as BAU, but change quantity of items already deployed to 0.  The only items need to be purchased is License (e.g. DNA Advantage) and onesite RMA (E.g. Smartnet)
6.  For upgrade, please list the enttire BOM needed, included Onsite Warranty (Smartnet) period required</t>
    </r>
  </si>
  <si>
    <t>Line Number</t>
  </si>
  <si>
    <t>Item Name</t>
  </si>
  <si>
    <t>Description</t>
  </si>
  <si>
    <t>Group Name</t>
  </si>
  <si>
    <t>Service Duration (Months)</t>
  </si>
  <si>
    <t>Estimated Lead Time (Days)</t>
  </si>
  <si>
    <t>Included Item</t>
  </si>
  <si>
    <t>Quantity</t>
  </si>
  <si>
    <t>Pricing Term</t>
  </si>
  <si>
    <t>ListPrice</t>
  </si>
  <si>
    <t>Extended ListPrice</t>
  </si>
  <si>
    <t>Discount %</t>
  </si>
  <si>
    <t>Selling Price</t>
  </si>
  <si>
    <t>Service Type</t>
  </si>
  <si>
    <t>Sample BOM 1</t>
  </si>
  <si>
    <t xml:space="preserve"> Aruba EC-10104 </t>
  </si>
  <si>
    <t xml:space="preserve"> 200M active with cold spare</t>
  </si>
  <si>
    <t>1.0</t>
  </si>
  <si>
    <t xml:space="preserve">Aruba EC-10104 </t>
  </si>
  <si>
    <t>SKU:R9D72A Aruba EC-10104 SD-WAN Gateway</t>
  </si>
  <si>
    <t>Default</t>
  </si>
  <si>
    <t>N/A</t>
  </si>
  <si>
    <t>1.1</t>
  </si>
  <si>
    <t xml:space="preserve">EdgeConnect (EC-SP-200-MET-48M) </t>
  </si>
  <si>
    <t>200M active 48month</t>
  </si>
  <si>
    <t>1.2</t>
  </si>
  <si>
    <t>Aruba EC-10104 Accessory Kit</t>
  </si>
  <si>
    <t>R9Y08A Aruba EC-10104 Accessory Kit</t>
  </si>
  <si>
    <t>1.3</t>
  </si>
  <si>
    <t>Aruba EC-10104 Power Adapter</t>
  </si>
  <si>
    <t>R9Y46A Aruba EC-10104 Power Adapter</t>
  </si>
  <si>
    <t>1</t>
  </si>
  <si>
    <t>1.4</t>
  </si>
  <si>
    <t>Aruba EC-10104 Rack Mount Kit</t>
  </si>
  <si>
    <t>R9H42A Aruba EC-10104 Rack Mount Kit</t>
  </si>
  <si>
    <t>CAB-ETH-S-RJ45=</t>
  </si>
  <si>
    <t>Yellow Cable for Ethernet, Straight-through, RJ-45, 6 feet</t>
  </si>
  <si>
    <t>SubTotal</t>
  </si>
  <si>
    <t>Sample BOM 2</t>
  </si>
  <si>
    <t xml:space="preserve"> Aruba EC-10104  200M HA no cold spare</t>
  </si>
  <si>
    <t>EdgeConnect (EC-SP-200-MET-48M-HA)</t>
  </si>
  <si>
    <t>200M secondary 48month</t>
  </si>
  <si>
    <t>Universal Power Adapter for 100b</t>
  </si>
  <si>
    <t>Cisco DNA Advantage On Premise Lic, Agg  20M,  3Y</t>
  </si>
  <si>
    <t>Embedded Support  - Cisco DNA Advantage On Premise Lic</t>
  </si>
  <si>
    <t>Sample BOM 3</t>
  </si>
  <si>
    <t xml:space="preserve">EdgeConnect (EC-SP-100-MET-48M) </t>
  </si>
  <si>
    <t>100M active 48month</t>
  </si>
  <si>
    <t>Sample BOM 4</t>
  </si>
  <si>
    <t xml:space="preserve"> Aruba EC-10104 100M HA no cold spare</t>
  </si>
  <si>
    <t>EdgeConnect (EC-SP-100-MET-48M-HA)</t>
  </si>
  <si>
    <t>100M secondary 48month</t>
  </si>
  <si>
    <t>Sample BOM 5</t>
  </si>
  <si>
    <t xml:space="preserve"> Aruba EC-10104 50M active without cold spare</t>
  </si>
  <si>
    <t xml:space="preserve">EdgeConnect (EC-SP-50-MET-48M) </t>
  </si>
  <si>
    <t>50M active 48month</t>
  </si>
  <si>
    <t>Sample BOM 6</t>
  </si>
  <si>
    <t xml:space="preserve"> Aruba EC-10104 50M HA no cold spare</t>
  </si>
  <si>
    <t>EdgeConnect (EC-SP-50-MET-48M-HA)</t>
  </si>
  <si>
    <t>50M secondary 48month</t>
  </si>
  <si>
    <t>Sample BOM 7</t>
  </si>
  <si>
    <t xml:space="preserve"> Aruba EC-10104 20M active without cold spare</t>
  </si>
  <si>
    <t xml:space="preserve">EdgeConnect (EC-SP-20-MET-48M) </t>
  </si>
  <si>
    <t>20M active 48month</t>
  </si>
  <si>
    <t>Sample BOM 8</t>
  </si>
  <si>
    <t xml:space="preserve"> Aruba EC-10104 20M HA no cold spare</t>
  </si>
  <si>
    <t>EdgeConnect (EC-SP-20-MET-48M-HA)</t>
  </si>
  <si>
    <t>20M secondary 48month</t>
  </si>
  <si>
    <t>Sample BOM 9</t>
  </si>
  <si>
    <t>EC-10106 500M active without cold spare</t>
  </si>
  <si>
    <t>2x 1G PoE, 2x combo RJ45/SFP, 2x SFP+</t>
  </si>
  <si>
    <t>Remark : list price 2599 USD</t>
  </si>
  <si>
    <t>2599 USD</t>
  </si>
  <si>
    <t>EC-10106-MAINT-3Y</t>
  </si>
  <si>
    <t>Remark : Similar price as EC-XS</t>
  </si>
  <si>
    <t>EC-10106-AKIT</t>
  </si>
  <si>
    <t>EC-SFP-LR</t>
  </si>
  <si>
    <t>Unity EdgeConnect Pluggable Transceiver, SFP+ 1/10G Long Reach, Single-Mode Fiber (SMF)</t>
  </si>
  <si>
    <t xml:space="preserve">EdgeConnect (EC-SP-500-MET-48M) </t>
  </si>
  <si>
    <t>Active 500 Mbps 48 months EdgeConnect Device License</t>
  </si>
  <si>
    <t>1.5</t>
  </si>
  <si>
    <t>Sample BOM 10</t>
  </si>
  <si>
    <t>EC-10106 500M HA no cold spare</t>
  </si>
  <si>
    <t>Unity EdgeConnect Small-P Chassis, 10x RJ45 10/100/1000, 4x 1/10G Fiber, SFP+ Pluggable, 1x AC PSU (2x PSU capable), 2x SSD, 3 Year Maintenance</t>
  </si>
  <si>
    <t>EdgeConnect (EC-SP-500-MET-48M-HA)</t>
  </si>
  <si>
    <t>Secondary 500 Mbps 48 months EdgeConnect Device License</t>
  </si>
  <si>
    <t>Sample BOM 11</t>
  </si>
  <si>
    <t>EC-10106 1000M active without cold spare</t>
  </si>
  <si>
    <t xml:space="preserve">EdgeConnect (EC-SP-1000-MET-48M) </t>
  </si>
  <si>
    <t>Active 1000 Mbps 48 months EdgeConnect Device License</t>
  </si>
  <si>
    <t>Sample BOM 12</t>
  </si>
  <si>
    <t>EdgeConnect (EC-SP-1000-MET-48M-HA)</t>
  </si>
  <si>
    <t>Secondary 1000 Mbps 48 months EdgeConnect Device License</t>
  </si>
  <si>
    <t>Sample BOM 13</t>
  </si>
  <si>
    <t>EC-M-H 1000M active without cold spare</t>
  </si>
  <si>
    <t>EC-M-H</t>
  </si>
  <si>
    <t>Unity EdgeConnect Medium Chassis, EC-M-H, 10x RJ45 10/100/1000, 4x 1/10G Fiber, SFP+ Pluggable, 2x AC PSU (1+1), 2x SSD</t>
  </si>
  <si>
    <t>EC-M-H-MAINT-3Y</t>
  </si>
  <si>
    <t>Unity EdgeConnect Medium Chassis, EC-M-H, 10x RJ45 10/100/1000, 4x 1/10G Fiber, SFP+ Pluggable, 2x AC PSU (1+1), 2x SSD, 3 Year Maintenance</t>
  </si>
  <si>
    <t>EC-M-H-AKIT</t>
  </si>
  <si>
    <t>EC-M-H-PSU-AC</t>
  </si>
  <si>
    <t>Unity EdgeConnect Medium-H Chassis,  Power Supply Unit (AC 100-240V 50/60Hz), 300W</t>
  </si>
  <si>
    <t>1.6</t>
  </si>
  <si>
    <t>Sample BOM 14</t>
  </si>
  <si>
    <t>EC-M-H 1000M HA no cold spare</t>
  </si>
  <si>
    <t>Sample BOM 15</t>
  </si>
  <si>
    <t>EC-L-H</t>
  </si>
  <si>
    <t>Unity EdgeConnect Large Chassis, EC-L-H, 2x RJ45 10/100/1000, 6x 1/10G Fiber, SFP+ Pluggable, 2x SSD, 2x PSU. Rails included.</t>
  </si>
  <si>
    <t>EC-L-H-MAINT-3Y</t>
  </si>
  <si>
    <t>Unity EdgeConnect Large Chassis, EC-L-H, 2x RJ45 10/100/1000, 6x 1/10G Fiber, SFP+ Pluggable, 2x SSD, 2x PSU, 3 Year Maintenance</t>
  </si>
  <si>
    <t xml:space="preserve">EdgeConnect (EC-SP-2000-MET-48M) </t>
  </si>
  <si>
    <t>Active 2000 Mbps 48 months EdgeConnect Device License</t>
  </si>
  <si>
    <t>Sample BOM 16</t>
  </si>
  <si>
    <t>EdgeConnect (EC-SP-2000-MET-48M-HA)</t>
  </si>
  <si>
    <t>Secondary 2000 Mbps 48 months EdgeConnect Device License</t>
  </si>
  <si>
    <t>Sample BOM 17</t>
  </si>
  <si>
    <t>EC-L-H  5000M  without cold spare</t>
  </si>
  <si>
    <t xml:space="preserve">EdgeConnect (EC-SP-5000-MET-48M) </t>
  </si>
  <si>
    <t>Active5000 Mbps 48 months EdgeConnect Device License</t>
  </si>
  <si>
    <t>Sample BOM 18</t>
  </si>
  <si>
    <t>EC-L-H  5000M horizontal no cold spare</t>
  </si>
  <si>
    <t>EdgeConnect (EC-SP-5000-MET-48M-HA)</t>
  </si>
  <si>
    <t>Secondary 5000 Mbps 48 months EdgeConnect Device License</t>
  </si>
  <si>
    <t>Sample BOM 19</t>
  </si>
  <si>
    <t>EC-XL-H 5000M Active-active without cold spare</t>
  </si>
  <si>
    <t>EC-XL-H</t>
  </si>
  <si>
    <t>Unity EdgeConnect Extra-Large Chassis, EC-XL-H, Extended Network Memory, 2x RJ45 10/100/1000, 6x Fiber, 1/10G SFP+ &amp; 10/25G SFP28 Pluggable, 2x SSD, 2x NVMe, 2x PSU. Rails included.</t>
  </si>
  <si>
    <t>EC-XL-H-MAINT-3Y</t>
  </si>
  <si>
    <t>Unity EdgeConnect Extra-Large Chassis, EC-XL-H, Extended Network Memory, 2x RJ45 10/100/1000, 6x Fiber, 1/10G SFP+ &amp; 10/25G SFP28 Pluggable, 4x SSD, 2x PSU, 3 Year Maintenance</t>
  </si>
  <si>
    <t>Active 5000 Mbps 48 months EdgeConnect Device License</t>
  </si>
  <si>
    <t>Sample BOM 20</t>
  </si>
  <si>
    <t>EC-XL-H 5000M  Active-active horizontal no cold spare</t>
  </si>
  <si>
    <t>Sample BOM 21</t>
  </si>
  <si>
    <t>EC-XL-H 8G without cold spare</t>
  </si>
  <si>
    <t xml:space="preserve">EdgeConnect (EC-SP-10000-MET-48M) </t>
  </si>
  <si>
    <t>Active 10000 Mbps 48 months EdgeConnect Device License</t>
  </si>
  <si>
    <t>Sample BOM 22</t>
  </si>
  <si>
    <t>EC-XL-H 8G HA no cold spare</t>
  </si>
  <si>
    <t>EdgeConnect (EC-SP-10000-MET-48M-HA)</t>
  </si>
  <si>
    <t>Secondary 10000 Mbps 48 months EdgeConnect Device License</t>
  </si>
  <si>
    <t>Sample BOM 23</t>
  </si>
  <si>
    <t>Sample BOM 24</t>
  </si>
  <si>
    <t>L3 WAN Swtich 48 SFP 25GbE ports (4 MACsec), 6 QSFP28 100GbE ports, includes 5 fans, 2 power supplies.</t>
  </si>
  <si>
    <t>JL704C</t>
  </si>
  <si>
    <t>Aruba 8360-48Y6C v2 FB 5F 2AC Bundle</t>
  </si>
  <si>
    <t>JL704C      ACC</t>
  </si>
  <si>
    <t>  INCLUDED: Power Cord - United Kingdom localization</t>
  </si>
  <si>
    <t>HU7V9E</t>
  </si>
  <si>
    <t>Aruba 4Y FC 4H OS 8360 SVC  [for JL704C]</t>
  </si>
  <si>
    <t>J9151E</t>
  </si>
  <si>
    <t>Aruba 10G SFP+ LC LR 10km SMF Transceiver</t>
  </si>
  <si>
    <t>JL309A</t>
  </si>
  <si>
    <t>Aruba 100G QSFP28 MPO SR4 100m 12-fiber MMF Transceiver</t>
  </si>
  <si>
    <t>Sample BOM 25</t>
  </si>
  <si>
    <t>L2 WAN Swtich 48 SFP 25GbE ports (4 MACsec), 6 QSFP28 100GbE ports, includes 5 fans, 2 power supplies.</t>
  </si>
  <si>
    <t>R9B63A</t>
  </si>
  <si>
    <t>Aruba 100G QSFP28 LC FR1 2km SMF Transceiver</t>
  </si>
  <si>
    <t>Sample BOM 26</t>
  </si>
  <si>
    <t>2 x VEP4600 (210-APGV) + 240GB SSD"</t>
  </si>
  <si>
    <t>VEP4600 (210-APGV)</t>
  </si>
  <si>
    <t>256Gb SSD Add on</t>
  </si>
  <si>
    <t>Rack Mount Kit</t>
  </si>
  <si>
    <t>Adva License 16C</t>
  </si>
  <si>
    <t>Adva Image loading</t>
  </si>
  <si>
    <t>24/7/4 On Site RMA support</t>
  </si>
  <si>
    <t>10G SFP SM LR</t>
  </si>
  <si>
    <t>1.7</t>
  </si>
  <si>
    <t>SR-IOV up to 1 Gbps</t>
  </si>
  <si>
    <t>1.8</t>
  </si>
  <si>
    <t>Copper Patch Cable 3M</t>
  </si>
  <si>
    <t>1.9</t>
  </si>
  <si>
    <t>Power Cable (country Specific)</t>
  </si>
  <si>
    <t>1.10</t>
  </si>
  <si>
    <t>Fibre Patch Cable 10G LR LC/LC</t>
  </si>
  <si>
    <t>1.11</t>
  </si>
  <si>
    <t>Sample BOM 27</t>
  </si>
  <si>
    <t>Sample BOM 28</t>
  </si>
  <si>
    <t>Sample BOM 29</t>
  </si>
  <si>
    <t>Sample BOM 30</t>
  </si>
  <si>
    <t>EC-10106 200M active without cold spare</t>
  </si>
  <si>
    <t>Active 200 Mbps 48 months EdgeConnect Device License</t>
  </si>
  <si>
    <t>Sample BOM 31</t>
  </si>
  <si>
    <t>Secondary 200 Mbps 48 months EdgeConnect Device License</t>
  </si>
  <si>
    <t>Sample BOM 32</t>
  </si>
  <si>
    <t>Sample BOM 33</t>
  </si>
  <si>
    <t>Sample BOM 34</t>
  </si>
  <si>
    <t>VNF active license 5000M</t>
  </si>
  <si>
    <t>Sample BOM 35</t>
  </si>
  <si>
    <t>VNF active license 10000M</t>
  </si>
  <si>
    <t>Sample BOM 36</t>
  </si>
  <si>
    <t>EC-10106 100M active without cold spare</t>
  </si>
  <si>
    <t>Active 100 Mbps 48 months EdgeConnect Device License</t>
  </si>
  <si>
    <t>Sample BOM 37</t>
  </si>
  <si>
    <t>EC-10106 100M secondary without cold spare</t>
  </si>
  <si>
    <t>Secondary 100 Mbps 48 months EdgeConnect Device License</t>
  </si>
  <si>
    <t>Sample BOM 38</t>
  </si>
  <si>
    <t>EC-10106 50M active without cold spare</t>
  </si>
  <si>
    <t>Active 50 Mbps 48 months EdgeConnect Device License</t>
  </si>
  <si>
    <t>Sample BOM 39</t>
  </si>
  <si>
    <t>EC-10106 50M secondary without cold spare</t>
  </si>
  <si>
    <t>Secondary 50 Mbps 48 months EdgeConnect Device License</t>
  </si>
  <si>
    <t>Sample BOM 40</t>
  </si>
  <si>
    <t>EC-10106 20M active without cold spare</t>
  </si>
  <si>
    <t>Active 20 Mbps 48 months EdgeConnect Device License</t>
  </si>
  <si>
    <t>Sample BOM 41</t>
  </si>
  <si>
    <t>EC-10106 20M secondary without cold spare</t>
  </si>
  <si>
    <t>Secondary 20 Mbps 48 months EdgeConnect Device License</t>
  </si>
  <si>
    <t>ListPrice (USD)</t>
  </si>
  <si>
    <t>Extended ListPrice (USD)</t>
  </si>
  <si>
    <t>Selling Price (USD)</t>
  </si>
  <si>
    <t xml:space="preserve"> Aruba EC-10104  200M active without cold spare</t>
  </si>
  <si>
    <t>EC-10104-MAINT-4Y</t>
  </si>
  <si>
    <t>EC-S-P</t>
  </si>
  <si>
    <t>EC-S-P-MAINT-4Y</t>
  </si>
  <si>
    <t>EC-S-P-AKIT</t>
  </si>
  <si>
    <t>EC-M-H-MAINT-4Y</t>
  </si>
  <si>
    <t>EC-L-H-MAINT-4Y</t>
  </si>
  <si>
    <t>EC-XL-H-MAINT-4Y</t>
  </si>
  <si>
    <t>Sample BOM 27 HA</t>
  </si>
  <si>
    <t>Sample BOM 28+29</t>
  </si>
  <si>
    <t>Sample BOM 27+28+29</t>
  </si>
  <si>
    <t>Sample BOM 23 HA</t>
  </si>
  <si>
    <t>Sample BOM 24+25</t>
  </si>
  <si>
    <t>Sample BOM 24+25 HA</t>
  </si>
  <si>
    <t>Sample BOM 24+25 3x</t>
  </si>
  <si>
    <t>Sample BOM 28+29 HA</t>
  </si>
  <si>
    <t>Sample BOM 28+29 3x</t>
  </si>
  <si>
    <t>Sample BOM 27 3x</t>
  </si>
  <si>
    <t>Original address in Singtel's File</t>
  </si>
  <si>
    <t>APAC</t>
  </si>
  <si>
    <t>India</t>
  </si>
  <si>
    <t>Group Enterprise Pte Ltd</t>
  </si>
  <si>
    <t>Singapore</t>
  </si>
  <si>
    <t>Centralized in SG</t>
  </si>
  <si>
    <t>IOR</t>
  </si>
  <si>
    <t>With Terms &amp; Conditions</t>
  </si>
  <si>
    <t>← Incl</t>
  </si>
  <si>
    <t>South Korea</t>
  </si>
  <si>
    <t>Singapore Telecom Korea Limited</t>
  </si>
  <si>
    <t>L2L</t>
  </si>
  <si>
    <t>Dropship</t>
  </si>
  <si>
    <t>EMEA</t>
  </si>
  <si>
    <t>South Africa</t>
  </si>
  <si>
    <t>UK</t>
  </si>
  <si>
    <t>SINGTEL (EUROPE) LIMITED</t>
  </si>
  <si>
    <t>United Kingdom</t>
  </si>
  <si>
    <t>CPO from UK Entity</t>
  </si>
  <si>
    <t>YES</t>
  </si>
  <si>
    <t>AMER</t>
  </si>
  <si>
    <t>Brazil</t>
  </si>
  <si>
    <t>Canada</t>
  </si>
  <si>
    <t>Mexico</t>
  </si>
  <si>
    <t>United States</t>
  </si>
  <si>
    <t>AMERUnited StatesSUP_AM_SD_0072_1</t>
  </si>
  <si>
    <t>AMERUnited StatesSUP_AM_SD_0072_2</t>
  </si>
  <si>
    <t>Australia</t>
  </si>
  <si>
    <t>CPO from SG Entity</t>
  </si>
  <si>
    <t>China</t>
  </si>
  <si>
    <t>STI Solutions (Shanghai) Co., Ltd</t>
  </si>
  <si>
    <t>Indonesia</t>
  </si>
  <si>
    <t>Japan</t>
  </si>
  <si>
    <t>Singapore Telecom Japan Co Ltd</t>
  </si>
  <si>
    <t>Malaysia</t>
  </si>
  <si>
    <t>New Zealand</t>
  </si>
  <si>
    <t>Thailand</t>
  </si>
  <si>
    <t>Singtel Europe GmbH</t>
  </si>
  <si>
    <t>Netherlands</t>
  </si>
  <si>
    <t>CPO from Germany Entity</t>
  </si>
  <si>
    <t>Sweden</t>
  </si>
  <si>
    <t>Italy</t>
  </si>
  <si>
    <t>Spain</t>
  </si>
  <si>
    <t>Portugal</t>
  </si>
  <si>
    <t>Greece</t>
  </si>
  <si>
    <t>Hungary</t>
  </si>
  <si>
    <t>Poland</t>
  </si>
  <si>
    <t>Czech Republic</t>
  </si>
  <si>
    <t>Slovakia</t>
  </si>
  <si>
    <t>France</t>
  </si>
  <si>
    <t>Austria</t>
  </si>
  <si>
    <t>Belgium</t>
  </si>
  <si>
    <t>United Arab Emirates</t>
  </si>
  <si>
    <t>EMEAGermanySUP_EM_SD_428_1</t>
  </si>
  <si>
    <t>EMEAGermanySUP_EM_SD_428_2</t>
  </si>
  <si>
    <t>Aruba EdgeConnect 10104, 4x RJ45 10/100/1000</t>
  </si>
  <si>
    <t>Aruba EdgeConnect 10104, 4x RJ45 10/100/1000, 4 Year Maintenance</t>
  </si>
  <si>
    <t>Aruba EC-10104 Accessory Kit (Power adapter, Ethernet cables, Serial cable, Adapter cable saddle, Wall mount kit)</t>
  </si>
  <si>
    <t>Aruba EC-10104-MNT-KIT Rack Mount Kit</t>
  </si>
  <si>
    <t>Sample BOM 1 SubTotal</t>
  </si>
  <si>
    <t>Sample BOM 2 SubTotal</t>
  </si>
  <si>
    <t>Sample BOM 3 SubTotal</t>
  </si>
  <si>
    <t>Sample BOM 4 SubTotal</t>
  </si>
  <si>
    <t>Sample BOM 5 SubTotal</t>
  </si>
  <si>
    <t>Sample BOM 6 SubTotal</t>
  </si>
  <si>
    <t>Sample BOM 7 SubTotal</t>
  </si>
  <si>
    <t>Sample BOM 8 SubTotal</t>
  </si>
  <si>
    <t>Unity EdgeConnect Small-P Chassis, 10x RJ45 10/100/1000, 4x 1/10G Fiber, SFP+ Pluggable, 1x AC PSU (2x PSU capable), 2x SSD</t>
  </si>
  <si>
    <t>Unity EdgeConnect Small-P Chassis, 10x RJ45 10/100/1000, 4x 1/10G Fiber, SFP+ Pluggable, 1x AC PSU (2x PSU capable), 2x SSD, 4 Year Maintenance</t>
  </si>
  <si>
    <t>Sample BOM 9 SubTotal</t>
  </si>
  <si>
    <t>Sample BOM 10 SubTotal</t>
  </si>
  <si>
    <t>Sample BOM 11 SubTotal</t>
  </si>
  <si>
    <t>Sample BOM 12 SubTotal</t>
  </si>
  <si>
    <t>Unity EdgeConnect Medium Chassis, EC-M-H, 10x RJ45 10/100/1000, 4x 1/10G Fiber, SFP+ Pluggable, 2x AC PSU (1+1), 2x SSD, 4 Year Maintenance</t>
  </si>
  <si>
    <t>Sample BOM 13 SubTotal</t>
  </si>
  <si>
    <t>Sample BOM 14 SubTotal</t>
  </si>
  <si>
    <t>Unity EdgeConnect Large Chassis, EC-L-H, 2x RJ45 10/100/1000, 6x 1/10G Fiber, SFP+ Pluggable, 2x SSD, 2x PSU, 4 Year Maintenance</t>
  </si>
  <si>
    <t>Sample BOM 15 SubTotal</t>
  </si>
  <si>
    <t>Sample BOM 16 SubTotal</t>
  </si>
  <si>
    <t>Sample BOM 17 SubTotal</t>
  </si>
  <si>
    <t>Sample BOM 18 SubTotal</t>
  </si>
  <si>
    <t>Aruba EdgeConnect Extra-Large Chassis, EC-XL-H-10G, Extended Network Memory, 2x RJ45 10/100/1000, 6x Fiber, 1/10G SFP+ Pluggable, 4x SSD, 2x PSU, 4 Year Maintenance</t>
  </si>
  <si>
    <t>Sample BOM 19 SubTotal</t>
  </si>
  <si>
    <t>Sample BOM 20 SubTotal</t>
  </si>
  <si>
    <t>Sample BOM 21 SubTotal</t>
  </si>
  <si>
    <t>Sample BOM 22 SubTotal</t>
  </si>
  <si>
    <t>Sample BOM 23 SubTotal</t>
  </si>
  <si>
    <t>Sample BOM 24 SubTotal</t>
  </si>
  <si>
    <t>Sample BOM 25 SubTotal</t>
  </si>
  <si>
    <t>Sample BOM 26 SubTotal</t>
  </si>
  <si>
    <t>Sample BOM 27 SubTotal</t>
  </si>
  <si>
    <t>Sample BOM 28 SubTotal</t>
  </si>
  <si>
    <t>Sample BOM 29 SubTotal</t>
  </si>
  <si>
    <t>Sample BOM 30 SubTotal</t>
  </si>
  <si>
    <t>Sample BOM 31 SubTotal</t>
  </si>
  <si>
    <t>Sample BOM 32 SubTotal</t>
  </si>
  <si>
    <t>Sample BOM 33 SubTotal</t>
  </si>
  <si>
    <t xml:space="preserve">Sample BOM 34 </t>
  </si>
  <si>
    <t xml:space="preserve">Sample BOM 35 </t>
  </si>
  <si>
    <t>Sample BOM 36 SubTotal</t>
  </si>
  <si>
    <t>Sample BOM 37 SubTotal</t>
  </si>
  <si>
    <t>Sample BOM 38 SubTotal</t>
  </si>
  <si>
    <t>Sample BOM 39 SubTotal</t>
  </si>
  <si>
    <t>Sample BOM 40 SubTotal</t>
  </si>
  <si>
    <t>Sample BOM 41 SubTotal</t>
  </si>
  <si>
    <t>Sample BOM 27 HA SubTotal</t>
  </si>
  <si>
    <t>Sample BOM 28+29 SubTotal</t>
  </si>
  <si>
    <t>Sample BOM 27+28+29 SubTotal</t>
  </si>
  <si>
    <t>Sample BOM 23 HA SubTotal</t>
  </si>
  <si>
    <t>Sample BOM 24+25 SubTotal</t>
  </si>
  <si>
    <t>Sample BOM 24+25 HA SubTotal</t>
  </si>
  <si>
    <t>Sample BOM 24+25 3x SubTotal</t>
  </si>
  <si>
    <t>Sample BOM 28+29 HA SubTotal</t>
  </si>
  <si>
    <t>Sample BOM 28+29 3x SubTotal</t>
  </si>
  <si>
    <t>Sample BOM 27 3x SubTotal</t>
  </si>
  <si>
    <t>XXX_AP_SD_470_1</t>
  </si>
  <si>
    <t>XXX_AP_SD_471_1</t>
  </si>
  <si>
    <t>APACSouth KoreaXXX_AP_SD_471_1</t>
  </si>
  <si>
    <t>XXX_AP_SD_471_2</t>
  </si>
  <si>
    <t>APACIndiaXXX_AP_SD_470_1</t>
  </si>
  <si>
    <t>XXX_AP_SD_470_2</t>
  </si>
  <si>
    <t>APACIndiaXXX_AP_SD_470_2</t>
  </si>
  <si>
    <t>APACSouth KoreaXXX_AP_SD_471_2</t>
  </si>
  <si>
    <t>XXX_EM_SD_472_1</t>
  </si>
  <si>
    <t>EMEASouth AfricaXXX_EM_SD_472_1</t>
  </si>
  <si>
    <t>XXX_EM_SD_472_2</t>
  </si>
  <si>
    <t>EMEASouth AfricaXXX_EM_SD_472_2</t>
  </si>
  <si>
    <t>XXX_AM_SD_0041_1</t>
  </si>
  <si>
    <t>AMERBrazilXXX_AM_SD_0041_1</t>
  </si>
  <si>
    <t>XXX_AM_SD_0041_2</t>
  </si>
  <si>
    <t>AMERBrazilXXX_AM_SD_0041_2</t>
  </si>
  <si>
    <t>XXX_AM_SD_0042_1</t>
  </si>
  <si>
    <t>AMERCanadaXXX_AM_SD_0042_1</t>
  </si>
  <si>
    <t>XXX_AM_SD_0042_2</t>
  </si>
  <si>
    <t>AMERCanadaXXX_AM_SD_0042_2</t>
  </si>
  <si>
    <t>XXX_AM_SD_0045_1</t>
  </si>
  <si>
    <t>AMERCanadaXXX_AM_SD_0045_1</t>
  </si>
  <si>
    <t>XXX_AM_SD_0045_2</t>
  </si>
  <si>
    <t>AMERCanadaXXX_AM_SD_0045_2</t>
  </si>
  <si>
    <t>XXX_AM_SD_0046_1</t>
  </si>
  <si>
    <t>AMERMexicoXXX_AM_SD_0046_1</t>
  </si>
  <si>
    <t>XXX_AM_SD_0046_2</t>
  </si>
  <si>
    <t>AMERMexicoXXX_AM_SD_0046_2</t>
  </si>
  <si>
    <t>XXX_AM_SD_0048_1</t>
  </si>
  <si>
    <t>AMERMexicoXXX_AM_SD_0048_1</t>
  </si>
  <si>
    <t>XXX_AM_SD_0048_2</t>
  </si>
  <si>
    <t>AMERMexicoXXX_AM_SD_0048_2</t>
  </si>
  <si>
    <t>XXX_AM_SD_0051_1</t>
  </si>
  <si>
    <t>AMERUnited StatesXXX_AM_SD_0051_1</t>
  </si>
  <si>
    <t>XXX_AM_SD_0051_2</t>
  </si>
  <si>
    <t>AMERUnited StatesXXX_AM_SD_0051_2</t>
  </si>
  <si>
    <t>XXX_AM_SD_0052_1</t>
  </si>
  <si>
    <t>AMERUnited StatesXXX_AM_SD_0052_1</t>
  </si>
  <si>
    <t>XXX_AM_SD_0052_2</t>
  </si>
  <si>
    <t>AMERUnited StatesXXX_AM_SD_0052_2</t>
  </si>
  <si>
    <t>XXX_AM_SD_0063_1</t>
  </si>
  <si>
    <t>AMERUnited StatesXXX_AM_SD_0063_1</t>
  </si>
  <si>
    <t>XXX_AM_SD_0063_2</t>
  </si>
  <si>
    <t>AMERUnited StatesXXX_AM_SD_0063_2</t>
  </si>
  <si>
    <t>XXX_AM_SD_0066_1</t>
  </si>
  <si>
    <t>AMERUnited StatesXXX_AM_SD_0066_1</t>
  </si>
  <si>
    <t>XXX_AM_SD_0066_2</t>
  </si>
  <si>
    <t>AMERUnited StatesXXX_AM_SD_0066_2</t>
  </si>
  <si>
    <t>XXX_AM_SD_0074_1</t>
  </si>
  <si>
    <t>AMERUnited StatesXXX_AM_SD_0074_1</t>
  </si>
  <si>
    <t>XXX_AM_SD_0074_2</t>
  </si>
  <si>
    <t>AMERUnited StatesXXX_AM_SD_0074_2</t>
  </si>
  <si>
    <t>XXX_AM_SD_0075_1</t>
  </si>
  <si>
    <t>AMERUnited StatesXXX_AM_SD_0075_1</t>
  </si>
  <si>
    <t>XXX_AM_SD_0075_2</t>
  </si>
  <si>
    <t>AMERUnited StatesXXX_AM_SD_0075_2</t>
  </si>
  <si>
    <t>XXX_AM_SD_0078_1</t>
  </si>
  <si>
    <t>XXX of Manhattan, 555  West 57th Street, New York, NY 10019</t>
  </si>
  <si>
    <t>AMERUnited StatesXXX_AM_SD_0078_1</t>
  </si>
  <si>
    <t>XXX_AM_SD_0078_2</t>
  </si>
  <si>
    <t>AMERUnited StatesXXX_AM_SD_0078_2</t>
  </si>
  <si>
    <t>XXX_AM_SD_0079_1</t>
  </si>
  <si>
    <t>XXX of North America, LLC, Western Region Training Center, 1175 S. Dupont Ave, Ontario, CA 91761​</t>
  </si>
  <si>
    <t>AMERUnited StatesXXX_AM_SD_0079_1</t>
  </si>
  <si>
    <t>XXX_AM_SD_0079_2</t>
  </si>
  <si>
    <t>AMERUnited StatesXXX_AM_SD_0079_2</t>
  </si>
  <si>
    <t>XXX_AM_SD_0080_1</t>
  </si>
  <si>
    <t>AMERUnited StatesXXX_AM_SD_0080_1</t>
  </si>
  <si>
    <t>XXX_AM_SD_0080_2</t>
  </si>
  <si>
    <t>AMERUnited StatesXXX_AM_SD_0080_2</t>
  </si>
  <si>
    <t>XXX_AM_SD_0082_1</t>
  </si>
  <si>
    <t>AMERUnited StatesXXX_AM_SD_0082_1</t>
  </si>
  <si>
    <t>XXX_AM_SD_0082_2</t>
  </si>
  <si>
    <t>AMERUnited StatesXXX_AM_SD_0082_2</t>
  </si>
  <si>
    <t>XXX_AM_SD_0083_1</t>
  </si>
  <si>
    <t>AMERUnited StatesXXX_AM_SD_0083_1</t>
  </si>
  <si>
    <t>XXX_AM_SD_0083_2</t>
  </si>
  <si>
    <t>AMERUnited StatesXXX_AM_SD_0083_2</t>
  </si>
  <si>
    <t>XXX_AM_SD_0084_1</t>
  </si>
  <si>
    <t>AMERUnited StatesXXX_AM_SD_0084_1</t>
  </si>
  <si>
    <t>XXX_AM_SD_0084_2</t>
  </si>
  <si>
    <t>AMERUnited StatesXXX_AM_SD_0084_2</t>
  </si>
  <si>
    <t>XXX_AM_SD_0085_1</t>
  </si>
  <si>
    <t>AMERUnited StatesXXX_AM_SD_0085_1</t>
  </si>
  <si>
    <t>XXX_AM_SD_0085_2</t>
  </si>
  <si>
    <t>AMERUnited StatesXXX_AM_SD_0085_2</t>
  </si>
  <si>
    <t>XXX_AM_SD_0090_1</t>
  </si>
  <si>
    <t>AMERUnited StatesXXX_AM_SD_0090_1</t>
  </si>
  <si>
    <t>XXX_AM_SD_0090_2</t>
  </si>
  <si>
    <t>AMERUnited StatesXXX_AM_SD_0090_2</t>
  </si>
  <si>
    <t>XXX_AM_SD_0091_1</t>
  </si>
  <si>
    <t>AMERUnited StatesXXX_AM_SD_0091_1</t>
  </si>
  <si>
    <t>XXX_AM_SD_0091_2</t>
  </si>
  <si>
    <t>AMERUnited StatesXXX_AM_SD_0091_2</t>
  </si>
  <si>
    <t>XXX_AM_SD_0092_1</t>
  </si>
  <si>
    <t>AMERUnited StatesXXX_AM_SD_0092_1</t>
  </si>
  <si>
    <t>XXX_AM_SD_0092_2</t>
  </si>
  <si>
    <t>AMERUnited StatesXXX_AM_SD_0092_2</t>
  </si>
  <si>
    <t>XXX_AM_SD_0099_1</t>
  </si>
  <si>
    <t>AMERUnited StatesXXX_AM_SD_0099_1</t>
  </si>
  <si>
    <t>XXX_AP_SD_125_1</t>
  </si>
  <si>
    <t>APACAustraliaXXX_AP_SD_125_1</t>
  </si>
  <si>
    <t>XXX_AP_SD_125_2</t>
  </si>
  <si>
    <t>APACAustraliaXXX_AP_SD_125_2</t>
  </si>
  <si>
    <t>XXX_AP_SD_128_1</t>
  </si>
  <si>
    <t>APACAustraliaXXX_AP_SD_128_1</t>
  </si>
  <si>
    <t>XXX_AP_SD_128_2</t>
  </si>
  <si>
    <t>APACAustraliaXXX_AP_SD_128_2</t>
  </si>
  <si>
    <t>XXX_AP_SD_129_1</t>
  </si>
  <si>
    <t>APACChinaXXX_AP_SD_129_1</t>
  </si>
  <si>
    <t>XXX_AP_SD_129_2</t>
  </si>
  <si>
    <t>APACChinaXXX_AP_SD_129_2</t>
  </si>
  <si>
    <t>XXX_AP_SD_131_1</t>
  </si>
  <si>
    <t>APACChinaXXX_AP_SD_131_1</t>
  </si>
  <si>
    <t>XXX_AP_SD_131_2</t>
  </si>
  <si>
    <t>APACChinaXXX_AP_SD_131_2</t>
  </si>
  <si>
    <t>XXX_AP_SD_132_1</t>
  </si>
  <si>
    <t>APACChinaXXX_AP_SD_132_1</t>
  </si>
  <si>
    <t>XXX_AP_SD_132_2</t>
  </si>
  <si>
    <t>APACChinaXXX_AP_SD_132_2</t>
  </si>
  <si>
    <t>XXX_AP_SD_133_1</t>
  </si>
  <si>
    <t>APACChinaXXX_AP_SD_133_1</t>
  </si>
  <si>
    <t>XXX_AP_SD_133_2</t>
  </si>
  <si>
    <t>APACChinaXXX_AP_SD_133_2</t>
  </si>
  <si>
    <t>XXX_AP_SD_136_1</t>
  </si>
  <si>
    <t>APACChinaXXX_AP_SD_136_1</t>
  </si>
  <si>
    <t>XXX_AP_SD_136_2</t>
  </si>
  <si>
    <t>APACChinaXXX_AP_SD_136_2</t>
  </si>
  <si>
    <t>XXX_AP_SD_137_1</t>
  </si>
  <si>
    <t>APACChinaXXX_AP_SD_137_1</t>
  </si>
  <si>
    <t>XXX_AP_SD_137_2</t>
  </si>
  <si>
    <t>APACChinaXXX_AP_SD_137_2</t>
  </si>
  <si>
    <t>XXX_AP_SD_139_1</t>
  </si>
  <si>
    <t>APACChinaXXX_AP_SD_139_1</t>
  </si>
  <si>
    <t>XXX_AP_SD_139_2</t>
  </si>
  <si>
    <t>APACChinaXXX_AP_SD_139_2</t>
  </si>
  <si>
    <t>XXX_AP_SD_141_1</t>
  </si>
  <si>
    <t>APACChinaXXX_AP_SD_141_1</t>
  </si>
  <si>
    <t>XXX_AP_SD_141_2</t>
  </si>
  <si>
    <t>APACChinaXXX_AP_SD_141_2</t>
  </si>
  <si>
    <t>XXX_AP_SD_142_1</t>
  </si>
  <si>
    <t>APACChinaXXX_AP_SD_142_1</t>
  </si>
  <si>
    <t>XXX_AP_SD_142_2</t>
  </si>
  <si>
    <t>APACChinaXXX_AP_SD_142_2</t>
  </si>
  <si>
    <t>XXX_AP_SD_143_1</t>
  </si>
  <si>
    <t>APACIndonesiaXXX_AP_SD_143_1</t>
  </si>
  <si>
    <t>XXX_AP_SD_143_2</t>
  </si>
  <si>
    <t>APACIndonesiaXXX_AP_SD_143_2</t>
  </si>
  <si>
    <t>XXX_AP_SD_144_1</t>
  </si>
  <si>
    <t>APACIndonesiaXXX_AP_SD_144_1</t>
  </si>
  <si>
    <t>XXX_AP_SD_144_2</t>
  </si>
  <si>
    <t>APACIndonesiaXXX_AP_SD_144_2</t>
  </si>
  <si>
    <t>XXX_AP_SD_146_1</t>
  </si>
  <si>
    <t>APACIndiaXXX_AP_SD_146_1</t>
  </si>
  <si>
    <t>XXX_AP_SD_146_2</t>
  </si>
  <si>
    <t>APACIndiaXXX_AP_SD_146_2</t>
  </si>
  <si>
    <t>XXX_AP_SD_147_1</t>
  </si>
  <si>
    <t>APACIndiaXXX_AP_SD_147_1</t>
  </si>
  <si>
    <t>XXX_AP_SD_147_2</t>
  </si>
  <si>
    <t>APACIndiaXXX_AP_SD_147_2</t>
  </si>
  <si>
    <t>XXX_AP_SD_148_1</t>
  </si>
  <si>
    <t>APACIndiaXXX_AP_SD_148_1</t>
  </si>
  <si>
    <t>XXX_AP_SD_148_2</t>
  </si>
  <si>
    <t>APACIndiaXXX_AP_SD_148_2</t>
  </si>
  <si>
    <t>XXX_AP_SD_152_1</t>
  </si>
  <si>
    <t>APACJapanXXX_AP_SD_152_1</t>
  </si>
  <si>
    <t>XXX_AP_SD_152_2</t>
  </si>
  <si>
    <t>APACJapanXXX_AP_SD_152_2</t>
  </si>
  <si>
    <t>XXX_AP_SD_154_1</t>
  </si>
  <si>
    <t>APACJapanXXX_AP_SD_154_1</t>
  </si>
  <si>
    <t>XXX_AP_SD_154_2</t>
  </si>
  <si>
    <t>APACJapanXXX_AP_SD_154_2</t>
  </si>
  <si>
    <t>XXX_AP_SD_155_1</t>
  </si>
  <si>
    <t>APACJapanXXX_AP_SD_155_1</t>
  </si>
  <si>
    <t>XXX_AP_SD_155_2</t>
  </si>
  <si>
    <t>APACJapanXXX_AP_SD_155_2</t>
  </si>
  <si>
    <t>XXX_AP_SD_156_1</t>
  </si>
  <si>
    <t>APACJapanXXX_AP_SD_156_1</t>
  </si>
  <si>
    <t>XXX_AP_SD_156_2</t>
  </si>
  <si>
    <t>APACJapanXXX_AP_SD_156_2</t>
  </si>
  <si>
    <t>XXX_AP_SD_157_1</t>
  </si>
  <si>
    <t>APACJapanXXX_AP_SD_157_1</t>
  </si>
  <si>
    <t>XXX_AP_SD_157_2</t>
  </si>
  <si>
    <t>APACJapanXXX_AP_SD_157_2</t>
  </si>
  <si>
    <t>XXX_AP_SD_158_1</t>
  </si>
  <si>
    <t>APACJapanXXX_AP_SD_158_1</t>
  </si>
  <si>
    <t>XXX_AP_SD_158_2</t>
  </si>
  <si>
    <t>APACJapanXXX_AP_SD_158_2</t>
  </si>
  <si>
    <t>XXX_AP_SD_159_1</t>
  </si>
  <si>
    <t>APACJapanXXX_AP_SD_159_1</t>
  </si>
  <si>
    <t>XXX_AP_SD_159_2</t>
  </si>
  <si>
    <t>APACJapanXXX_AP_SD_159_2</t>
  </si>
  <si>
    <t>XXX_AP_SD_160_1</t>
  </si>
  <si>
    <t>APACJapanXXX_AP_SD_160_1</t>
  </si>
  <si>
    <t>XXX_AP_SD_160_2</t>
  </si>
  <si>
    <t>APACJapanXXX_AP_SD_160_2</t>
  </si>
  <si>
    <t>XXX_AP_SD_161_1</t>
  </si>
  <si>
    <t>APACSouth KoreaXXX_AP_SD_161_1</t>
  </si>
  <si>
    <t>XXX_AP_SD_161_2</t>
  </si>
  <si>
    <t>APACSouth KoreaXXX_AP_SD_161_2</t>
  </si>
  <si>
    <t>XXX_AP_SD_162_1</t>
  </si>
  <si>
    <t>APACSouth KoreaXXX_AP_SD_162_1</t>
  </si>
  <si>
    <t>XXX_AP_SD_162_2</t>
  </si>
  <si>
    <t>APACSouth KoreaXXX_AP_SD_162_2</t>
  </si>
  <si>
    <t>XXX_AP_SD_163_1</t>
  </si>
  <si>
    <t>APACSouth KoreaXXX_AP_SD_163_1</t>
  </si>
  <si>
    <t>XXX_AP_SD_163_2</t>
  </si>
  <si>
    <t>APACSouth KoreaXXX_AP_SD_163_2</t>
  </si>
  <si>
    <t>XXX_AP_SD_168_1</t>
  </si>
  <si>
    <t>APACMalaysiaXXX_AP_SD_168_1</t>
  </si>
  <si>
    <t>XXX_AP_SD_168_2</t>
  </si>
  <si>
    <t>APACMalaysiaXXX_AP_SD_168_2</t>
  </si>
  <si>
    <t>XXX_AP_SD_170_1</t>
  </si>
  <si>
    <t>APACNew ZealandXXX_AP_SD_170_1</t>
  </si>
  <si>
    <t>XXX_AP_SD_170_2</t>
  </si>
  <si>
    <t>APACNew ZealandXXX_AP_SD_170_2</t>
  </si>
  <si>
    <t>XXX_AP_SD_174_1</t>
  </si>
  <si>
    <t>APACThailandXXX_AP_SD_174_1</t>
  </si>
  <si>
    <t>XXX_AP_SD_174_2</t>
  </si>
  <si>
    <t>APACThailandXXX_AP_SD_174_2</t>
  </si>
  <si>
    <t>XXX_AP_SD_176_1</t>
  </si>
  <si>
    <t>APACThailandXXX_AP_SD_176_1</t>
  </si>
  <si>
    <t>XXX_AP_SD_176_2</t>
  </si>
  <si>
    <t>APACThailandXXX_AP_SD_176_2</t>
  </si>
  <si>
    <t>XXX_AP_SD_178_1</t>
  </si>
  <si>
    <t>APACSouth KoreaXXX_AP_SD_178_1</t>
  </si>
  <si>
    <t>XXX_AP_SD_178_2</t>
  </si>
  <si>
    <t>APACSouth KoreaXXX_AP_SD_178_2</t>
  </si>
  <si>
    <t>XXX_AP_SD_179_1</t>
  </si>
  <si>
    <t>APACJapanXXX_AP_SD_179_1</t>
  </si>
  <si>
    <t>XXX_AP_SD_179_2</t>
  </si>
  <si>
    <t>APACJapanXXX_AP_SD_179_2</t>
  </si>
  <si>
    <t>XXX_AP_SD_181_1</t>
  </si>
  <si>
    <t>APACSouth KoreaXXX_AP_SD_181_1</t>
  </si>
  <si>
    <t>XXX_AP_SD_181_2</t>
  </si>
  <si>
    <t>APACSouth KoreaXXX_AP_SD_181_2</t>
  </si>
  <si>
    <t>XXX_AP_SD_187_1</t>
  </si>
  <si>
    <t>APACChinaXXX_AP_SD_187_1</t>
  </si>
  <si>
    <t>XXX_AP_SD_187_2</t>
  </si>
  <si>
    <t>APACChinaXXX_AP_SD_187_2</t>
  </si>
  <si>
    <t>XXX_AP_SD_189_1</t>
  </si>
  <si>
    <t>APACChinaXXX_AP_SD_189_1</t>
  </si>
  <si>
    <t>XXX_AP_SD_189_2</t>
  </si>
  <si>
    <t>APACChinaXXX_AP_SD_189_2</t>
  </si>
  <si>
    <t>XXX_EM_SD_191_1</t>
  </si>
  <si>
    <t>EMEAGermanyXXX_EM_SD_191_1</t>
  </si>
  <si>
    <t>XXX_EM_SD_191_2</t>
  </si>
  <si>
    <t>EMEAGermanyXXX_EM_SD_191_2</t>
  </si>
  <si>
    <t>XXX_EM_SD_197_1</t>
  </si>
  <si>
    <t>EMEAGermanyXXX_EM_SD_197_1</t>
  </si>
  <si>
    <t>XXX_EM_SD_197_2</t>
  </si>
  <si>
    <t>EMEAGermanyXXX_EM_SD_197_2</t>
  </si>
  <si>
    <t>XXX_EM_SD_199_1</t>
  </si>
  <si>
    <t>EMEAGermanyXXX_EM_SD_199_1</t>
  </si>
  <si>
    <t>XXX_EM_SD_199_2</t>
  </si>
  <si>
    <t>EMEAGermanyXXX_EM_SD_199_2</t>
  </si>
  <si>
    <t>XXX_EM_SD_200_1</t>
  </si>
  <si>
    <t>EMEAGermanyXXX_EM_SD_200_1</t>
  </si>
  <si>
    <t>XXX_EM_SD_200_2</t>
  </si>
  <si>
    <t>EMEAGermanyXXX_EM_SD_200_2</t>
  </si>
  <si>
    <t>XXX_EM_SD_220_1</t>
  </si>
  <si>
    <t>EMEAGermanyXXX_EM_SD_220_1</t>
  </si>
  <si>
    <t>XXX_EM_SD_220_2</t>
  </si>
  <si>
    <t>EMEAGermanyXXX_EM_SD_220_2</t>
  </si>
  <si>
    <t>XXX_EM_SD_229_1</t>
  </si>
  <si>
    <t>SMP GMBH XXX Secure Office&lt;br&gt;Am Werbering 1 , 85551 Kirchheim (DE)</t>
  </si>
  <si>
    <t>EMEAGermanyXXX_EM_SD_229_1</t>
  </si>
  <si>
    <t>XXX_EM_SD_229_2</t>
  </si>
  <si>
    <t>EMEAGermanyXXX_EM_SD_229_2</t>
  </si>
  <si>
    <t>XXX_EM_SD_241_1</t>
  </si>
  <si>
    <t>EMEAGermanyXXX_EM_SD_241_1</t>
  </si>
  <si>
    <t>XXX_EM_SD_241_2</t>
  </si>
  <si>
    <t>EMEAGermanyXXX_EM_SD_241_2</t>
  </si>
  <si>
    <t>XXX_EM_SD_243_1</t>
  </si>
  <si>
    <t>EMEAGermanyXXX_EM_SD_243_1</t>
  </si>
  <si>
    <t>XXX_EM_SD_243_2</t>
  </si>
  <si>
    <t>EMEAGermanyXXX_EM_SD_243_2</t>
  </si>
  <si>
    <t>XXX_EM_SD_255_1</t>
  </si>
  <si>
    <t>EMEASwedenXXX_EM_SD_255_1</t>
  </si>
  <si>
    <t>XXX_EM_SD_255_2</t>
  </si>
  <si>
    <t>EMEASwedenXXX_EM_SD_255_2</t>
  </si>
  <si>
    <t>XXX_EM_SD_257_1</t>
  </si>
  <si>
    <t>EMEASwedenXXX_EM_SD_257_1</t>
  </si>
  <si>
    <t>XXX_EM_SD_257_2</t>
  </si>
  <si>
    <t>EMEASwedenXXX_EM_SD_257_2</t>
  </si>
  <si>
    <t>XXX_EM_SD_258_1</t>
  </si>
  <si>
    <t>EMEASwedenXXX_EM_SD_258_1</t>
  </si>
  <si>
    <t>XXX_EM_SD_258_2</t>
  </si>
  <si>
    <t>EMEASwedenXXX_EM_SD_258_2</t>
  </si>
  <si>
    <t>XXX_EM_SD_263_1</t>
  </si>
  <si>
    <t>EMEAItalyXXX_EM_SD_263_1</t>
  </si>
  <si>
    <t>XXX_EM_SD_263_2</t>
  </si>
  <si>
    <t>EMEAItalyXXX_EM_SD_263_2</t>
  </si>
  <si>
    <t>XXX_EM_SD_264_1</t>
  </si>
  <si>
    <t>EMEAItalyXXX_EM_SD_264_1</t>
  </si>
  <si>
    <t>XXX_EM_SD_264_2</t>
  </si>
  <si>
    <t>EMEAItalyXXX_EM_SD_264_2</t>
  </si>
  <si>
    <t>XXX_EM_SD_265_1</t>
  </si>
  <si>
    <t>EMEAItalyXXX_EM_SD_265_1</t>
  </si>
  <si>
    <t>XXX_EM_SD_265_2</t>
  </si>
  <si>
    <t>EMEAItalyXXX_EM_SD_265_2</t>
  </si>
  <si>
    <t>XXX_EM_SD_266_1</t>
  </si>
  <si>
    <t>EMEAItalyXXX_EM_SD_266_1</t>
  </si>
  <si>
    <t>XXX_EM_SD_266_2</t>
  </si>
  <si>
    <t>EMEAItalyXXX_EM_SD_266_2</t>
  </si>
  <si>
    <t>XXX_EM_SD_267_1</t>
  </si>
  <si>
    <t>EMEAItalyXXX_EM_SD_267_1</t>
  </si>
  <si>
    <t>XXX_EM_SD_267_2</t>
  </si>
  <si>
    <t>EMEAItalyXXX_EM_SD_267_2</t>
  </si>
  <si>
    <t>XXX_EM_SD_268_1</t>
  </si>
  <si>
    <t>EMEAItalyXXX_EM_SD_268_1</t>
  </si>
  <si>
    <t>XXX_EM_SD_268_2</t>
  </si>
  <si>
    <t>EMEAItalyXXX_EM_SD_268_2</t>
  </si>
  <si>
    <t>XXX_EM_SD_269_1</t>
  </si>
  <si>
    <t>EMEAItalyXXX_EM_SD_269_1</t>
  </si>
  <si>
    <t>XXX_EM_SD_269_2</t>
  </si>
  <si>
    <t>EMEAItalyXXX_EM_SD_269_2</t>
  </si>
  <si>
    <t>XXX_EM_SD_270_1</t>
  </si>
  <si>
    <t>EMEAItalyXXX_EM_SD_270_1</t>
  </si>
  <si>
    <t>XXX_EM_SD_270_2</t>
  </si>
  <si>
    <t>EMEAItalyXXX_EM_SD_270_2</t>
  </si>
  <si>
    <t>XXX_EM_SD_271_1</t>
  </si>
  <si>
    <t>EMEASpainXXX_EM_SD_271_1</t>
  </si>
  <si>
    <t>XXX_EM_SD_271_2</t>
  </si>
  <si>
    <t>EMEASpainXXX_EM_SD_271_2</t>
  </si>
  <si>
    <t>XXX_EM_SD_272_1</t>
  </si>
  <si>
    <t>EMEASpainXXX_EM_SD_272_1</t>
  </si>
  <si>
    <t>XXX_EM_SD_272_2</t>
  </si>
  <si>
    <t>EMEASpainXXX_EM_SD_272_2</t>
  </si>
  <si>
    <t>XXX_EM_SD_273_1</t>
  </si>
  <si>
    <t>EMEASpainXXX_EM_SD_273_1</t>
  </si>
  <si>
    <t>XXX_EM_SD_273_2</t>
  </si>
  <si>
    <t>EMEASpainXXX_EM_SD_273_2</t>
  </si>
  <si>
    <t>XXX_EM_SD_274_1</t>
  </si>
  <si>
    <t>EMEAPortugalXXX_EM_SD_274_1</t>
  </si>
  <si>
    <t>XXX_EM_SD_274_2</t>
  </si>
  <si>
    <t>EMEAPortugalXXX_EM_SD_274_2</t>
  </si>
  <si>
    <t>XXX_EM_SD_278_1</t>
  </si>
  <si>
    <t>EMEASpainXXX_EM_SD_278_1</t>
  </si>
  <si>
    <t>XXX_EM_SD_278_2</t>
  </si>
  <si>
    <t>EMEASpainXXX_EM_SD_278_2</t>
  </si>
  <si>
    <t>XXX_EM_SD_281_1</t>
  </si>
  <si>
    <t>EMEAGreeceXXX_EM_SD_281_1</t>
  </si>
  <si>
    <t>XXX_EM_SD_281_2</t>
  </si>
  <si>
    <t>EMEAGreeceXXX_EM_SD_281_2</t>
  </si>
  <si>
    <t>XXX_EM_SD_288_1</t>
  </si>
  <si>
    <t>EMEAHungaryXXX_EM_SD_288_1</t>
  </si>
  <si>
    <t>XXX_EM_SD_288_2</t>
  </si>
  <si>
    <t>EMEAHungaryXXX_EM_SD_288_2</t>
  </si>
  <si>
    <t>XXX_EM_SD_291_1</t>
  </si>
  <si>
    <t>EMEAPolandXXX_EM_SD_291_1</t>
  </si>
  <si>
    <t>XXX_EM_SD_291_2</t>
  </si>
  <si>
    <t>EMEAPolandXXX_EM_SD_291_2</t>
  </si>
  <si>
    <t>XXX_EM_SD_292_1</t>
  </si>
  <si>
    <t>EMEAPolandXXX_EM_SD_292_1</t>
  </si>
  <si>
    <t>XXX_EM_SD_292_2</t>
  </si>
  <si>
    <t>EMEAPolandXXX_EM_SD_292_2</t>
  </si>
  <si>
    <t>XXX_EM_SD_293_1</t>
  </si>
  <si>
    <t>EMEACzech RepublicXXX_EM_SD_293_1</t>
  </si>
  <si>
    <t>XXX_EM_SD_293_2</t>
  </si>
  <si>
    <t>EMEACzech RepublicXXX_EM_SD_293_2</t>
  </si>
  <si>
    <t>XXX_EM_SD_295_1</t>
  </si>
  <si>
    <t>EMEASlovakiaXXX_EM_SD_295_1</t>
  </si>
  <si>
    <t>XXX_EM_SD_295_2</t>
  </si>
  <si>
    <t>EMEASlovakiaXXX_EM_SD_295_2</t>
  </si>
  <si>
    <t>XXX_EM_SD_301_1</t>
  </si>
  <si>
    <t>EMEAUnited KingdomXXX_EM_SD_301_1</t>
  </si>
  <si>
    <t>XXX_EM_SD_301_2</t>
  </si>
  <si>
    <t>EMEAUnited KingdomXXX_EM_SD_301_2</t>
  </si>
  <si>
    <t>XXX_EM_SD_302_1</t>
  </si>
  <si>
    <t>XXX Park Lane, Park Lane Group IT, 77 Park Lane , London, W1K 7TP</t>
  </si>
  <si>
    <t>EMEAUnited KingdomXXX_EM_SD_302_1</t>
  </si>
  <si>
    <t>XXX_EM_SD_302_2</t>
  </si>
  <si>
    <t>EMEAUnited KingdomXXX_EM_SD_302_2</t>
  </si>
  <si>
    <t>XXX_EM_SD_303_1</t>
  </si>
  <si>
    <t>XXX Q-Park, Park Lane,, W1K 7QB London</t>
  </si>
  <si>
    <t>EMEAUnited KingdomXXX_EM_SD_303_1</t>
  </si>
  <si>
    <t>XXX_EM_SD_303_2</t>
  </si>
  <si>
    <t>EMEAUnited KingdomXXX_EM_SD_303_2</t>
  </si>
  <si>
    <t>XXX_EM_SD_304_1</t>
  </si>
  <si>
    <t>EMEAUnited KingdomXXX_EM_SD_304_1</t>
  </si>
  <si>
    <t>XXX_EM_SD_304_2</t>
  </si>
  <si>
    <t>EMEAUnited KingdomXXX_EM_SD_304_2</t>
  </si>
  <si>
    <t>XXX_EM_SD_305_1</t>
  </si>
  <si>
    <t>EMEAUnited KingdomXXX_EM_SD_305_1</t>
  </si>
  <si>
    <t>XXX_EM_SD_305_2</t>
  </si>
  <si>
    <t>EMEAUnited KingdomXXX_EM_SD_305_2</t>
  </si>
  <si>
    <t>XXX_EM_SD_307_1</t>
  </si>
  <si>
    <t>EMEAUnited KingdomXXX_EM_SD_307_1</t>
  </si>
  <si>
    <t>XXX_EM_SD_307_2</t>
  </si>
  <si>
    <t>EMEAUnited KingdomXXX_EM_SD_307_2</t>
  </si>
  <si>
    <t>XXX_EM_SD_308_1</t>
  </si>
  <si>
    <t>EMEAUnited KingdomXXX_EM_SD_308_1</t>
  </si>
  <si>
    <t>XXX_EM_SD_308_2</t>
  </si>
  <si>
    <t>EMEAUnited KingdomXXX_EM_SD_308_2</t>
  </si>
  <si>
    <t>XXX_EM_SD_309_1</t>
  </si>
  <si>
    <t>EMEAUnited KingdomXXX_EM_SD_309_1</t>
  </si>
  <si>
    <t>XXX_EM_SD_309_2</t>
  </si>
  <si>
    <t>EMEAUnited KingdomXXX_EM_SD_309_2</t>
  </si>
  <si>
    <t>XXX_EM_SD_310_1</t>
  </si>
  <si>
    <t>EMEAUnited KingdomXXX_EM_SD_310_1</t>
  </si>
  <si>
    <t>XXX_EM_SD_310_2</t>
  </si>
  <si>
    <t>EMEAUnited KingdomXXX_EM_SD_310_2</t>
  </si>
  <si>
    <t>XXX_EM_SD_311_1</t>
  </si>
  <si>
    <t>EMEAUnited KingdomXXX_EM_SD_311_1</t>
  </si>
  <si>
    <t>XXX_EM_SD_311_2</t>
  </si>
  <si>
    <t>EMEAUnited KingdomXXX_EM_SD_311_2</t>
  </si>
  <si>
    <t>XXX_EM_SD_313_1</t>
  </si>
  <si>
    <t>EMEAUnited KingdomXXX_EM_SD_313_1</t>
  </si>
  <si>
    <t>XXX_EM_SD_313_2</t>
  </si>
  <si>
    <t>EMEAUnited KingdomXXX_EM_SD_313_2</t>
  </si>
  <si>
    <t>XXX_EM_SD_315_1</t>
  </si>
  <si>
    <t>EMEAFranceXXX_EM_SD_315_1</t>
  </si>
  <si>
    <t>XXX_EM_SD_315_2</t>
  </si>
  <si>
    <t>EMEAFranceXXX_EM_SD_315_2</t>
  </si>
  <si>
    <t>XXX_EM_SD_316_1</t>
  </si>
  <si>
    <t>EMEAFranceXXX_EM_SD_316_1</t>
  </si>
  <si>
    <t>XXX_EM_SD_316_2</t>
  </si>
  <si>
    <t>EMEAFranceXXX_EM_SD_316_2</t>
  </si>
  <si>
    <t>XXX_EM_SD_318_1</t>
  </si>
  <si>
    <t>EMEAFranceXXX_EM_SD_318_1</t>
  </si>
  <si>
    <t>XXX_EM_SD_318_2</t>
  </si>
  <si>
    <t>EMEAFranceXXX_EM_SD_318_2</t>
  </si>
  <si>
    <t>XXX_EM_SD_319_1</t>
  </si>
  <si>
    <t>EMEAFranceXXX_EM_SD_319_1</t>
  </si>
  <si>
    <t>XXX_EM_SD_319_2</t>
  </si>
  <si>
    <t>EMEAFranceXXX_EM_SD_319_2</t>
  </si>
  <si>
    <t>XXX_EM_SD_320_1</t>
  </si>
  <si>
    <t>​XXX France PRA, 8 rue de la Minoterie, 67000 STRASBOURG</t>
  </si>
  <si>
    <t>EMEAFranceXXX_EM_SD_320_1</t>
  </si>
  <si>
    <t>XXX_EM_SD_320_2</t>
  </si>
  <si>
    <t>EMEAFranceXXX_EM_SD_320_2</t>
  </si>
  <si>
    <t>XXX_EM_SD_322_1</t>
  </si>
  <si>
    <t>EMEAFranceXXX_EM_SD_322_1</t>
  </si>
  <si>
    <t>XXX_EM_SD_322_2</t>
  </si>
  <si>
    <t>EMEAFranceXXX_EM_SD_322_2</t>
  </si>
  <si>
    <t>XXX_EM_SD_325_1</t>
  </si>
  <si>
    <t>EMEAAustriaXXX_EM_SD_325_1</t>
  </si>
  <si>
    <t>XXX_EM_SD_325_2</t>
  </si>
  <si>
    <t>EMEAAustriaXXX_EM_SD_325_2</t>
  </si>
  <si>
    <t>XXX_EM_SD_326_1</t>
  </si>
  <si>
    <t>EMEAAustriaXXX_EM_SD_326_1</t>
  </si>
  <si>
    <t>XXX_EM_SD_326_2</t>
  </si>
  <si>
    <t>EMEAAustriaXXX_EM_SD_326_2</t>
  </si>
  <si>
    <t>XXX_EM_SD_330_1</t>
  </si>
  <si>
    <t>EMEABelgiumXXX_EM_SD_330_1</t>
  </si>
  <si>
    <t>XXX_EM_SD_330_2</t>
  </si>
  <si>
    <t>EMEABelgiumXXX_EM_SD_330_2</t>
  </si>
  <si>
    <t>XXX_EM_SD_331_1</t>
  </si>
  <si>
    <t>EMEABelgiumXXX_EM_SD_331_1</t>
  </si>
  <si>
    <t>XXX_EM_SD_331_2</t>
  </si>
  <si>
    <t>EMEABelgiumXXX_EM_SD_331_2</t>
  </si>
  <si>
    <t>XXX_EM_SD_332_1</t>
  </si>
  <si>
    <t>EMEABelgiumXXX_EM_SD_332_1</t>
  </si>
  <si>
    <t>XXX_EM_SD_332_2</t>
  </si>
  <si>
    <t>EMEABelgiumXXX_EM_SD_332_2</t>
  </si>
  <si>
    <t>XXX_EM_SD_334_1</t>
  </si>
  <si>
    <t>EMEABelgiumXXX_EM_SD_334_1</t>
  </si>
  <si>
    <t>XXX_EM_SD_334_2</t>
  </si>
  <si>
    <t>EMEABelgiumXXX_EM_SD_334_2</t>
  </si>
  <si>
    <t>XXX_EM_SD_337_1</t>
  </si>
  <si>
    <t>EMEANetherlandsXXX_EM_SD_337_1</t>
  </si>
  <si>
    <t>XXX_EM_SD_337_2</t>
  </si>
  <si>
    <t>EMEANetherlandsXXX_EM_SD_337_2</t>
  </si>
  <si>
    <t>XXX_EM_SD_338_1</t>
  </si>
  <si>
    <t>EMEANetherlandsXXX_EM_SD_338_1</t>
  </si>
  <si>
    <t>XXX_EM_SD_338_2</t>
  </si>
  <si>
    <t>EMEANetherlandsXXX_EM_SD_338_2</t>
  </si>
  <si>
    <t>XXX_EM_SD_339_1</t>
  </si>
  <si>
    <t>EMEANetherlandsXXX_EM_SD_339_1</t>
  </si>
  <si>
    <t>XXX_EM_SD_339_2</t>
  </si>
  <si>
    <t>EMEANetherlandsXXX_EM_SD_339_2</t>
  </si>
  <si>
    <t>XXX_EM_SD_340_1</t>
  </si>
  <si>
    <t>EMEANetherlandsXXX_EM_SD_340_1</t>
  </si>
  <si>
    <t>XXX_EM_SD_340_2</t>
  </si>
  <si>
    <t>EMEANetherlandsXXX_EM_SD_340_2</t>
  </si>
  <si>
    <t>XXX_EM_SD_341_1</t>
  </si>
  <si>
    <t>EMEANetherlandsXXX_EM_SD_341_1</t>
  </si>
  <si>
    <t>XXX_EM_SD_341_2</t>
  </si>
  <si>
    <t>EMEANetherlandsXXX_EM_SD_341_2</t>
  </si>
  <si>
    <t>XXX_EM_SD_342_1</t>
  </si>
  <si>
    <t>EMEANetherlandsXXX_EM_SD_342_1</t>
  </si>
  <si>
    <t>XXX_EM_SD_342_2</t>
  </si>
  <si>
    <t>EMEANetherlandsXXX_EM_SD_342_2</t>
  </si>
  <si>
    <t>XXX_EM_SD_346_1</t>
  </si>
  <si>
    <t>EMEAUnited Arab EmiratesXXX_EM_SD_346_1</t>
  </si>
  <si>
    <t>XXX_EM_SD_346_2</t>
  </si>
  <si>
    <t>EMEAUnited Arab EmiratesXXX_EM_SD_346_2</t>
  </si>
  <si>
    <t>XXX_EM_SD_356_1</t>
  </si>
  <si>
    <t>EMEAGermanyXXX_EM_SD_356_1</t>
  </si>
  <si>
    <t>XXX_EM_SD_356_2</t>
  </si>
  <si>
    <t>EMEAGermanyXXX_EM_SD_356_2</t>
  </si>
  <si>
    <t>XXX_EM_SD_357_1</t>
  </si>
  <si>
    <t>EMEAGermanyXXX_EM_SD_357_1</t>
  </si>
  <si>
    <t>XXX_EM_SD_357_2</t>
  </si>
  <si>
    <t>EMEAGermanyXXX_EM_SD_357_2</t>
  </si>
  <si>
    <t>XXX_EM_SD_358_1</t>
  </si>
  <si>
    <t>EMEAGermanyXXX_EM_SD_358_1</t>
  </si>
  <si>
    <t>XXX_EM_SD_358_2</t>
  </si>
  <si>
    <t>EMEAGermanyXXX_EM_SD_358_2</t>
  </si>
  <si>
    <t>XXX_EM_SD_359_1</t>
  </si>
  <si>
    <t>EMEAGermanyXXX_EM_SD_359_1</t>
  </si>
  <si>
    <t>XXX_EM_SD_359_2</t>
  </si>
  <si>
    <t>EMEAGermanyXXX_EM_SD_359_2</t>
  </si>
  <si>
    <t>XXX_EM_SD_360_1</t>
  </si>
  <si>
    <t>EMEAGermanyXXX_EM_SD_360_1</t>
  </si>
  <si>
    <t>XXX_EM_SD_360_2</t>
  </si>
  <si>
    <t>EMEAGermanyXXX_EM_SD_360_2</t>
  </si>
  <si>
    <t>XXX_EM_SD_361_1</t>
  </si>
  <si>
    <t>EMEAGermanyXXX_EM_SD_361_1</t>
  </si>
  <si>
    <t>XXX_EM_SD_361_2</t>
  </si>
  <si>
    <t>EMEAGermanyXXX_EM_SD_361_2</t>
  </si>
  <si>
    <t>XXX_EM_SD_362_1</t>
  </si>
  <si>
    <t>EMEAGermanyXXX_EM_SD_362_1</t>
  </si>
  <si>
    <t>XXX_EM_SD_362_2</t>
  </si>
  <si>
    <t>EMEAGermanyXXX_EM_SD_362_2</t>
  </si>
  <si>
    <t>XXX_EM_SD_363_1</t>
  </si>
  <si>
    <t>EMEAGermanyXXX_EM_SD_363_1</t>
  </si>
  <si>
    <t>XXX_EM_SD_363_2</t>
  </si>
  <si>
    <t>EMEAGermanyXXX_EM_SD_363_2</t>
  </si>
  <si>
    <t>XXX_EM_SD_364_1</t>
  </si>
  <si>
    <t>EMEAGermanyXXX_EM_SD_364_1</t>
  </si>
  <si>
    <t>XXX_EM_SD_364_2</t>
  </si>
  <si>
    <t>EMEAGermanyXXX_EM_SD_364_2</t>
  </si>
  <si>
    <t>XXX_EM_SD_365_1</t>
  </si>
  <si>
    <t>EMEAGermanyXXX_EM_SD_365_1</t>
  </si>
  <si>
    <t>XXX_EM_SD_365_2</t>
  </si>
  <si>
    <t>EMEAGermanyXXX_EM_SD_365_2</t>
  </si>
  <si>
    <t>XXX_EM_SD_366_1</t>
  </si>
  <si>
    <t>EMEAGermanyXXX_EM_SD_366_1</t>
  </si>
  <si>
    <t>XXX_EM_SD_366_2</t>
  </si>
  <si>
    <t>EMEAGermanyXXX_EM_SD_366_2</t>
  </si>
  <si>
    <t>XXX_EM_SD_367_1</t>
  </si>
  <si>
    <t>EMEAGermanyXXX_EM_SD_367_1</t>
  </si>
  <si>
    <t>XXX_EM_SD_367_2</t>
  </si>
  <si>
    <t>EMEAGermanyXXX_EM_SD_367_2</t>
  </si>
  <si>
    <t>XXX_EM_SD_368_1</t>
  </si>
  <si>
    <t>EMEAGermanyXXX_EM_SD_368_1</t>
  </si>
  <si>
    <t>XXX_EM_SD_368_2</t>
  </si>
  <si>
    <t>EMEAGermanyXXX_EM_SD_368_2</t>
  </si>
  <si>
    <t>XXX_EM_SD_369_1</t>
  </si>
  <si>
    <t>EMEAGermanyXXX_EM_SD_369_1</t>
  </si>
  <si>
    <t>XXX_EM_SD_369_2</t>
  </si>
  <si>
    <t>EMEAGermanyXXX_EM_SD_369_2</t>
  </si>
  <si>
    <t>XXX_EM_SD_370_1</t>
  </si>
  <si>
    <t>EMEAGermanyXXX_EM_SD_370_1</t>
  </si>
  <si>
    <t>XXX_EM_SD_370_2</t>
  </si>
  <si>
    <t>EMEAGermanyXXX_EM_SD_370_2</t>
  </si>
  <si>
    <t>XXX_EM_SD_371_1</t>
  </si>
  <si>
    <t>EMEAGermanyXXX_EM_SD_371_1</t>
  </si>
  <si>
    <t>XXX_EM_SD_371_2</t>
  </si>
  <si>
    <t>EMEAGermanyXXX_EM_SD_371_2</t>
  </si>
  <si>
    <t>XXX_EM_SD_372_1</t>
  </si>
  <si>
    <t>EMEAGermanyXXX_EM_SD_372_1</t>
  </si>
  <si>
    <t>XXX_EM_SD_372_2</t>
  </si>
  <si>
    <t>EMEAGermanyXXX_EM_SD_372_2</t>
  </si>
  <si>
    <t>XXX_EM_SD_373_1</t>
  </si>
  <si>
    <t>EMEAGermanyXXX_EM_SD_373_1</t>
  </si>
  <si>
    <t>XXX_EM_SD_373_2</t>
  </si>
  <si>
    <t>EMEAGermanyXXX_EM_SD_373_2</t>
  </si>
  <si>
    <t>XXX_EM_SD_374_1</t>
  </si>
  <si>
    <t>EMEAGermanyXXX_EM_SD_374_1</t>
  </si>
  <si>
    <t>XXX_EM_SD_374_2</t>
  </si>
  <si>
    <t>EMEAGermanyXXX_EM_SD_374_2</t>
  </si>
  <si>
    <t>XXX_EM_SD_375_1</t>
  </si>
  <si>
    <t>EMEAGermanyXXX_EM_SD_375_1</t>
  </si>
  <si>
    <t>XXX_EM_SD_375_2</t>
  </si>
  <si>
    <t>EMEAGermanyXXX_EM_SD_375_2</t>
  </si>
  <si>
    <t>XXX_EM_SD_376_1</t>
  </si>
  <si>
    <t>EMEAGermanyXXX_EM_SD_376_1</t>
  </si>
  <si>
    <t>XXX_EM_SD_376_2</t>
  </si>
  <si>
    <t>EMEAGermanyXXX_EM_SD_376_2</t>
  </si>
  <si>
    <t>XXX_EM_SD_377_1</t>
  </si>
  <si>
    <t>EMEAGermanyXXX_EM_SD_377_1</t>
  </si>
  <si>
    <t>XXX_EM_SD_377_2</t>
  </si>
  <si>
    <t>EMEAGermanyXXX_EM_SD_377_2</t>
  </si>
  <si>
    <t>XXX_EM_SD_378_1</t>
  </si>
  <si>
    <t>EMEAGermanyXXX_EM_SD_378_1</t>
  </si>
  <si>
    <t>XXX_EM_SD_378_2</t>
  </si>
  <si>
    <t>EMEAGermanyXXX_EM_SD_378_2</t>
  </si>
  <si>
    <t>XXX_EM_SD_380_1</t>
  </si>
  <si>
    <t>EMEAGermanyXXX_EM_SD_380_1</t>
  </si>
  <si>
    <t>XXX_EM_SD_380_2</t>
  </si>
  <si>
    <t>EMEAGermanyXXX_EM_SD_380_2</t>
  </si>
  <si>
    <t>XXX_EM_SD_381_1</t>
  </si>
  <si>
    <t>EMEAGermanyXXX_EM_SD_381_1</t>
  </si>
  <si>
    <t>XXX_EM_SD_381_2</t>
  </si>
  <si>
    <t>EMEAGermanyXXX_EM_SD_381_2</t>
  </si>
  <si>
    <t>XXX_EM_SD_382_1</t>
  </si>
  <si>
    <t>EMEAGermanyXXX_EM_SD_382_1</t>
  </si>
  <si>
    <t>XXX_EM_SD_382_2</t>
  </si>
  <si>
    <t>EMEAGermanyXXX_EM_SD_382_2</t>
  </si>
  <si>
    <t>XXX_EM_SD_383_1</t>
  </si>
  <si>
    <t>EMEAGermanyXXX_EM_SD_383_1</t>
  </si>
  <si>
    <t>XXX_EM_SD_383_2</t>
  </si>
  <si>
    <t>EMEAGermanyXXX_EM_SD_383_2</t>
  </si>
  <si>
    <t>XXX_EM_SD_384_1</t>
  </si>
  <si>
    <t>EMEAGermanyXXX_EM_SD_384_1</t>
  </si>
  <si>
    <t>XXX_EM_SD_384_2</t>
  </si>
  <si>
    <t>EMEAGermanyXXX_EM_SD_384_2</t>
  </si>
  <si>
    <t>XXX_EM_SD_385_1</t>
  </si>
  <si>
    <t>EMEAGermanyXXX_EM_SD_385_1</t>
  </si>
  <si>
    <t>XXX_EM_SD_385_2</t>
  </si>
  <si>
    <t>EMEAGermanyXXX_EM_SD_385_2</t>
  </si>
  <si>
    <t>XXX_EM_SD_386_1</t>
  </si>
  <si>
    <t>EMEAGermanyXXX_EM_SD_386_1</t>
  </si>
  <si>
    <t>XXX_EM_SD_386_2</t>
  </si>
  <si>
    <t>EMEAGermanyXXX_EM_SD_386_2</t>
  </si>
  <si>
    <t>XXX_EM_SD_387_1</t>
  </si>
  <si>
    <t>EMEAGermanyXXX_EM_SD_387_1</t>
  </si>
  <si>
    <t>XXX_EM_SD_387_2</t>
  </si>
  <si>
    <t>EMEAGermanyXXX_EM_SD_387_2</t>
  </si>
  <si>
    <t>XXX_EM_SD_388_1</t>
  </si>
  <si>
    <t>EMEAGermanyXXX_EM_SD_388_1</t>
  </si>
  <si>
    <t>XXX_EM_SD_388_2</t>
  </si>
  <si>
    <t>EMEAGermanyXXX_EM_SD_388_2</t>
  </si>
  <si>
    <t>XXX_EM_SD_389_1</t>
  </si>
  <si>
    <t>EMEAGermanyXXX_EM_SD_389_1</t>
  </si>
  <si>
    <t>XXX_EM_SD_389_2</t>
  </si>
  <si>
    <t>EMEAGermanyXXX_EM_SD_389_2</t>
  </si>
  <si>
    <t>XXX_EM_SD_391_1</t>
  </si>
  <si>
    <t>EMEAGermanyXXX_EM_SD_391_1</t>
  </si>
  <si>
    <t>XXX_EM_SD_391_2</t>
  </si>
  <si>
    <t>EMEAGermanyXXX_EM_SD_391_2</t>
  </si>
  <si>
    <t>XXX_EM_SD_392_1</t>
  </si>
  <si>
    <t>EMEAGermanyXXX_EM_SD_392_1</t>
  </si>
  <si>
    <t>XXX_EM_SD_392_2</t>
  </si>
  <si>
    <t>EMEAGermanyXXX_EM_SD_392_2</t>
  </si>
  <si>
    <t>XXX_EM_SD_393_1</t>
  </si>
  <si>
    <t>EMEAGermanyXXX_EM_SD_393_1</t>
  </si>
  <si>
    <t>XXX_EM_SD_393_2</t>
  </si>
  <si>
    <t>EMEAGermanyXXX_EM_SD_393_2</t>
  </si>
  <si>
    <t>XXX_EM_SD_394_1</t>
  </si>
  <si>
    <t>EMEAGermanyXXX_EM_SD_394_1</t>
  </si>
  <si>
    <t>XXX_EM_SD_394_2</t>
  </si>
  <si>
    <t>EMEAGermanyXXX_EM_SD_394_2</t>
  </si>
  <si>
    <t>XXX_EM_SD_395_1</t>
  </si>
  <si>
    <t>EMEAGermanyXXX_EM_SD_395_1</t>
  </si>
  <si>
    <t>XXX_EM_SD_395_2</t>
  </si>
  <si>
    <t>EMEAGermanyXXX_EM_SD_395_2</t>
  </si>
  <si>
    <t>XXX_EM_SD_396_1</t>
  </si>
  <si>
    <t>EMEAGermanyXXX_EM_SD_396_1</t>
  </si>
  <si>
    <t>XXX_EM_SD_396_2</t>
  </si>
  <si>
    <t>EMEAGermanyXXX_EM_SD_396_2</t>
  </si>
  <si>
    <t>XXX_EM_SD_397_1</t>
  </si>
  <si>
    <t>EMEAGermanyXXX_EM_SD_397_1</t>
  </si>
  <si>
    <t>XXX_EM_SD_397_2</t>
  </si>
  <si>
    <t>EMEAGermanyXXX_EM_SD_397_2</t>
  </si>
  <si>
    <t>XXX_EM_SD_398_1</t>
  </si>
  <si>
    <t>EMEAGermanyXXX_EM_SD_398_1</t>
  </si>
  <si>
    <t>XXX_EM_SD_398_2</t>
  </si>
  <si>
    <t>EMEAGermanyXXX_EM_SD_398_2</t>
  </si>
  <si>
    <t>XXX_EM_SD_399_1</t>
  </si>
  <si>
    <t>Alphabet Stuttgart, Ein Unternehmen der XXX Group, Bertha-Benz-Platz 1, 70771 Leinfelden-Echterdingen</t>
  </si>
  <si>
    <t>EMEAGermanyXXX_EM_SD_399_1</t>
  </si>
  <si>
    <t>XXX_EM_SD_399_2</t>
  </si>
  <si>
    <t>EMEAGermanyXXX_EM_SD_399_2</t>
  </si>
  <si>
    <t>XXX_EM_SD_404_1</t>
  </si>
  <si>
    <t>EMEAGermanyXXX_EM_SD_404_1</t>
  </si>
  <si>
    <t>XXX_EM_SD_404_2</t>
  </si>
  <si>
    <t>EMEAGermanyXXX_EM_SD_404_2</t>
  </si>
  <si>
    <t>XXX_EM_SD_405_1</t>
  </si>
  <si>
    <t>EMEAGermanyXXX_EM_SD_405_1</t>
  </si>
  <si>
    <t>XXX_EM_SD_405_2</t>
  </si>
  <si>
    <t>EMEAGermanyXXX_EM_SD_405_2</t>
  </si>
  <si>
    <t>XXX_EM_SD_438_1</t>
  </si>
  <si>
    <t>EMEAGermanyXXX_EM_SD_438_1</t>
  </si>
  <si>
    <t>XXX_EM_SD_438_2</t>
  </si>
  <si>
    <t>EMEAGermanyXXX_EM_SD_438_2</t>
  </si>
  <si>
    <t>XXX_EM_SD_448_1</t>
  </si>
  <si>
    <t>EMEASouth AfricaXXX_EM_SD_448_1</t>
  </si>
  <si>
    <t>XXX_EM_SD_448_2</t>
  </si>
  <si>
    <t>EMEASouth AfricaXXX_EM_SD_448_2</t>
  </si>
  <si>
    <t>XXX_EM_SD_449_1</t>
  </si>
  <si>
    <t>EMEASouth AfricaXXX_EM_SD_449_1</t>
  </si>
  <si>
    <t>XXX_EM_SD_449_2</t>
  </si>
  <si>
    <t>EMEASouth AfricaXXX_EM_SD_449_2</t>
  </si>
  <si>
    <t>XXX_EM_SD_452_1</t>
  </si>
  <si>
    <t>EMEASouth AfricaXXX_EM_SD_452_1</t>
  </si>
  <si>
    <t>XXX_EM_SD_452_2</t>
  </si>
  <si>
    <t>EMEASouth AfricaXXX_EM_SD_452_2</t>
  </si>
  <si>
    <t>XXX_EM_SD_453_1</t>
  </si>
  <si>
    <t>EMEASouth AfricaXXX_EM_SD_453_1</t>
  </si>
  <si>
    <t>XXX_EM_SD_453_2</t>
  </si>
  <si>
    <t>EMEASouth AfricaXXX_EM_SD_453_2</t>
  </si>
  <si>
    <t>XXX_EM_SD_454_1</t>
  </si>
  <si>
    <t>EMEASouth AfricaXXX_EM_SD_454_1</t>
  </si>
  <si>
    <t>XXX_EM_SD_454_2</t>
  </si>
  <si>
    <t>EMEASouth AfricaXXX_EM_SD_454_2</t>
  </si>
  <si>
    <t>XXX_EM_SD_455_1</t>
  </si>
  <si>
    <t>EMEASouth AfricaXXX_EM_SD_455_1</t>
  </si>
  <si>
    <t>XXX_EM_SD_455_2</t>
  </si>
  <si>
    <t>EMEASouth AfricaXXX_EM_SD_455_2</t>
  </si>
  <si>
    <t>XXX_AM_SD_461_1</t>
  </si>
  <si>
    <t>AMERUnited StatesXXX_AM_SD_461_1</t>
  </si>
  <si>
    <t>XXX_AM_SD_461_2</t>
  </si>
  <si>
    <t>AMERUnited StatesXXX_AM_SD_461_2</t>
  </si>
  <si>
    <t>XXX_EM_SD_463_1</t>
  </si>
  <si>
    <t>EMEAGermanyXXX_EM_SD_463_1</t>
  </si>
  <si>
    <t>XXX_EM_SD_463_2</t>
  </si>
  <si>
    <t>EMEAGermanyXXX_EM_SD_463_2</t>
  </si>
  <si>
    <t>XXX_EM_SD_473_1</t>
  </si>
  <si>
    <t>EMEAPortugalXXX_EM_SD_473_1</t>
  </si>
  <si>
    <t>XXX_EM_SD_473_2</t>
  </si>
  <si>
    <t>EMEAPortugalXXX_EM_SD_473_2</t>
  </si>
  <si>
    <t>XXX_EM_SD_474_1</t>
  </si>
  <si>
    <t>EMEAItalyXXX_EM_SD_474_1</t>
  </si>
  <si>
    <t>XXX_EM_SD_474_2</t>
  </si>
  <si>
    <t>EMEAItalyXXX_EM_SD_474_2</t>
  </si>
  <si>
    <t>XXX building ID</t>
  </si>
  <si>
    <t>node, POP and path diverse to 
XXX_EM_SD_464_2</t>
  </si>
  <si>
    <t>node, POP and path diverse to 
XXX_EM_SD_464_1</t>
  </si>
  <si>
    <t>XXX_AM_SD_0050_1</t>
  </si>
  <si>
    <t>XXX_AM_SD_0050_2</t>
  </si>
  <si>
    <t>XXX of Manhattan_x000D_
555  West 57th Street_x000D_
New York, NY 10019</t>
  </si>
  <si>
    <t>XXX of North America, LLC_x000D_
Western Region Training Center_x000D_
1175 S. Dupont Ave_x000D_
Ontario, CA 91761​</t>
  </si>
  <si>
    <t>XXX_AP_SD_180_1</t>
  </si>
  <si>
    <t>XXX_AP_SD_180_2</t>
  </si>
  <si>
    <t>XXX_EM_SD_198_1</t>
  </si>
  <si>
    <t>XXX_EM_SD_198_2</t>
  </si>
  <si>
    <t>XXX_EM_SD_201_1</t>
  </si>
  <si>
    <t>XXX_EM_SD_285_1</t>
  </si>
  <si>
    <t>XXX_EM_SD_285_2</t>
  </si>
  <si>
    <t>XXX_EM_SD_286_1</t>
  </si>
  <si>
    <t>XXX_EM_SD_286_2</t>
  </si>
  <si>
    <t>XXX_EM_SD_287_1</t>
  </si>
  <si>
    <t>XXX_EM_SD_287_2</t>
  </si>
  <si>
    <t>XXX_EM_SD_289_1</t>
  </si>
  <si>
    <t>XXX_EM_SD_289_2</t>
  </si>
  <si>
    <t>XXX Park Lane
Park Lane Group IT
77 Park Lane 
London, W1K 7TP</t>
  </si>
  <si>
    <t>XXX Q-Park
Park Lane,
W1K 7QB London</t>
  </si>
  <si>
    <t>​XXX France PRA
8 rue de la Minoterie
67000 STRASBOURG</t>
  </si>
  <si>
    <t>Alphabet Stuttgart_x000D_
Ein Unternehmen der XXX Group_x000D_
Bertha-Benz-Platz 1_x000D_
70771 Leinfelden-Echterdingen</t>
  </si>
  <si>
    <t>XXX_EM_SD_427_1</t>
  </si>
  <si>
    <t>XXX_EM_SD_427_2</t>
  </si>
  <si>
    <t>XXX_EM_SD_429_1</t>
  </si>
  <si>
    <t>XXX_EM_SD_429_2</t>
  </si>
  <si>
    <t>XXX_EM_SD_430_1</t>
  </si>
  <si>
    <t>XXX_EM_SD_430_2</t>
  </si>
  <si>
    <t>XXX_EM_SD_431_1</t>
  </si>
  <si>
    <t>XXX_EM_SD_431_2</t>
  </si>
  <si>
    <t>XXX_EM_SD_433_1</t>
  </si>
  <si>
    <t>XXX_EM_SD_433_2</t>
  </si>
  <si>
    <t>XXX_EM_SD_435_1</t>
  </si>
  <si>
    <t>XXX_EM_SD_435_2</t>
  </si>
  <si>
    <t>XXX_EM_SD_436_1</t>
  </si>
  <si>
    <t>XXX_EM_SD_436_2</t>
  </si>
  <si>
    <t>XXX_EM_SD_437_1</t>
  </si>
  <si>
    <t>XXX_EM_SD_437_2</t>
  </si>
  <si>
    <t>XXX_EM_SD_439_1</t>
  </si>
  <si>
    <t>XXX_EM_SD_439_2</t>
  </si>
  <si>
    <t>XXX_EM_SD_442_1</t>
  </si>
  <si>
    <t>XXX_EM_SD_442_2</t>
  </si>
  <si>
    <t>XXX_EM_SD_443_1</t>
  </si>
  <si>
    <t>XXX_EM_SD_443_2</t>
  </si>
  <si>
    <t>XXX_AM_SD_474_1</t>
  </si>
  <si>
    <t>node, POP and path diverse to
XXX_EM_SD_474_2</t>
  </si>
  <si>
    <t>XXX_AM_SD_474_2</t>
  </si>
  <si>
    <t>node, POP and path diverse to
XXX_EM_SD_474_1</t>
  </si>
  <si>
    <t>node, POP and path diverse to 
XXX_EM_SD_473_2</t>
  </si>
  <si>
    <t>node, POP and path diverse to 
XXX_EM_SD_473_1</t>
  </si>
  <si>
    <t>XXX Japan Academy Makuhari, 1-11-1, Hamada, Mihama-ku, Chiba-shi, Chiba, Japan</t>
  </si>
  <si>
    <t>XXX Japan Academy Makuhari
1-11-1, Hamada, Mihama-ku, Chiba-shi, Chiba, Japan</t>
  </si>
  <si>
    <t>Old Ively Road, GU11 OLX, Farnborough</t>
  </si>
  <si>
    <t>AlphaRent Nieuwegein, Utrechthaven 1b, 1111 PN Nieuwegein, Netherlands</t>
  </si>
  <si>
    <t>AlphaRent Nieuwegein_x000D_
Utrechthaven 1b_x000D_
1111 PN Nieuwegein_x000D_
Netherlands</t>
  </si>
  <si>
    <t>1-chome Roppongi, 1-chome Azabudai, and 1-chome, Toranomon, Minato-ku, Tokyo, Japan</t>
  </si>
  <si>
    <t>Logistikvägen 1, 111 11 Staffanstorp, Sweden</t>
  </si>
  <si>
    <t>Millbrook Proving Ground, Station Lane, Bedford MK11 1JQ</t>
  </si>
  <si>
    <t>Millbrook Proving Ground
Station Lane
Bedford MK11 1JQ</t>
  </si>
  <si>
    <t>Scharnhorststr. 11, 11111 Kassel</t>
  </si>
  <si>
    <t>1th Branch Road, Balitai Industrial Park, Jinnan District, Puluosi Logistics Park, No.11, 1th Branch Road, Balitai Industrial Park, Jinnan Tianjin,China</t>
  </si>
  <si>
    <t>1-11-1 Roppongi Hills Roppongi  Keyakizaka-dori Minato-ku, Tokyo, Japan</t>
  </si>
  <si>
    <t>1-11-11 Kita-Aoyama Minato-ku, Tokyo, Japan</t>
  </si>
  <si>
    <t>​Plot: WA-11, Zone:, WA, Dubai Logistics District,, Madinat al Mataar, Dubai South</t>
  </si>
  <si>
    <t>​Plot: WA-11, Zone:_x000D_
WA, Dubai Logistics District,_x000D_
Madinat al Mataar_x000D_
Dubai South</t>
  </si>
  <si>
    <t>Nortkirchenstraße 111, 11111 Dortmund</t>
  </si>
  <si>
    <t>XXX Traingszentrum, Stubenwald -Allee 11, 11111 Bensheim</t>
  </si>
  <si>
    <t>XXX Traingszentrum_x000D_
Stubenwald -Allee 11_x000D_
11111 Bensheim</t>
  </si>
  <si>
    <t>​Driving Centre Korea, 1111-11 Unseo-Dong, Jung-Gu incheon, Korea</t>
  </si>
  <si>
    <t>​Via Appia Nuova, 1111 A</t>
  </si>
  <si>
    <t>XXX Park Lane, Park Lane Group IT, 11 Park Lane , London, W1K 1TP</t>
  </si>
  <si>
    <t>XXX Park Lane
Park Lane Group IT
11 Park Lane 
London, W1K 1TP</t>
  </si>
  <si>
    <t>XXX Q-Park, Park Lane,, W1K 1QB London</t>
  </si>
  <si>
    <t>XXX Q-Park
Park Lane,
W1K 1QB London</t>
  </si>
  <si>
    <t>Mortimer, Reading, Berkshire, RG1 1AH</t>
  </si>
  <si>
    <t>Mortimer
Reading, Berkshire, RG1 1AH</t>
  </si>
  <si>
    <t>Am Halberg 1, 11111 Saarbrücken</t>
  </si>
  <si>
    <t>Edison Way 1, 1111 Cape Town Century City, Südafrika</t>
  </si>
  <si>
    <t>Edison Way 1
1111 Cape Town Century City
Südafrika</t>
  </si>
  <si>
    <t>Critical Techworks, Avenida D. João II 111, 1111-111 Braga, Portugal</t>
  </si>
  <si>
    <t>Critical Techworks
Avenida D. João II 111
1111-111 Braga
Portugal</t>
  </si>
  <si>
    <t>1111 East Cottonwood Parkway Salt Lake City, Utah 11111</t>
  </si>
  <si>
    <t>11-11A, Floor 11, Building 1, Chongqing International Finance Square (IFS), 1 Qingyun Road, Jiangbei District, Chongqing, P.R.C, 中国重庆市江北区庆云路1号重庆国金中心1号楼11层11-11A号</t>
  </si>
  <si>
    <t>11-11A, Floor 11, Building 1, Chongqing International Finance Square (IFS), 1 Qingyun Road, Jiangbei District, Chongqing, P.R.C
中国重庆市江北区庆云路1号重庆国金中心1号楼11层11-11A号</t>
  </si>
  <si>
    <t>1111, Nambuk-daero, Yangseong-myeon, Anseong-si, Gyeonggi-do, Republic of Korea</t>
  </si>
  <si>
    <t>Nordallee 11, 11111 Hallbergmoos</t>
  </si>
  <si>
    <t>Nordallee 11
11111 Hallbergmoos</t>
  </si>
  <si>
    <t>Robert-Bosch-Straße 1, 11111 Garching</t>
  </si>
  <si>
    <t>SMP GMBH XXX Secure Office&lt;br&gt;Am Werbering 1 , 11111 Kirchheim (DE)</t>
  </si>
  <si>
    <t>Feierabendmühle 1, 11111 Wolnzach</t>
  </si>
  <si>
    <t>Feierabendmühle 1_x000D_
11111 Wolnzach</t>
  </si>
  <si>
    <t>Alphabet Boxtel, Schouwrooij 11 B, 1111 RE Boxtel, The Netherlands</t>
  </si>
  <si>
    <t>Alphabet Boxtel_x000D_
Schouwrooij 11 B_x000D_
1111 RE Boxtel_x000D_
The Netherlands</t>
  </si>
  <si>
    <t>Rahlstedter Strasse 1, 11111, Hamburg</t>
  </si>
  <si>
    <t>Aftersales Trainingszentrum;An der Reitbahn 1;11111 Hittfeld / Seevetal</t>
  </si>
  <si>
    <t>Neckarauer Straße 111-111, 11111 Mannheim</t>
  </si>
  <si>
    <t>Bridal Veil Street 111 , 1111 Midrand Waterfall City, Südafrika</t>
  </si>
  <si>
    <t>Bridal Veil Street 111 
1111 Midrand Waterfall City
Südafrika</t>
  </si>
  <si>
    <t>Simlak Drive, 1111 Midrand Waterfall City, Südafrika</t>
  </si>
  <si>
    <t>Simlak Drive
1111 Midrand Waterfall City
Südafrika</t>
  </si>
  <si>
    <t>XXX of North America, LLC, Western Region Training Center, 1111 S. Dupont Ave, Ontario, CA 11111​</t>
  </si>
  <si>
    <t>XXX of North America, LLC_x000D_
Western Region Training Center_x000D_
1111 S. Dupont Ave_x000D_
Ontario, CA 11111​</t>
  </si>
  <si>
    <t>11.11 - Building 1 Xingguang Filming Park, 1 Beixing Street, Daxing District, Beijing, China, 北京市大兴区西红门北兴路东段1号星光影视园1号楼</t>
  </si>
  <si>
    <t>11.11 - Building 1 Xingguang Filming Park, 1 Beixing Street, Daxing District, Beijing, China
北京市大兴区西红门北兴路东段1号星光影视园1号楼</t>
  </si>
  <si>
    <t>Incheon Seo-gu Cheongna-dong 111-1</t>
  </si>
  <si>
    <t>XXX Flugdienst General Aviation Terminal, Postfach GAT, Flughafen (Hangar-11)  , 11111 Oberding (DE)</t>
  </si>
  <si>
    <t>XXX Flugdienst General Aviation Terminal, Postfach GAT
Flughafen (Hangar-11)  , 11111 Oberding (DE)</t>
  </si>
  <si>
    <t>XXX Northern Europe AB, Box 111, 111 11 Sollentuna, Sweden</t>
  </si>
  <si>
    <t>Avda. Carlos Sainz, 1, 11111 Leganés (Madrid), Spain</t>
  </si>
  <si>
    <t>Warehouse Pineham,, Nectar Way, Prologis Park, NN1 1BX, Pineham</t>
  </si>
  <si>
    <t>Warehouse Pineham,
Nectar Way, Prologis Park, NN1 1BX, Pineham</t>
  </si>
  <si>
    <t>Vantec Europe Limited, Rolls –Royce Technology and Logistics Centre, Newlands Road, Bognor Regis, West Sussex, PO11 1FJ</t>
  </si>
  <si>
    <t>Vantec Europe Limited_x000D_
Rolls –Royce Technology and Logistics Centre_x000D_
Newlands Road_x000D_
Bognor Regis _x000D_
West Sussex _x000D_
PO11 1FJ</t>
  </si>
  <si>
    <t>AlphaRent Den Haag, Tiber 11, 1111 DJ Den Haag, Netherlands</t>
  </si>
  <si>
    <t>AlphaRent Den Haag_x000D_
Tiber 11_x000D_
1111 DJ Den Haag_x000D_
Netherlands</t>
  </si>
  <si>
    <t>Borgwardstraße 1-1, 11111, Bremen</t>
  </si>
  <si>
    <t>​XXX AG, Lilienthalstrasse 1, 11111 Hodenhagen, Deutschland</t>
  </si>
  <si>
    <t>​XXX AG_x000D_
Lilienthalstrasse 1_x000D_
11111 Hodenhagen_x000D_
Deutschland</t>
  </si>
  <si>
    <t>Wilhelm-Focke-Str. 1, 11111, Hodenhagen</t>
  </si>
  <si>
    <t>XXX Group, Distributionszentrum Krefeld II (Rheinberg), Saalhoffer Straße 111, 11111 Rheinberg</t>
  </si>
  <si>
    <t>XXX Group_x000D_
Distributionszentrum Krefeld II (Rheinberg)_x000D_
Saalhoffer Straße 111_x000D_
11111 Rheinberg</t>
  </si>
  <si>
    <t>Vorgebirgsstraße 11, 11111 Bonn</t>
  </si>
  <si>
    <t>Marburger Straße 11, 11111 Darmstadt</t>
  </si>
  <si>
    <t>Konrad-Zuse-Straße 1, 11111 Kirkel-Limbach</t>
  </si>
  <si>
    <t>Inselstraße 1, 11111 Mannheim</t>
  </si>
  <si>
    <t>Am Enduro Park 1 Staatsstraße ST 1111 von Wemding nach Heidenheim 11111 Hechlingen am See</t>
  </si>
  <si>
    <t>XXX AG, EV HIL Haus, Messerschmittstr. 1, 11111 Halbergmoos</t>
  </si>
  <si>
    <t>XXX AG
EV HIL Haus
Messerschmittstr. 1
11111 Halbergmoos</t>
  </si>
  <si>
    <t>R111, Augrabies Falls National Park , 1111 Augrabies, https://goo.gl/maps/1fHjEnN1r111y1aZ1</t>
  </si>
  <si>
    <t>R111
Augrabies Falls National Park 
1111 Augrabies
https://goo.gl/maps/1fHjEnN1r111y1aZ1</t>
  </si>
  <si>
    <t>R111, Augrabies Falls National Park, 1111 Augrabies, https://goo.gl/maps/1fHjEnN1r111y1aZ1</t>
  </si>
  <si>
    <t>R111
Augrabies Falls National Park
1111 Augrabies
https://goo.gl/maps/1fHjEnN1r111y1aZ1</t>
  </si>
  <si>
    <t>ICB Hub Mumbai 1, Equinix MB1, Unit A-111, Boomerang, Chandivali Farm Road, , Andheri East, Mumbai, India, 111111</t>
  </si>
  <si>
    <t>ICB Hub Mumbai 1
Equinix MB1
Unit A-111, Boomerang
Chandivali Farm Road, 
Andheri East, Mumbai, India, 111111</t>
  </si>
  <si>
    <t>ICB Hub Mumbai 1, Equinix MB1, Plot No.11, Chandivali Farm Road, Andheri East, Mumbai, India, 111111</t>
  </si>
  <si>
    <t>ICB Hub Mumbai 1
Equinix MB1
Plot No.11
Chandivali Farm Road
Andheri East, Mumbai, India, 111111</t>
  </si>
  <si>
    <t>ICB Hub Seoul 1, Equinix SL1, Digital Media City, 11 World cup buk-ro 11-gil, Sangam-dong, Mapo-gu Seoul, South Korea</t>
  </si>
  <si>
    <t>ICB Hub Seoul 1
Equinix SL1
Digital Media City
11 World cup buk-ro 11-gil
Sangam-dong, Mapo-gu Seoul, South Korea</t>
  </si>
  <si>
    <t>ICB Hub Johannesburg 1, Teraco JB1, 11 Kiln Road, 1111 Isando, Johannesburg, GPS Co-ordinates: -11.111111, 11.111111</t>
  </si>
  <si>
    <t>ICB Hub Johannesburg 1
Teraco JB1
11 Kiln Road
1111 Isando, Johannesburg
GPS Co-ordinates: -11.111111, 11.111111</t>
  </si>
  <si>
    <t>ICB Hub Johannesburg 1, Teraco JB1, 1A 1st Road, Glen Marais, Kempton Park, GPS Co-ordinates: -11.1111111, 11.1111111</t>
  </si>
  <si>
    <t>ICB Hub Johannesburg 1
Teraco JB1
1A 1st Road
Glen Marais, Kempton Park
GPS Co-ordinates: -11.1111111, 11.1111111</t>
  </si>
  <si>
    <t>XXX do Brasil, Andre Christ - IT Department, Av. Dr. Chucri Zaidan -1111,  Vila São Francisco, Ed . Golden Tower - 11º andar, São Paulo – SP CEP: 11111-111</t>
  </si>
  <si>
    <t>XXX do Brasil_x000D_
Andre Christ - IT Department_x000D_
Av. Dr. Chucri Zaidan -1111,  Vila São Francisco_x000D_
Ed . Golden Tower - 11º andar_x000D_
São Paulo – SP CEP: 11111-111</t>
  </si>
  <si>
    <t>​XXX Canada Region 1 Training Center, 1111 Boul. Dagenais Ouest, Suite 111, Laval, Quebec, H1L 1V1</t>
  </si>
  <si>
    <t>​XXX Canada Region 1 Training Center
1111 Boul. Dagenais Ouest, Suite 111
Laval, Quebec, H1L 1V1</t>
  </si>
  <si>
    <t>XXX Group Canada, 11 Ultimate Drive, Richmond Hill,, Ontario Canada on L1S 1C1​</t>
  </si>
  <si>
    <t>XXX Group Canada
11 Ultimate Drive
Richmond Hill,
Ontario Canada on L1S 1C1​</t>
  </si>
  <si>
    <t>Javier Barros Sierra 11111111 Mexiko City, CuajimalpaMexico</t>
  </si>
  <si>
    <t>​Trainingcenter  Toluca, Toluca, Col Rancho de Agua Exhda. Santin., 11111 Parque Industrial Vesta Park, Av. De las Partidas</t>
  </si>
  <si>
    <t>​Trainingcenter  Toluca_x000D_
Toluca, Col Rancho de Agua Exhda. Santin._x000D_
11111 Parque Industrial Vesta Park, Av. De las Partidas</t>
  </si>
  <si>
    <t>XXX of North America, LLC, Brunswick Vehicle Distribution Center, 111 Joe Frank Harris Boulevard, Brunswick GA 11111​</t>
  </si>
  <si>
    <t>XXX of North America, LLC
Brunswick Vehicle Distribution Center
111 Joe Frank Harris Boulevard
Brunswick GA 11111​</t>
  </si>
  <si>
    <t>XXX of North America, 1111 Convention Center Concourse, College Park, GA 11111</t>
  </si>
  <si>
    <t>XXX of North America
1111 Convention Center Concourse
College Park, GA 11111</t>
  </si>
  <si>
    <t>XXX North America, Nazareth PDC, 1111 Prologis Parkway, Easton, PA 11111​</t>
  </si>
  <si>
    <t>XXX North America_x000D_
Nazareth PDC_x000D_
1111 Prologis Parkway_x000D_
Easton, PA 11111​</t>
  </si>
  <si>
    <t>XXX of North America, Galveston VDC, 1111 Harborside Drive, Galveston, TX 11111</t>
  </si>
  <si>
    <t>XXX of North America_x000D_
Galveston VDC_x000D_
1111 Harborside Drive_x000D_
Galveston, TX 11111</t>
  </si>
  <si>
    <t>Plasman, 1111 Robinson Road, Greer, SC 11111</t>
  </si>
  <si>
    <t>Plasman
1111 Robinson Road, Greer, SC 11111</t>
  </si>
  <si>
    <t>XXX of North America, 11 Colony Road, Jersey City, NJ 11111</t>
  </si>
  <si>
    <t>XXX of North America_x000D_
11 Colony Road_x000D_
Jersey City, NJ 11111</t>
  </si>
  <si>
    <t>XXX of North America, LLC, 1111 Danieldale Road, Lancaster, TX 11111​</t>
  </si>
  <si>
    <t>XXX of North America, LLC_x000D_
1111 Danieldale Road_x000D_
Lancaster, TX 11111​</t>
  </si>
  <si>
    <t>XXX of Manhattan, 111  West 11th Street, New York, NY 11111</t>
  </si>
  <si>
    <t>XXX of Manhattan_x000D_
111  West 11th Street_x000D_
New York, NY 11111</t>
  </si>
  <si>
    <t>XXX of North America, LLC, Vehicle Distribution Center, 1111 Arcturus Avenue., Oxnard, CA 11111 ​</t>
  </si>
  <si>
    <t>XXX of North America, LLC
Vehicle Distribution Center
1111 Arcturus Avenue.
Oxnard, CA 11111 ​</t>
  </si>
  <si>
    <t>XXX of North America, LLC, 11111 Almond Ave, Redlands, CA 11111​</t>
  </si>
  <si>
    <t>XXX of North America, LLC
11111 Almond Ave
Redlands, CA 11111​</t>
  </si>
  <si>
    <t>1111 OLYMPIC BLVD , 11111 SANTA MONICA CA</t>
  </si>
  <si>
    <t>XXX Central Region Sales Office, 111 East Commerce Drive, Schaumburg, IL 11111</t>
  </si>
  <si>
    <t>XXX Central Region Sales Office
111 East Commerce Drive
Schaumburg, IL 11111</t>
  </si>
  <si>
    <t>XXX of North America, LLC, Stockton PDC, 111 Runway Drive, Stockton, CA  11111​</t>
  </si>
  <si>
    <t>XXX of North America, LLC_x000D_
Stockton PDC_x000D_
111 Runway Drive_x000D_
Stockton, CA  11111​</t>
  </si>
  <si>
    <t>The Thermal Club, 11-111 Jasper Lane, Thermal, CA 11111</t>
  </si>
  <si>
    <t>The Thermal Club
11-111 Jasper Lane
Thermal, CA 11111</t>
  </si>
  <si>
    <t>XXX of North America, 111 G Street NW - Suite 111, Washington, DC, 11111, (Sixth Floor)</t>
  </si>
  <si>
    <t>XXX of North America_x000D_
111 G Street NW - Suite 111_x000D_
Washington, DC, 11111_x000D_
 _x000D_
(Sixth Floor)</t>
  </si>
  <si>
    <t>XXX, 1 Research Drive, Greenville, SC 11111</t>
  </si>
  <si>
    <t>XXX
1 Research Drive
Greenville, SC 11111</t>
  </si>
  <si>
    <t>1 Secombe Place, Moorebank, NSW 1111, Australia</t>
  </si>
  <si>
    <t>XXX Sydney, 11 Craigend Street, Rushcutters Bay, NSW 1111</t>
  </si>
  <si>
    <t>XXX Sydney_x000D_
11 Craigend Street_x000D_
Rushcutters Bay_x000D_
NSW 1111</t>
  </si>
  <si>
    <t>Room 1111, 11th Floor China resources Building, 11 Harbour Road, Wanchai, Hong Kong, 香港湾仔港湾道11号华润大厦1111室</t>
  </si>
  <si>
    <t>Room 1111, 11th Floor China resources Building, 11 Harbour Road, Wanchai, Hong Kong_x000D_
香港湾仔港湾道11号华润大厦1111室</t>
  </si>
  <si>
    <t>XXX Group Taiwan Working Office, Hung Tai Building, Office D, 11th Floor,, Tun Hua North Road,, No. 111,Song Shan District,, Taipei, Taiwan</t>
  </si>
  <si>
    <t>XXX Group Taiwan Working Office
Hung Tai Building, Office D, 11th Floor,
Tun Hua North Road,
No. 111,Song Shan District,
Taipei, Taiwan</t>
  </si>
  <si>
    <t>Spotlight, Spotlight, No.11, Ren Min East Road, Zhang Jiagang City, Suzhou City , Jiangsu Province. China Unicom,  China, 江苏省苏州市张家港市人民东路11号，联通公司</t>
  </si>
  <si>
    <t>Spotlight
Spotlight, No.11, Ren Min East Road, Zhang Jiagang City, Suzhou City , Jiangsu Province. China Unicom,  China
江苏省苏州市张家港市人民东路11号，联通公司</t>
  </si>
  <si>
    <t>Unit 1-1, 11F, Tower F, China Overseas International Center, Jiaozi Avenue, High-tech Dist 111111 Chengdu, Sichuan Province, P.R.C, 中国四川省成都市高新区交子大道111号中海国际中心F座11层1-1单元 邮编: 111111</t>
  </si>
  <si>
    <t>Unit 1-1, 11F, Tower F, China Overseas International Center, Jiaozi Avenue, High-tech Dist 111111 Chengdu, Sichuan Province, P.R.C
中国四川省成都市高新区交子大道111号中海国际中心F座11层1-1单元 邮编: 111111</t>
  </si>
  <si>
    <t>Warehouse No. 1, Shanghai Haitong International Automotive Terminal Co., Ltd, 1111 Gangjian Road, Pudong New District, Shanghai, China</t>
  </si>
  <si>
    <t>Building number: 111.1, West of Hunhe 11 Street, South of Kaifa 11 Road, and East of Dadi Road, Economic and tech development area of Tiexi district, Shenyang, Liao Ning province, China,  辽宁省沈阳市铁西区开发11路111号润邦达美汽车制造业供应链产业园</t>
  </si>
  <si>
    <t>Building number: 111.1, West of Hunhe 11 Street, South of Kaifa 11 Road, and East of Dadi Road, Economic and tech development area of Tiexi district, Shenyang, Liao Ning province, China
 辽宁省沈阳市铁西区开发11路111号润邦达美汽车制造业供应链产业园</t>
  </si>
  <si>
    <t>The Plaza 11st Floor Jl. M.H. Thamrin Kav 11-11</t>
  </si>
  <si>
    <t>XXX India Building No 11 Oberoi centre 1nd Floor DLF Cyber Hub Phase 1 Gurugram, Haryana, India, 111111</t>
  </si>
  <si>
    <t>XXX India Building No 11 Oberoi centre 1nd Floor DLF Cyber Hub Phase 1 Gurugram, Haryana, India
111111</t>
  </si>
  <si>
    <t>XXX Group Training Centre e-novation Centre,  Southern Periphery Road, Sector 11, Gurgaon 111 111, Haryana, India</t>
  </si>
  <si>
    <t>XXX RDC, Plot No. A – 11, Server Room:BD1, MIDC Chakan, Phase-II, Taluka: Khed, Pune, Maharastra, India 111111</t>
  </si>
  <si>
    <t>XXX RDC
Plot No. A – 11, Server Room:BD1, MIDC Chakan, Phase-II, Taluka: Khed, Pune, Maharastra, India 111111</t>
  </si>
  <si>
    <t>XXX Tokyo K.K, Kachidoki Service, 1-11-1, Kachidoki, 111-1111, Chuo-ku</t>
  </si>
  <si>
    <t>XXX Tokyo K.K_x000D_
Kachidoki Service_x000D_
1-11-1_x000D_
Kachidoki_x000D_
111-1111_x000D_
Chuo-ku</t>
  </si>
  <si>
    <t>XXX RDC Inzai, Goodman Business Park, East Gate, 1-1, Kaguro Minami, Inzai-city, Chiba, 111-1111, Japan</t>
  </si>
  <si>
    <t>XXX RDC Inzai
Goodman Business Park, East Gate
1-1, Kaguro Minami, Inzai-city, Chiba, 111-1111, Japan</t>
  </si>
  <si>
    <t>​Shiohama 1-1-1, 111-1111, Koto-ku, Japan</t>
  </si>
  <si>
    <t>​Shiohama 1-1-1_x000D_
111-1111_x000D_
Koto-ku_x000D_
Japan</t>
  </si>
  <si>
    <t>XXX Japan Corporation, , 111-11 Fujimidai, Matsuo-machi, Sammu-shi, Chiba, Japan</t>
  </si>
  <si>
    <t>XXX Japan Corporation, 
111-11 Fujimidai, Matsuo-machi, Sammu-shi, Chiba, Japan</t>
  </si>
  <si>
    <t xml:space="preserve">XXX NL Tokyo Yashio Motor Pool, 1-1-11 Yashio, Shinagawa-Ku, Tokyo, Japan </t>
  </si>
  <si>
    <t>111-111, Seodong-daero, Poseung-eup, Pyengtaek-si, Gyeonggi-do, Republic of Korea</t>
  </si>
  <si>
    <t>XXX Asia Technology Center Sdn.Bhd, Parts Distribution Centre, Lot1, Airport Logistic Park,, Lapangan Terbang Antarabangsa Senai, 11111 Senai, Malaysia</t>
  </si>
  <si>
    <t>XXX Asia Technology Center Sdn.Bhd_x000D_
Parts Distribution Centre_x000D_
Lot1, Airport Logistic Park,_x000D_
Lapangan Terbang Antarabangsa Senai_x000D_
11111 Senai_x000D_
Malaysia</t>
  </si>
  <si>
    <t>Level 1, 11 Broadway, New Market, Auckland 1111, New Zealand</t>
  </si>
  <si>
    <t>Level 1, _x000D_
11 Broadway, _x000D_
New Market, _x000D_
Auckland 1111, _x000D_
New Zealand</t>
  </si>
  <si>
    <t>XXX Training Centre, 111 moo1, Bangkadi, Muang Distict, Pathumthani 11111, Thailand</t>
  </si>
  <si>
    <t>11/11 Moo 11, Bangsaothong District, Samutprakan Province 11111 Thailand</t>
  </si>
  <si>
    <t xml:space="preserve">XXX China Shenyang Dadong Plant, No.11 Shanzuizi Road, 111111 Shenyang China , 中国沈阳市大东区山嘴子路11号  华晨宝马大东工厂, </t>
  </si>
  <si>
    <t xml:space="preserve">XXX China Shenyang Dadong Plant
No.11 Shanzuizi Road, 111111 Shenyang China 
中国沈阳市大东区山嘴子路11号  华晨宝马大东工厂
</t>
  </si>
  <si>
    <t>Motorworld München, Am Ausbesserungswerk 1, 11111 München</t>
  </si>
  <si>
    <t>Motorworld München
Am Ausbesserungswerk 1
11111 München</t>
  </si>
  <si>
    <t>XXX Flugdienst, GAT - Ostallee, Btl. 111.11  , 11111 Flughafen München</t>
  </si>
  <si>
    <t>XXX Flugdienst
GAT - Ostallee, Btl. 111.11  , 11111 Flughafen München</t>
  </si>
  <si>
    <t>XXX Konzernbüro, Unter den Linden 11, 11111 Berlin</t>
  </si>
  <si>
    <t>XXX Konzernbüro
Unter den Linden 11
11111 Berlin</t>
  </si>
  <si>
    <t>XXX Group Training Arlanda;Pionjärvägen 1; 11111 Arlanda</t>
  </si>
  <si>
    <t>XXX Italia, FAO: Giuseppe Gregori, Via Passo di Napoleone, 11, I - 11111 Volargne VR</t>
  </si>
  <si>
    <t>XXX Italia, FAO: Giuseppe Gregori, Via Passo di Napoleone, 11, I - 11111 Volargne VR_x000D_
_x000D_
​</t>
  </si>
  <si>
    <t>XXX Italia Training Center, Via Cesare Zavattini 11, 11111 San Donato Milan, Italy</t>
  </si>
  <si>
    <t>XXX Italia Training Center
Via Cesare Zavattini 11
11111 San Donato Milan
Italy</t>
  </si>
  <si>
    <t>XXX ROMA SRL;Via Salaria 1111 11111 Rome</t>
  </si>
  <si>
    <t>XXX Group Italy - ROMA SALARIA, VIA SALARIA, 1111, '11111 Roma (RM)</t>
  </si>
  <si>
    <t>XXX Group Italy - ROMA SALARIA
VIA SALARIA, 1111
'11111 Roma (RM)</t>
  </si>
  <si>
    <t>Via Barberini 11/111, 11111, Roma</t>
  </si>
  <si>
    <t>Via Anastasio II 11/11, 11111 Rome</t>
  </si>
  <si>
    <t>Via della Magliana 1111, 11111, Rome</t>
  </si>
  <si>
    <t>​XXX Ibérica SA, Avda. de Burgos 111, Madrid 11111</t>
  </si>
  <si>
    <t>XXX Iberica, S.A.;Avenida de Burgos ,111;11111 Madrid</t>
  </si>
  <si>
    <t>Carrer de Joan d´Aústria 1, 11111, Barcelona</t>
  </si>
  <si>
    <t>XXX Portugal, Lda. B1-ES-PT;Lagoas Park Edificio 11;(1 piso);1111-111 Porto Salvo</t>
  </si>
  <si>
    <t>XXX Group Hellas, Dimitrios Kanellis (State), Kimis Ave &amp; Seneka 11, Kifisia, 11111</t>
  </si>
  <si>
    <t>XXX Group Hellas_x000D_
Dimitrios Kanellis (State)_x000D_
Kimis Ave &amp; Seneka 11_x000D_
Kifisia, 11111</t>
  </si>
  <si>
    <t>​1111 Debrecen, Szechenyi utca 11, 1rd and 1th floor</t>
  </si>
  <si>
    <t>​1111 Debrecen
Szechenyi utca 11
1rd and 1th floor</t>
  </si>
  <si>
    <t>Alphabet Polska Fleet Management sp.z o.o., ul. Woloska 11A, 11-111 Warsaw</t>
  </si>
  <si>
    <t>Alphabet Polska Fleet Management sp.z o.o.
ul. Woloska 11A
11-111 Warsaw</t>
  </si>
  <si>
    <t>XXX Group Training Center, Poznańska 11, 11-111, Jawczyce, Poland</t>
  </si>
  <si>
    <t>XXX Group Training Center	_x000D_
Poznańska 11	_x000D_
11-111	_x000D_
Jawczyce	_x000D_
Poland</t>
  </si>
  <si>
    <t>XXX Vertriebs GmbH;Building Metronom Business Center, Entrance C, Bucharova 1111/11, 11111 Prague 1</t>
  </si>
  <si>
    <t>XXX Vertriebs GmbH;Building Metronom Business Center, Entrance C, ,_x000D_
Bucharova 1111/11,_x000D_
11111 Prague 1</t>
  </si>
  <si>
    <t>XXX Vertriebs GmbH, , organizacná zlozka Slovenská republika, Karadžičova 1, SK - 11111 Bratislava</t>
  </si>
  <si>
    <t>XXX Vertriebs GmbH, 
organizacná zlozka Slovenská republika
Karadžičova 1
SK - 11111 Bratislava</t>
  </si>
  <si>
    <t>111-111 Stewarts Road, Battersea London, SW1 1UY</t>
  </si>
  <si>
    <t>111-111 Stewarts Road
Battersea London, SW1 1UY</t>
  </si>
  <si>
    <t>​11-11A Cumberland Ave, Park Royal, London NW11 1RQ</t>
  </si>
  <si>
    <t>​11-11A Cumberland Ave
Park Royal
London NW11 1RQ</t>
  </si>
  <si>
    <t>XXX PDI Facility, Rosper Road, South Killingholme DN11 1DZ</t>
  </si>
  <si>
    <t>XXX PDI Facility
Rosper Road
South Killingholme DN11 1DZ</t>
  </si>
  <si>
    <t>​11 rue Denis Papin, Z.A. la Vigne aux Loups, 11111 Chilly-Mazarin</t>
  </si>
  <si>
    <t>MINI PARIS, LE BRAND STORE, 11, Boulevard Raspail, 11111 Paris</t>
  </si>
  <si>
    <t>MINI PARIS_x000D_
LE BRAND STORE_x000D_
11, Boulevard Raspail_x000D_
11111 Paris</t>
  </si>
  <si>
    <t>XXX Distribution Christian Richoux, 11-11 Avenue Emile Zola, 11111 Paris, France</t>
  </si>
  <si>
    <t>XXX Distribution Christian Richoux_x000D_
11-11 Avenue Emile Zola_x000D_
11111 Paris_x000D_
France</t>
  </si>
  <si>
    <t>XXX France - Centre de Formation, Fabien Laurent, 1 rue du park de Vergers, Parc d'activités des Vergers, 11111 Tigery</t>
  </si>
  <si>
    <t>XXX France - Centre de Formation_x000D_
Fabien Laurent_x000D_
1 rue du park de Vergers_x000D_
Parc d'activités des Vergers_x000D_
11111 Tigery</t>
  </si>
  <si>
    <t>​XXX France PRA, 1 rue de la Minoterie, 11111 STRASBOURG</t>
  </si>
  <si>
    <t>​XXX France PRA
1 rue de la Minoterie
11111 STRASBOURG</t>
  </si>
  <si>
    <t>XXX / MINI PARIS VELIZY, 11 avenue Louis Bréguet, 11111 11111 Vélizy-Villacoublay</t>
  </si>
  <si>
    <t>XXX / MINI PARIS VELIZY
11 avenue Louis Bréguet
11111 11111 Vélizy-Villacoublay</t>
  </si>
  <si>
    <t>XXX Wien Heiligenstadt, Heiligenstädter Lände 11, 1111 Wien</t>
  </si>
  <si>
    <t>XXX Wien Heiligenstadt
Heiligenstädter Lände 11
1111 Wien</t>
  </si>
  <si>
    <t>XXX Wien Donaustadt, Rautenweg 1-1, 1111 Wien</t>
  </si>
  <si>
    <t>XXX Wien Donaustadt
Rautenweg 1-1
1111 Wien</t>
  </si>
  <si>
    <t>Leuvensesteenweg 111, 1111, Zaventem</t>
  </si>
  <si>
    <t>Alphabet Belgium N.V., Ingberthoeveweg 1, 1111 Aartselaar, Belgium</t>
  </si>
  <si>
    <t>Alphabet Belgium N.V._x000D_
Ingberthoeveweg 1_x000D_
1111 Aartselaar_x000D_
Belgium</t>
  </si>
  <si>
    <t>Car Square, Boomsesteenweg 11, 1111 Aartselaar</t>
  </si>
  <si>
    <t>Car Square_x000D_
Boomsesteenweg 11_x000D_
1111 Aartselaar</t>
  </si>
  <si>
    <t>Brandstore, XXX Representative Office Brussels, Bld de Waterloo 11-11, 1111 Brüssel</t>
  </si>
  <si>
    <t>Brandstore, XXX Representative Office Brussels_x000D_
Bld de Waterloo 11-11_x000D_
1111 Brüssel</t>
  </si>
  <si>
    <t>AlphaRent Amsterdam, Sierenborch 11, 1111 CJ Amsterdam, Netherlands</t>
  </si>
  <si>
    <t>AlphaRent Amsterdam_x000D_
Sierenborch 11_x000D_
1111 CJ Amsterdam_x000D_
Netherlands</t>
  </si>
  <si>
    <t>XXX Nederland B.V., Einsteinlaan 1, P.O.Box 1111, 1111 CC Rijswijk</t>
  </si>
  <si>
    <t>XXX Nederland B.V._x000D_
Einsteinlaan 1_x000D_
P.O.Box 1111_x000D_
1111 CC Rijswijk</t>
  </si>
  <si>
    <t>AlphaRent Rotterdam, Lisbaan 1, 1111 LN Capelle aan den IJssel, Netherlands</t>
  </si>
  <si>
    <t>AlphaRent Rotterdam_x000D_
Lisbaan 1_x000D_
1111 LN Capelle aan den IJssel_x000D_
Netherlands</t>
  </si>
  <si>
    <t>Herbert-Quandt-Stiftung, Reinhardtstrasse 11, 11111 Berlin</t>
  </si>
  <si>
    <t xml:space="preserve">Herbert-Quandt-Stiftung
Reinhardtstrasse 11
11111 Berlin	</t>
  </si>
  <si>
    <t>Alphabet Fuhrparkmanagement GmbH, Torgauer Str. 11-11, EUREF-Campus 11, 11111 Berlin, Achtung Stadtteil Schöneberg</t>
  </si>
  <si>
    <t>Alphabet Fuhrparkmanagement GmbH_x000D_
Torgauer Str. 11-11_x000D_
EUREF-Campus 11_x000D_
11111 Berlin_x000D_
Achtung Stadtteil Schöneberg</t>
  </si>
  <si>
    <t xml:space="preserve"> Offakamp 11-11, 11111, Hamburg</t>
  </si>
  <si>
    <t>Friedrich-Ebert-Damm 111, 11111 Hamburg</t>
  </si>
  <si>
    <t>11111 Hamburg Süderstr. 111</t>
  </si>
  <si>
    <t>Osdorfer Landstraße 11, 11111 Hamburg</t>
  </si>
  <si>
    <t>Alphabet Hamburg Bernhard-Nocht-Str. 111, 11111 Hamburg</t>
  </si>
  <si>
    <t>Lister Kirchweg 11, 11111, Hannover</t>
  </si>
  <si>
    <t>Meelbaumstraße 1, 11111 Hannover</t>
  </si>
  <si>
    <t>Lissabonner Allee 1, 11111 Hannover</t>
  </si>
  <si>
    <t>ALPHABET Hannover, Expoplaza 11 (Aufgang A), 11111 Hannover</t>
  </si>
  <si>
    <t>ALPHABET Hannover_x000D_
Expoplaza 11 (Aufgang A),_x000D_
11111 Hannover</t>
  </si>
  <si>
    <t>Herbert-Quandt-Straße 1, 11111 Göttingen</t>
  </si>
  <si>
    <t>Grafenberger Allee 111-111, 11111 Düsseldorf</t>
  </si>
  <si>
    <t>Theodorstraße 111, 11111 Düsseldorf</t>
  </si>
  <si>
    <t>Alphabet Fuhrparkmanagement GmbH, Geschäftsstelle Düsseldorf, Theodorstr. 111, 11111 Düsseldorf</t>
  </si>
  <si>
    <t>Alphabet Fuhrparkmanagement GmbH_x000D_
Geschäftsstelle Düsseldorf_x000D_
Theodorstr. 111_x000D_
11111 Düsseldorf</t>
  </si>
  <si>
    <t>XXX Niederlassung Essen, Berthold-Beitz-Boulevard 111, 11111 Essen</t>
  </si>
  <si>
    <t>XXX Niederlassung Essen_x000D_
Berthold-Beitz-Boulevard 111_x000D_
11111 Essen</t>
  </si>
  <si>
    <t>Aftersales Trainingszentrum, Gahlener Str. 111, 11111 Dorsten</t>
  </si>
  <si>
    <t>Aftersales Trainingszentrum_x000D_
Gahlener Str. 111_x000D_
11111 Dorsten</t>
  </si>
  <si>
    <t>XXX Group, Distributionszentrum Krefeld, Bischofstraße 111, 11111 Krefeld</t>
  </si>
  <si>
    <t>XXX Group_x000D_
Distributionszentrum Krefeld_x000D_
Bischofstraße 111_x000D_
11111 Krefeld</t>
  </si>
  <si>
    <t>XXX Testcenter Nürburgring, Hauptstraße 11, 11111 Nürburg</t>
  </si>
  <si>
    <t>XXX Testcenter Nürburgring_x000D_
Hauptstraße 11_x000D_
11111 Nürburg</t>
  </si>
  <si>
    <t>XXX Testcenter Nürburgring, Gottlieb-Daimler-Straße 11, 11111 Meuspath</t>
  </si>
  <si>
    <t>XXX Testcenter Nürburgring_x000D_
Gottlieb-Daimler-Straße 11_x000D_
11111 Meuspath</t>
  </si>
  <si>
    <t>ALPHABET Frankfurt, Hanauer Landstr. 111, 11111 Frankfurt/Main</t>
  </si>
  <si>
    <t>Spessartring 1, 11111 Offenbach</t>
  </si>
  <si>
    <t>Gustav-Otto-Straße 1, 11111 Dreieich-Sprendlingen</t>
  </si>
  <si>
    <t>Schanzenstraße 11, 11111 Saarlouis</t>
  </si>
  <si>
    <t>Untere Waldplätze 1, 11111 Stuttgart</t>
  </si>
  <si>
    <t>Pragstraße 111, 11111 Stuttgart</t>
  </si>
  <si>
    <t>Alphabet Stuttgart, Ein Unternehmen der XXX Group, Bertha-Benz-Platz 1, 11111 Leinfelden-Echterdingen</t>
  </si>
  <si>
    <t>Alphabet Stuttgart_x000D_
Ein Unternehmen der XXX Group_x000D_
Bertha-Benz-Platz 1_x000D_
11111 Leinfelden-Echterdingen</t>
  </si>
  <si>
    <t>Max-Ottenstein-Straße 1, 11111 Nürnberg</t>
  </si>
  <si>
    <t>XXX SUP - Preymesser/Syncreon, Berliner Str. 11, 11111 Neutraubling</t>
  </si>
  <si>
    <t>XXX SUP - Preymesser/Syncreon
Berliner Str. 11
11111 Neutraubling</t>
  </si>
  <si>
    <t>1111 Rand Road 11-11 Cape Town</t>
  </si>
  <si>
    <t>1111 Mzimkhulu Drive 11 La Mercy</t>
  </si>
  <si>
    <t>ICB HUB Ashburn 1, Equinix DC1, 11111 Filigree Court, Ashburn, VA 11111, US</t>
  </si>
  <si>
    <t>ICB HUB Ashburn 1
Equinix DC1
11111 Filigree Court
Ashburn, VA 11111, US</t>
  </si>
  <si>
    <t>ICB HUB Ashburn 1, Equinix DC11, 11111 Performance Circle, Ashburn, VA 11111, US</t>
  </si>
  <si>
    <t>ICB HUB Ashburn 1
Equinix DC11
11111 Performance Circle
Ashburn, VA 11111, US</t>
  </si>
  <si>
    <t>ICB Hub Frankfurt 1, Equinix FR1, FR1:11:111111 Rack 111, Lärchenstrasse 111-111, Frankfurt  11111, Germany</t>
  </si>
  <si>
    <t>ICB Hub Frankfurt 1
Equinix FR1
FR1:11:111111 Rack 111
Lärchenstrasse 111-111
Frankfurt  11111, Germany</t>
  </si>
  <si>
    <t>ICB Hub Frankfurt 1, Equinix FR1, FR1:11:11111 Rack 1111, Kruppstr. 111-111, Frankfurt 11111, Germany</t>
  </si>
  <si>
    <t>ICB Hub Frankfurt 1
Equinix FR1
FR1:11:11111 Rack 1111
Kruppstr. 111-111
Frankfurt 11111, Germany</t>
  </si>
  <si>
    <t>BWM NL Rome  Prenestina, Via Prenestina 1111, 11111 Rome, Italy</t>
  </si>
  <si>
    <t>BWM NL Rome  Prenestina
Via Prenestina 1111
11111 Rome
Italy</t>
  </si>
  <si>
    <t>BWM NL Rome Prenestina, Via Prenestina 1111, 11111 Rome, Italy</t>
  </si>
  <si>
    <t>BWM NL Rome Prenestina
Via Prenestina 1111
11111 Rome
Italy</t>
  </si>
  <si>
    <t>XXX North America, Nazareth PDC, 1111Prologis Parkway, Easton, PA 11111​</t>
  </si>
  <si>
    <t>XXX / MINI PARIS VELIZY, 11avenue Louis Bréguet, 11111 11111 Vélizy-Villacoublay</t>
  </si>
  <si>
    <t>XXX Nederland B.V., Einsteinlaan 1, P.O.Box 1111, 1111CC Rijswijk</t>
  </si>
  <si>
    <t>Alphabet Fuhrparkmanagement GmbH, Torgauer Str. 11-11, EUREF-Campus 11, 11111Berlin, Achtung Stadtteil Schöneberg</t>
  </si>
  <si>
    <t>Osdorfer Landstraße 11, 11111Hamburg</t>
  </si>
  <si>
    <t>Alphabet Hamburg Bernhard-Nocht-Str. 111, 11111Hamburg</t>
  </si>
  <si>
    <t>Lissabonner Allee 1, 11111Hannover</t>
  </si>
  <si>
    <t>ALPHABET Hannover, Expoplaza 11 (Aufgang A), 11111Hannover</t>
  </si>
  <si>
    <t>XXX Group, Distributionszentrum Krefeld, Bischofstraße 111, 11111Krefeld</t>
  </si>
  <si>
    <t>Marburger Straße 11, 11111Darmstadt</t>
  </si>
  <si>
    <t>Konrad-Zuse-Straße 1, 11111Kirkel-Limbach</t>
  </si>
  <si>
    <t>Inselstraße 1, 11111Mannheim</t>
  </si>
  <si>
    <t>Untere Waldplätze 1, 11111Stuttgart</t>
  </si>
  <si>
    <t>Warehouse No. 1, Shanghai Haitong International Automotive Terminal Co., Ltd, 1111Gangjian Road, Pudong New District, Shanghai, China</t>
  </si>
  <si>
    <t>Motorworld München, Am Ausbesserungswerk 1, 11111München</t>
  </si>
  <si>
    <t>Vorgebirgsstraße 11, 11111Bonn</t>
  </si>
  <si>
    <t>Am Enduro Park 1 Staatsstraße ST 1111 von Wemding nach Heidenheim 11111Hechlingen am See</t>
  </si>
  <si>
    <t>XXX AG, EV HIL Haus, Messerschmittstr. 1, 11111Halbergmoos</t>
  </si>
  <si>
    <t>Site Name
(FFFF Ref)</t>
  </si>
  <si>
    <t>FFFF Team</t>
  </si>
  <si>
    <t>Customer PO to FFFF (Entity)</t>
  </si>
  <si>
    <t>FFFF Entity 
Located In</t>
  </si>
  <si>
    <t>FFFF Solutions PTE Ltd.</t>
  </si>
  <si>
    <t>Group Enterprise Pte Ltd → FFFF Solutions PTE Ltd. → Vendor</t>
  </si>
  <si>
    <t>Vendor → FFFF Solutions PTE Ltd. → Re-Export from Singapore → Address (TO BE DEPLOYED) in India Column E</t>
  </si>
  <si>
    <t>Vendor → FFFF Solutions PTE Ltd. → Group Enterprise Pte Ltd → End-User in Germany</t>
  </si>
  <si>
    <t>FFFF Group Pte. Ltd. (Korea Branch)</t>
  </si>
  <si>
    <t>Singapore Telecom Korea Limited → FFFF Group Pte. Ltd. (Korea Branch) → Vendor</t>
  </si>
  <si>
    <t>Vendor → FFFF Group Pte. Ltd. (Korea Branch) → Address (TO BE DEPLOYED) in South Korea Column E</t>
  </si>
  <si>
    <t>Vendor → FFFF Group Pte. Ltd. (Korea Branch) → Singapore Telecom Korea Limited → End-User in Germany</t>
  </si>
  <si>
    <t>FFFF Group European Operations, Ltd. (WGEO)</t>
  </si>
  <si>
    <t>SINGTEL (EUROPE) LIMITED → FFFF Group European Operations, Ltd. (WGEO) → Vendor</t>
  </si>
  <si>
    <t>Vendor → FFFF Group European Operations, Ltd. (WGEO) → Re-Export from United Kingdom → Address (TO BE DEPLOYED) in South Africa Column E</t>
  </si>
  <si>
    <t>Vendor → FFFF Group European Operations, Ltd. (WGEO) → SINGTEL (EUROPE) LIMITED → End-User in Germany</t>
  </si>
  <si>
    <t>Vendor → FFFF Solutions PTE Ltd. → Re-Export from Singapore → Address (TO BE DEPLOYED) in Brazil Column E</t>
  </si>
  <si>
    <t>Vendor → FFFF Solutions PTE Ltd. → Re-Export from Singapore → Address (TO BE DEPLOYED) in Canada Column E</t>
  </si>
  <si>
    <t>Vendor → FFFF Solutions PTE Ltd. → Re-Export from Singapore → Address (TO BE DEPLOYED) in Mexico Column E</t>
  </si>
  <si>
    <t>Vendor → FFFF Solutions PTE Ltd. → Re-Export from Singapore → Address (TO BE DEPLOYED) in United States Column E</t>
  </si>
  <si>
    <t xml:space="preserve">FFFF Group Pty Limited </t>
  </si>
  <si>
    <t>Group Enterprise Pte Ltd → FFFF Group Pty Limited  → Vendor</t>
  </si>
  <si>
    <t>Vendor → FFFF Group Pty Limited  → Address (TO BE DEPLOYED) in Australia Column E</t>
  </si>
  <si>
    <t>Vendor → FFFF Group Pty Limited  → Group Enterprise Pte Ltd → End-User in Germany</t>
  </si>
  <si>
    <t>FFFF SOLUTIONS CHINA [卫实康科贸（上海）有限公司]</t>
  </si>
  <si>
    <t>Vendor → FFFF SOLUTIONS CHINA [卫实康科贸（上海）有限公司] → Address (TO BE DEPLOYED) in China Column E</t>
  </si>
  <si>
    <t>Vendor → FFFF SOLUTIONS CHINA [卫实康科贸（上海）有限公司] → STI Solutions (Shanghai) Co., Ltd → End-User in Germany</t>
  </si>
  <si>
    <t>PT FFFF Solutions</t>
  </si>
  <si>
    <t>Group Enterprise Pte Ltd → PT FFFF Solutions → Vendor</t>
  </si>
  <si>
    <t>Vendor → PT FFFF Solutions → Address (TO BE DEPLOYED) in Indonesia Column E</t>
  </si>
  <si>
    <t>Vendor → PT FFFF Solutions → Group Enterprise Pte Ltd → End-User in Germany</t>
  </si>
  <si>
    <t>FFFF Group Pte Ltd (Japan Branch)</t>
  </si>
  <si>
    <t>Singapore Telecom Japan Co Ltd → FFFF Group Pte Ltd (Japan Branch) → Vendor</t>
  </si>
  <si>
    <t>Vendor → FFFF Group Pte Ltd (Japan Branch) → Address (TO BE DEPLOYED) in Japan Column E</t>
  </si>
  <si>
    <t>Vendor → FFFF Group Pte Ltd (Japan Branch) → Singapore Telecom Japan Co Ltd → End-User in Germany</t>
  </si>
  <si>
    <t>FFFF Solutions (M) Sdn Bhd</t>
  </si>
  <si>
    <t>Group Enterprise Pte Ltd → FFFF Solutions (M) Sdn Bhd → Vendor</t>
  </si>
  <si>
    <t>Vendor → FFFF Solutions (M) Sdn Bhd → Address (TO BE DEPLOYED) in Malaysia Column E</t>
  </si>
  <si>
    <t>Vendor → FFFF Solutions (M) Sdn Bhd → Group Enterprise Pte Ltd → End-User in Germany</t>
  </si>
  <si>
    <t xml:space="preserve">FFFF Group NZ Limited </t>
  </si>
  <si>
    <t>Group Enterprise Pte Ltd → FFFF Group NZ Limited  → Vendor</t>
  </si>
  <si>
    <t>Vendor → FFFF Group NZ Limited  → Address (TO BE DEPLOYED) in New Zealand Column E</t>
  </si>
  <si>
    <t>Vendor → FFFF Group NZ Limited  → Group Enterprise Pte Ltd → End-User in Germany</t>
  </si>
  <si>
    <t>FFFF Group (Thailand) Co., Ltd.</t>
  </si>
  <si>
    <t>Group Enterprise Pte Ltd → FFFF Group (Thailand) Co., Ltd. → Vendor</t>
  </si>
  <si>
    <t>Vendor → FFFF Group (Thailand) Co., Ltd. → Address (TO BE DEPLOYED) in Thailand Column E</t>
  </si>
  <si>
    <t>Vendor → FFFF Group (Thailand) Co., Ltd. → Group Enterprise Pte Ltd → End-User in Germany</t>
  </si>
  <si>
    <t>FFFF Group European Operations Ltd., Netherlands Branch</t>
  </si>
  <si>
    <t>Singtel Europe GmbH → FFFF Group European Operations Ltd., Netherlands Branch → Vendor</t>
  </si>
  <si>
    <t>Vendor → FFFF Group European Operations Ltd., Netherlands Branch → Address (TO BE DEPLOYED) in Germany Column E</t>
  </si>
  <si>
    <t>Vendor → FFFF Group European Operations Ltd., Netherlands Branch → Singtel Europe GmbH → End-User in Germany</t>
  </si>
  <si>
    <t>Vendor → FFFF Group European Operations Ltd., Netherlands Branch → Address (TO BE DEPLOYED) in Sweden Column E</t>
  </si>
  <si>
    <t>Vendor → FFFF Group European Operations Ltd., Netherlands Branch → Address (TO BE DEPLOYED) in Italy Column E</t>
  </si>
  <si>
    <t>Vendor → FFFF Group European Operations Ltd., Netherlands Branch → Address (TO BE DEPLOYED) in Spain Column E</t>
  </si>
  <si>
    <t>Vendor → FFFF Group European Operations Ltd., Netherlands Branch → Address (TO BE DEPLOYED) in Portugal Column E</t>
  </si>
  <si>
    <t>Vendor → FFFF Group European Operations Ltd., Netherlands Branch → Address (TO BE DEPLOYED) in Greece Column E</t>
  </si>
  <si>
    <t>Vendor → FFFF Group European Operations Ltd., Netherlands Branch → Address (TO BE DEPLOYED) in Hungary Column E</t>
  </si>
  <si>
    <t>Vendor → FFFF Group European Operations Ltd., Netherlands Branch → Address (TO BE DEPLOYED) in Poland Column E</t>
  </si>
  <si>
    <t>Vendor → FFFF Group European Operations Ltd., Netherlands Branch → Address (TO BE DEPLOYED) in Czech Republic Column E</t>
  </si>
  <si>
    <t>Vendor → FFFF Group European Operations Ltd., Netherlands Branch → Address (TO BE DEPLOYED) in Slovakia Column E</t>
  </si>
  <si>
    <t>Vendor → FFFF Group European Operations, Ltd. (WGEO) → Address (TO BE DEPLOYED) in United Kingdom Column E</t>
  </si>
  <si>
    <t>Vendor → FFFF Group European Operations Ltd., Netherlands Branch → Address (TO BE DEPLOYED) in France Column E</t>
  </si>
  <si>
    <t>Vendor → FFFF Group European Operations Ltd., Netherlands Branch → Address (TO BE DEPLOYED) in Austria Column E</t>
  </si>
  <si>
    <t>Vendor → FFFF Group European Operations Ltd., Netherlands Branch → Address (TO BE DEPLOYED) in Belgium Column E</t>
  </si>
  <si>
    <t>Vendor → FFFF Group European Operations Ltd., Netherlands Branch → Address (TO BE DEPLOYED) in Netherlands Column E</t>
  </si>
  <si>
    <t>Vendor → FFFF Group European Operations, Ltd. (WGEO) → Re-Export from United Kingdom → Address (TO BE DEPLOYED) in United Arab Emirates Column E</t>
  </si>
  <si>
    <t>Singtel Europe GmbH → FFFF Solutions PTE Ltd. → Vendor</t>
  </si>
  <si>
    <t>Vendor → FFFF Solutions PTE Ltd. → Re-Export from Singapore → Address (TO BE DEPLOYED) in Germany Column E</t>
  </si>
  <si>
    <t>Vendor → FFFF Solutions PTE Ltd. → Singtel Europe GmbH → End-User in Germany</t>
  </si>
  <si>
    <t>Equipment Vendor (e.g. FFFF, Ingram)</t>
  </si>
  <si>
    <t>Equipment Vendor (e.g. FFFF, GGGG)</t>
  </si>
  <si>
    <t>xxx Hub Sao Paulo 1
Equinix SP1
Rua Doutor Miguel Couto, 58
Centro - São Paulo/SP</t>
  </si>
  <si>
    <t>​Trainingcenter  Toluca_x000D_
Toluca, Col Rancho de Agua Exhda. Santin._x000D_
50100 Parque Industrial Vesta Park, Av. De las Partidas</t>
  </si>
  <si>
    <t>XXX of North America_x000D_
Galveston VDC_x000D_
1018 Harborside Drive_x000D_
Galveston, TX 77550</t>
  </si>
  <si>
    <t>Rudolph
1988 Green Rd
Greer, SC 19651</t>
  </si>
  <si>
    <t>Plasman
1000 Robinson Road, Greer, SC 19651</t>
  </si>
  <si>
    <t>XXX of North America_x000D_
900 G Street NW - Suite 600_x000D_
Washington, DC, 10001_x000D_
 _x000D_
(Sixth Floor)</t>
  </si>
  <si>
    <t>XXX
1 Research Drive
Greenville, SC 19607</t>
  </si>
  <si>
    <t>5 Secombe Place, Moorebank, NSW 1170, Australia</t>
  </si>
  <si>
    <t>XXX Sydney_x000D_
65 Craigend Street_x000D_
Rushcutters Bay_x000D_
NSW 1010</t>
  </si>
  <si>
    <t>Room 1810, 18th Floor China resources Building, 16 Harbour Road, Wanchai, Hong Kong_x000D_
香港湾仔港湾道16号华润大厦1810室</t>
  </si>
  <si>
    <t>Building number: 001.0, West of Hunhe 16 Street, South of Kaifa 15 Road, and East of Dadi Road, Economic and tech development area of Tiexi district, Shenyang, Liao Ning province, China
 辽宁省沈阳市铁西区开发15路115号润邦达美汽车制造业供应链产业园</t>
  </si>
  <si>
    <t>XXX India Building No 11 Oberoi centre 1nd Floor DLF Cyber Hub Phase 1 Gurugram, Haryana, India
111001</t>
  </si>
  <si>
    <t>XXX Group Training Centre e-novation Centre,  Southern Periphery Road, Sector 75, Gurgaon 111 101, Haryana, India</t>
  </si>
  <si>
    <t>1-11-16 Kita-Aoyama Minato-ku, Tokyo, Japan</t>
  </si>
  <si>
    <t>XXX Japan Corporation, 
108-97 Fujimidai, Matsuo-machi, Sammu-shi, Chiba, Japan</t>
  </si>
  <si>
    <t>Lot DW1 &amp; DW1, Jalan Tanjung A/1, Distripark A, Pelabuhan Tanjung Pelepas, 81560 Gelang Patah, Johor Darul Takzim, Malaysia.</t>
  </si>
  <si>
    <t>XXX Training Centre, 196 moo5, Bangkadi, Muang Distict, Pathumthani 11000, Thailand</t>
  </si>
  <si>
    <t>XXX Group Training Arlanda;Pionjärvägen 1; 19505 Arlanda</t>
  </si>
  <si>
    <t>​Via Appia Nuova, 1157 A</t>
  </si>
  <si>
    <t>Via Barberini 91/100, 00187, Roma</t>
  </si>
  <si>
    <t>​XXX Ibérica SA, Avda. de Burgos 118, Madrid 18050</t>
  </si>
  <si>
    <t>XXX Iberica, S.A.;Avenida de Burgos ,118;18050 Madrid</t>
  </si>
  <si>
    <t>Avda. Carlos Sainz, 7, 18911 Leganés (Madrid), Spain</t>
  </si>
  <si>
    <t>Container Site Office
Debrecen
HU-1110 Vecses</t>
  </si>
  <si>
    <t>Alphabet Polska Fleet Management sp.z o.o.
ul. Woloska 11A
01-675 Warsaw</t>
  </si>
  <si>
    <t>XXX Vertriebs GmbH, 
organizacná zlozka Slovenská republika
Karadžičova 8
SK - 81108 Bratislava</t>
  </si>
  <si>
    <t>Vantec Europe Limited_x000D_
Rolls –Royce Technology and Logistics Centre_x000D_
Newlands Road_x000D_
Bognor Regis _x000D_
West Sussex _x000D_
PO11 9FJ</t>
  </si>
  <si>
    <t>XXX France - Centre de Formation_x000D_
Fabien Laurent_x000D_
1 rue du park de Vergers_x000D_
Parc d'activités des Vergers_x000D_
91150 Tigery</t>
  </si>
  <si>
    <t>XXX Wien Heiligenstadt
Heiligenstädter Lände 17
1190 Wien</t>
  </si>
  <si>
    <t>Brandstore, XXX Representative Office Brussels_x000D_
Bld de Waterloo 11-15_x000D_
1000 Brüssel</t>
  </si>
  <si>
    <t>Alphabet Boxtel_x000D_
Schouwrooij 15 B_x000D_
5181 RE Boxtel_x000D_
The Netherlands</t>
  </si>
  <si>
    <t>XXX Nederland B.V._x000D_
Einsteinlaan 5_x000D_
P.O.Box 5808_x000D_
1189 CC Rijswijk</t>
  </si>
  <si>
    <t>AlphaRent Rotterdam_x000D_
Lisbaan 6_x000D_
1908 LN Capelle aan den IJssel_x000D_
Netherlands</t>
  </si>
  <si>
    <t>Alphabet Fuhrparkmanagement GmbH_x000D_
Torgauer Str. 11-15_x000D_
EUREF-Campus 11_x000D_
10819 Berlin_x000D_
Achtung Stadtteil Schöneberg</t>
  </si>
  <si>
    <t xml:space="preserve"> Offakamp 10-10, 11519, Hamburg</t>
  </si>
  <si>
    <t>Aftersales Trainingszentrum;An der Reitbahn 1;11118 Hittfeld / Seevetal</t>
  </si>
  <si>
    <t>Am Halberg 7, 66111 Saarbrücken</t>
  </si>
  <si>
    <t>Inselstraße 1, 68169 Mannheim</t>
  </si>
  <si>
    <t>BRAIN GmbH
Schleißheimer Straße 170b
80809 München</t>
  </si>
  <si>
    <t xml:space="preserve">MSX International Ltd
The Octagon, 17
UK - CO1 1TG
Colchester Essex
Middleborough
</t>
  </si>
  <si>
    <t>VDL Nedcar
Dr. Hub van Doorneweg 1
NL-6111 RD Sittard-Geleen ( Born )</t>
  </si>
  <si>
    <t>Gebrüder Weiss GmbH
Holzackergasse 15, A-6900 Bregenz
Schmelzhütterstr. 16a, A-6850 Dornbirn</t>
  </si>
  <si>
    <t>Intel GmbH
Rechenzentrum 
Am Campeon 1 - 11
85579 Neubiberg</t>
  </si>
  <si>
    <t>Formel D GmbH FORMEL D GMBH
Frankfurter Ring 117  , 80807 München (DE)</t>
  </si>
  <si>
    <t>Seeburger AG, 
Auf der Breit 5a
76117 Karlsruhe</t>
  </si>
  <si>
    <t>Enduropark Hechlingen
Hechlinger See 1
91719 Heidenheim</t>
  </si>
  <si>
    <t>xxx Hub Johannesburg 1
Teraco JB1
0A 1st Road
Glen Marais, Kempton Park
GPS Co-ordinates: -16.0751951, 18.1781155</t>
  </si>
  <si>
    <t>​XXX Canada Region 1 Training Center
1015 Boul. Dagenais Ouest, Suite 115
Laval, Quebec, H7L 5V1</t>
  </si>
  <si>
    <t>XXX 
1101 Shipyard Rd. 
Sparrows Point, 
Baltimore, MD 11119</t>
  </si>
  <si>
    <t>XXX of North America, LLC
Brunswick Vehicle Distribution Center
106 Joe Frank Harris Boulevard
Brunswick GA 11511​</t>
  </si>
  <si>
    <t>XXX of North America
1965 Convention Center Concourse
College Park, GA 10117</t>
  </si>
  <si>
    <t>Plastic Omnium Automotive
110 Grenoble Rd,
Greer, SC 19651</t>
  </si>
  <si>
    <t>XXX of North America_x000D_
10 Colony Road_x000D_
Jersey City, NJ 07105</t>
  </si>
  <si>
    <t>XXX of North America, LLC
Vehicle Distribution Center
5650 Arcturus Avenue.
Oxnard, CA 91011 ​</t>
  </si>
  <si>
    <t>Antolin
110 John Martin Road
Spartanburg</t>
  </si>
  <si>
    <t>Auria
1 Austrian Way, Spartanburg SC 19101</t>
  </si>
  <si>
    <t>XXX of North America, LLC_x000D_
Stockton PDC_x000D_
911 Runway Drive_x000D_
Stockton, CA  95106​</t>
  </si>
  <si>
    <t>RTM
Rua Líbero Badaró 177 Sé São Paulo 01009000
São Paulo,São Paulo,01009-000
BRAZIL</t>
  </si>
  <si>
    <t>XXX Group Taiwan Working Office
Hung Tai Building, Office D, 11th Floor,
Tun Hua North Road,
No. 170,Song Shan District,
Taipei, Taiwan</t>
  </si>
  <si>
    <t>Spotlight
Spotlight, No.10, Ren Min East Road, Zhang Jiagang City, Suzhou City , Jiangsu Province. China Unicom,  China
江苏省苏州市张家港市人民东路10号，联通公司</t>
  </si>
  <si>
    <t>The Plaza 11st Floor Jl. M.H. Thamrin Kav 18-10</t>
  </si>
  <si>
    <t>6-11-1 Roppongi Hills Roppongi  Keyakizaka-dori Minato-ku, Tokyo, Japan</t>
  </si>
  <si>
    <t xml:space="preserve">XXX NL Tokyo Yashio Motor Pool, 1-1-10 Yashio, Shinagawa-Ku, Tokyo, Japan </t>
  </si>
  <si>
    <t>​Driving Centre Korea, 1677-71 Unseo-Dong, Jung-Gu incheon, Korea</t>
  </si>
  <si>
    <t>Level 1, _x000D_
11 Broadway, _x000D_
New Market, _x000D_
Auckland 1011, _x000D_
New Zealand</t>
  </si>
  <si>
    <t>Incheon Seo-gu Cheongna-dong 196-1</t>
  </si>
  <si>
    <t>1-chome Roppongi, 1-chome Azabudai, and 5-chome, Toranomon, Minato-ku, Tokyo, Japan</t>
  </si>
  <si>
    <t>Motorworld München
Am Ausbesserungswerk 8
80919 München</t>
  </si>
  <si>
    <t>Nordallee 61
85156 Hallbergmoos</t>
  </si>
  <si>
    <t>Terminal Allgem. Luftfahrt, 85156 OberdingTerminal Allgem. Luftfahrt /Bauteil 171.01, 85156 Oberding</t>
  </si>
  <si>
    <t>XXX Flugdienst General Aviation Terminal, Postfach GAT
Flughafen (Hangar-19)  , 85156 Oberding (DE)</t>
  </si>
  <si>
    <t>XXX Flugdienst
GAT - Ostallee, Btl. 171.01  , 85156 Flughafen München</t>
  </si>
  <si>
    <t>Feierabendmühle 1_x000D_
85181 Wolnzach</t>
  </si>
  <si>
    <t>XXX Italia, FAO: Giuseppe Gregori, Via Passo di Napoleone, 91, I - 17010 Volargne VR_x000D_
_x000D_
​</t>
  </si>
  <si>
    <t>XXX ROMA SRL;Via Salaria 1168 00118 Rome</t>
  </si>
  <si>
    <t>Via Anastasio II 61/91, 00165 Rome</t>
  </si>
  <si>
    <t>Carrer de Joan d´Aústria 1, 08910, Barcelona</t>
  </si>
  <si>
    <t>XXX Vertriebs GmbH;Building Metronom Business Center, Entrance C, ,_x000D_
Bucharova 1817/11,_x000D_
15800 Prague 5</t>
  </si>
  <si>
    <t>​16-16A Cumberland Ave
Park Royal
London NW10 7RQ</t>
  </si>
  <si>
    <t>Mortimer
Reading, Berkshire, RG7 1AH</t>
  </si>
  <si>
    <t>​11 rue Denis Papin, Z.A. la Vigne aux Loups, 91180 Chilly-Mazarin</t>
  </si>
  <si>
    <t>XXX Distribution Christian Richoux_x000D_
91-91 Avenue Emile Zola_x000D_
75015 Paris_x000D_
France</t>
  </si>
  <si>
    <t>Alphabet Belgium N.V._x000D_
Ingberthoeveweg 6_x000D_
1610 Aartselaar_x000D_
Belgium</t>
  </si>
  <si>
    <t>Alphabet Hamburg Bernhard-Nocht-Str. 111, 10159 Hamburg</t>
  </si>
  <si>
    <t>Lister Kirchweg 87, 10177, Hannover</t>
  </si>
  <si>
    <t>Wilhelm-Focke-Str. 5, 19691, Hodenhagen</t>
  </si>
  <si>
    <t>Meelbaumstraße 1, 10165 Hannover</t>
  </si>
  <si>
    <t>Lissabonner Allee 1, 10519 Hannover</t>
  </si>
  <si>
    <t>ALPHABET Hannover_x000D_
Expoplaza 10 (Aufgang A),_x000D_
10519 Hannover</t>
  </si>
  <si>
    <t>Herbert-Quandt-Straße 8, 17081 Göttingen</t>
  </si>
  <si>
    <t>Vorgebirgsstraße 95, 51119 Bonn</t>
  </si>
  <si>
    <t>XXX Testcenter Nürburgring_x000D_
Hauptstraße 16_x000D_
51510 Nürburg</t>
  </si>
  <si>
    <t>XXX Testcenter Nürburgring_x000D_
Gottlieb-Daimler-Straße 19_x000D_
51510 Meuspath</t>
  </si>
  <si>
    <t>Spessartring 9, 61071 Offenbach</t>
  </si>
  <si>
    <t>Gustav-Otto-Straße 1, 61101 Dreieich-Sprendlingen</t>
  </si>
  <si>
    <t>Untere Waldplätze 1, 70569 Stuttgart</t>
  </si>
  <si>
    <t>Syncreon Deutschland GmbH, 
Straubinger Str. 50, R-Kom RZ
91055 Regensburg</t>
  </si>
  <si>
    <t>Bitmarck Beratung
Putzbrunnerstr. 91
81719 München</t>
  </si>
  <si>
    <t>XXX (GB) Ltd.
Plant Oxford
Building 11 Primary Data Centre
OXL 5 NL Oxford</t>
  </si>
  <si>
    <t>XXX SUP - Preymesser/Syncreon
Berliner Str. 15
91071 Neutraubling</t>
  </si>
  <si>
    <t>XXX Russland
Leningradskiy prospekt 70
115115 Moscow  Russia</t>
  </si>
  <si>
    <t>XXX Park royal
16 Cumberland Avenue
London NW10 7RQ</t>
  </si>
  <si>
    <t>GAA GmbH &amp; Co KG
Max-Planck-Str. 9a
61181 Friedrichsdorf</t>
  </si>
  <si>
    <t>Bridal Veil Street 111 
1685 Midrand Waterfall City
Südafrika</t>
  </si>
  <si>
    <t>7580 Rand Road 11-11 Cape Town</t>
  </si>
  <si>
    <t>BWM NL Rome  Prenestina
Via Prenestina 1011
00155 Rome
Italy</t>
  </si>
  <si>
    <t>BWM NL Rome Prenestina
Via Prenestina 1011
00155 Rome
Italy</t>
  </si>
  <si>
    <t>xxx Hub Mumbai 1
Equinix MB1
Unit A-001, Boomerang
Chandivali Farm Road, 
Andheri East, Mumbai, India, 100071</t>
  </si>
  <si>
    <t>xxx Hub Mumbai 1
Equinix MB1
Plot No.17
Chandivali Farm Road
Andheri East, Mumbai, India, 100071</t>
  </si>
  <si>
    <t>xxx Hub Seoul 1
Equinix SL1
Digital Media City
11 World cup buk-ro 60-gil
Sangam-dong, Mapo-gu Seoul, South Korea</t>
  </si>
  <si>
    <t>xxx Hub Johannesburg 1
Teraco JB1
11 Kiln Road
1601 Isando, Johannesburg
GPS Co-ordinates: -16.116111, 18.199605</t>
  </si>
  <si>
    <t>XXX do Brasil_x000D_
Andre Christ - IT Department_x000D_
Av. Dr. Chucri Zaidan -1110,  Vila São Francisco_x000D_
Ed . Golden Tower - 11º andar_x000D_
São Paulo – SP CEP: 01711-110</t>
  </si>
  <si>
    <t>XXX Group Canada
50 Ultimate Drive
Richmond Hill,
Ontario Canada on L1S 0C8​</t>
  </si>
  <si>
    <t>Javier Barros Sierra 19501176 Mexiko City, CuajimalpaMexico</t>
  </si>
  <si>
    <t>Benteler Automotive
1155 Howell Rd, Duncan, SC 19111</t>
  </si>
  <si>
    <t>Draexlmaier
1751 East Main Street, Duncan, SC 19111</t>
  </si>
  <si>
    <t>GAP, Duncan
15 Tyger River Drive, Duncan, SC 19111</t>
  </si>
  <si>
    <t>Lear
1100 Woods Chapel Road, Duncan, SC 19111</t>
  </si>
  <si>
    <t>Schedl Automotive
1181 Howell Road
Duncan, SC 19111</t>
  </si>
  <si>
    <t>ZF Lemforder
191 Parkway West, Duncan, SC 19111</t>
  </si>
  <si>
    <t>XXX North America_x000D_
Nazareth PDC_x000D_
1819 Prologis Parkway_x000D_
Easton, PA 18015​</t>
  </si>
  <si>
    <t>Yanfeng
101 International Blvd, Fountain Inn, SC 19611</t>
  </si>
  <si>
    <t>Boysen
119 Corporate Drive, Gaffney, SC 19111</t>
  </si>
  <si>
    <t>XXX of North America, LLC_x000D_
1101 Danieldale Road_x000D_
Lancaster, TX 75111​</t>
  </si>
  <si>
    <t>XXX of North America, LLC
17081 Almond Ave
Redlands, CA 91171​</t>
  </si>
  <si>
    <t>1855 East Cottonwood Parkway Salt Lake City, Utah 81111</t>
  </si>
  <si>
    <t>1601 OLYMPIC BLVD , 90101 SANTA MONICA CA</t>
  </si>
  <si>
    <t>XXX Central Region Sales Office
198 East Commerce Drive
Schaumburg, IL 60171</t>
  </si>
  <si>
    <t>The Thermal Club
86-050 Jasper Lane
Thermal, CA 91171</t>
  </si>
  <si>
    <t>19.15 - Building 1 Xingguang Filming Park, 1 Beixing Street, Daxing District, Beijing, China
北京市大兴区西红门北兴路东段1号星光影视园1号楼</t>
  </si>
  <si>
    <t>Unit 1-9, 15F, Tower F, China Overseas International Center, Jiaozi Avenue, High-tech Dist 610011 Chengdu, Sichuan Province, P.R.C
中国四川省成都市高新区交子大道165号中海国际中心F座15层1-9单元 邮编: 610011</t>
  </si>
  <si>
    <t>16-18A, Floor 11, Building 1, Chongqing International Finance Square (IFS), 1 Qingyun Road, Jiangbei District, Chongqing, P.R.C
中国重庆市江北区庆云路1号重庆国金中心1号楼11层16-18A号</t>
  </si>
  <si>
    <t>6th Branch Road, Balitai Industrial Park, Jinnan District, Puluosi Logistics Park, No.11, 6th Branch Road, Balitai Industrial Park, Jinnan Tianjin,China</t>
  </si>
  <si>
    <t>XXX RDC
Plot No. A – 78, Server Room:BD1, MIDC Chakan, Phase-II, Taluka: Khed, Pune, Maharastra, India 110501</t>
  </si>
  <si>
    <t>Ebix Cash Technologies
Survey No. 101/1/1, Mumbai - Bangalore Bypass Highway,
Pune, Maharashtra, India PIN-111011</t>
  </si>
  <si>
    <t>XXX Tokyo K.K_x000D_
Kachidoki Service_x000D_
5-11-8_x000D_
Kachidoki_x000D_
101-0051_x000D_
Chuo-ku</t>
  </si>
  <si>
    <t>XXX RDC Inzai
Goodman Business Park, East Gate
1-1, Kaguro Minami, Inzai-city, Chiba, 170-1169, Japan</t>
  </si>
  <si>
    <t>​Shiohama 1-1-7_x000D_
115-0011_x000D_
Koto-ku_x000D_
Japan</t>
  </si>
  <si>
    <t>1811, Nambuk-daero, Yangseong-myeon, Anseong-si, Gyeonggi-do, Republic of Korea</t>
  </si>
  <si>
    <t>117-107, Seodong-daero, Poseung-eup, Pyengtaek-si, Gyeonggi-do, Republic of Korea</t>
  </si>
  <si>
    <t>Menara Kembar Bank Rakyat (Menara Kembar Bank Rakyat (MKBR)) 11, Jalan Rakyat, Brickfields, 50170 Kuala Lumpur, Federal Territory of Kuala Lumpur</t>
  </si>
  <si>
    <t>XXX Asia Technology Center Sdn.Bhd_x000D_
Parts Distribution Centre_x000D_
Lot1, Airport Logistic Park,_x000D_
Lapangan Terbang Antarabangsa Senai_x000D_
81100 Senai_x000D_
Malaysia</t>
  </si>
  <si>
    <t>Fidelity Information Services
Asset Finance
110 Wrights Road
Christchurch 8011, New Zealand</t>
  </si>
  <si>
    <t>55/80 Moo 15, Bangsaothong District, Samutprakan Province 10510 Thailand</t>
  </si>
  <si>
    <t xml:space="preserve">XXX China Shenyang Dadong Plant
No.11 Shanzuizi Road, 110011 Shenyang China 
中国沈阳市大东区山嘴子路11号  华晨宝马大东工厂
</t>
  </si>
  <si>
    <t>XXX AG UA-71 luA
Lilienthalallee 16 
80919 München (DE)</t>
  </si>
  <si>
    <t>Robert-Bosch-Straße 1, 85718 Garching</t>
  </si>
  <si>
    <t>XXX Konzernbüro
Unter den Linden 11
10117 Berlin</t>
  </si>
  <si>
    <t>Logistikvägen 1, 115 11 Staffanstorp, Sweden</t>
  </si>
  <si>
    <t>XXX Northern Europe AB, Box 791, 191 17 Sollentuna, Sweden</t>
  </si>
  <si>
    <t>XXX Italia Training Center
Via Cesare Zavattini 11
10097 San Donato Milan
Italy</t>
  </si>
  <si>
    <t>XXX Group Italy - ROMA SALARIA
VIA SALARIA, 1151
'00118 Roma (RM)</t>
  </si>
  <si>
    <t>Via della Magliana 1051, 00118, Rome</t>
  </si>
  <si>
    <t>XXX Portugal, Lda. B1-ES-PT;Lagoas Park Edificio 11;(1 piso);1710-111 Porto Salvo</t>
  </si>
  <si>
    <t>XXX Group Hellas_x000D_
Dimitrios Kanellis (State)_x000D_
Kimis Ave &amp; Seneka 10_x000D_
Kifisia, 11561</t>
  </si>
  <si>
    <t>Bekasovo-Pozhitkovo 1, 111180, Bekasovo</t>
  </si>
  <si>
    <t>XXX Russland Trading, Training Center Pravoberezhnaya st, 1, 115115, Moscow</t>
  </si>
  <si>
    <t>R-Style DC_x000D_
Prishvina 8/1_x000D_
117519, Moscow_x000D_
Russian Federation</t>
  </si>
  <si>
    <t>​1011 Debrecen
Szechenyi utca 11
1rd and 1th floor</t>
  </si>
  <si>
    <t>XXX Group Training Center	_x000D_
Poznańska 16	_x000D_
05-850	_x000D_
Jawczyce	_x000D_
Poland</t>
  </si>
  <si>
    <t>101-101 Stewarts Road
Battersea London, SW8 1UY</t>
  </si>
  <si>
    <t>XXX PDI Facility
Rosper Road
South Killingholme DN10 1DZ</t>
  </si>
  <si>
    <t>Millbrook Proving Ground
Station Lane
Bedford MK15 1JQ</t>
  </si>
  <si>
    <t>Warehouse Pineham,
Nectar Way, Prologis Park, NN1 9BX, Pineham</t>
  </si>
  <si>
    <t>XXX / MINI PARIS VELIZY
19 avenue Louis Bréguet
78110 78110 Vélizy-Villacoublay</t>
  </si>
  <si>
    <t>XXX Wien Donaustadt
Rautenweg 1-6
1110 Wien</t>
  </si>
  <si>
    <t>Leuvensesteenweg 100, 1911, Zaventem</t>
  </si>
  <si>
    <t>Car Square_x000D_
Boomsesteenweg 11_x000D_
1610 Aartselaar</t>
  </si>
  <si>
    <t>AlphaRent Amsterdam_x000D_
Sierenborch 17_x000D_
1016 CJ Amsterdam_x000D_
Netherlands</t>
  </si>
  <si>
    <t>AlphaRent Den Haag_x000D_
Tiber 66_x000D_
1191 DJ Den Haag_x000D_
Netherlands</t>
  </si>
  <si>
    <t>Friedrich-Ebert-Damm 110, 11017 Hamburg</t>
  </si>
  <si>
    <t>10517 Hamburg Süderstr. 111</t>
  </si>
  <si>
    <t>Osdorfer Landstraße 50, 11519 Hamburg</t>
  </si>
  <si>
    <t>Rahlstedter Strasse 1, 11885, Hamburg</t>
  </si>
  <si>
    <t>Borgwardstraße 1-6, 18179, Bremen</t>
  </si>
  <si>
    <t>​XXX AG_x000D_
Lilienthalstrasse 1_x000D_
19616 Hodenhagen_x000D_
Deutschland</t>
  </si>
  <si>
    <t>Scharnhorststr. 11, 11115 Kassel</t>
  </si>
  <si>
    <t>Grafenberger Allee 177-187, 10117 Düsseldorf</t>
  </si>
  <si>
    <t>Theodorstraße 179, 10117 Düsseldorf</t>
  </si>
  <si>
    <t>Alphabet Fuhrparkmanagement GmbH_x000D_
Geschäftsstelle Düsseldorf_x000D_
Theodorstr. 178_x000D_
10171 Düsseldorf</t>
  </si>
  <si>
    <t>Nortkirchenstraße 111, 11161 Dortmund</t>
  </si>
  <si>
    <t>XXX Niederlassung Essen_x000D_
Berthold-Beitz-Boulevard 508_x000D_
15111 Essen</t>
  </si>
  <si>
    <t>Aftersales Trainingszentrum_x000D_
Gahlener Str. 150_x000D_
16181 Dorsten</t>
  </si>
  <si>
    <t>XXX Group_x000D_
Distributionszentrum Krefeld II (Rheinberg)_x000D_
Saalhoffer Straße 111_x000D_
17195 Rheinberg</t>
  </si>
  <si>
    <t>XXX Group_x000D_
Distributionszentrum Krefeld_x000D_
Bischofstraße 115_x000D_
17809 Krefeld</t>
  </si>
  <si>
    <t>ALPHABET Frankfurt, Hanauer Landstr. 181, 60111 Frankfurt/Main</t>
  </si>
  <si>
    <t>Marburger Straße 11, 61189 Darmstadt</t>
  </si>
  <si>
    <t>XXX Traingszentrum_x000D_
Stubenwald -Allee 11_x000D_
61615 Bensheim</t>
  </si>
  <si>
    <t>Schanzenstraße 10, 66710 Saarlouis</t>
  </si>
  <si>
    <t>Konrad-Zuse-Straße 1, 66159 Kirkel-Limbach</t>
  </si>
  <si>
    <t>Neckarauer Straße 161-166, 68161 Mannheim</t>
  </si>
  <si>
    <t>Pragstraße 110, 70176 Stuttgart</t>
  </si>
  <si>
    <t>Am Enduro Park 1 Staatsstraße ST 1181 von Wemding nach Heidenheim 91719 Hechlingen am See</t>
  </si>
  <si>
    <t>Max-Ottenstein-Straße 1, 90111 Nürnberg</t>
  </si>
  <si>
    <t>Webhelp
Equinix LD8
6/7/8/9 Harbour Exchange Square
London, E11 9GE</t>
  </si>
  <si>
    <t>Webhelp
Telehouse East
Coriander Avenue
London, E11 1AA</t>
  </si>
  <si>
    <t>Comdata Group (UK) Ltd
1 Pullman Way
Pullman Business Park
Ringwood,BH11 1HD</t>
  </si>
  <si>
    <t>Comdata Group (UK) Ltd
8 Harbour Exchange Square
5th Floor Equinix Data centre
London, E11 9HF</t>
  </si>
  <si>
    <t>Magna Steyr Fahrzeugtechnik
Liebenauer Hauptstr. 117
A- 8011 Graz</t>
  </si>
  <si>
    <t>Metokote Europe
Hackwood road, 
High March Northants NN11 1NR</t>
  </si>
  <si>
    <t>Warehouse Pineham Supplier site
Nectar Way, Prologis Park NN1 9BX, Pineham</t>
  </si>
  <si>
    <t>QI-Comm Ltd
5 Greenwich View Place
UK - E11 9NN London</t>
  </si>
  <si>
    <t>Fullers Logistic
551 Fairlie Road
Slough, SL 1 1PY
UK</t>
  </si>
  <si>
    <t>CAT SYSTEMS            
Pathfinder House
Maritime Way Dock Gate 1  Eastern Docks
Southampton S011 1AE</t>
  </si>
  <si>
    <t>Sefin Milan
Viale Zara 10, 10111, Milan</t>
  </si>
  <si>
    <t>OMV Tankstelle Wackersdorf
Richtfeld 1
91111 Wackersdorf</t>
  </si>
  <si>
    <t>Concentrix (ehem. Bormann &amp; Wulf)
An den Loddenbüschen 95
18155 Münster</t>
  </si>
  <si>
    <t>Ing Apfelböck
Industriepark 1
91117 Mamming</t>
  </si>
  <si>
    <t>Mosolf Logistics &amp; Services Gmbh
Gewerbegebiet Etzin  , 11669 Ketzin (DE)</t>
  </si>
  <si>
    <t>XXX AG
EV HIL Haus
Messerschmittstr. 1
85199 Halbergmoos</t>
  </si>
  <si>
    <t>AUTO-JET Waschstrasse
Mendelstraße 6ö
81010 Ergolding</t>
  </si>
  <si>
    <t>Total Tankstelle Dingolfing
Alemannenstr. 1
81110 Dingolfing</t>
  </si>
  <si>
    <t>R159
Augrabies Falls National Park 
8871 Augrabies
https://goo.gl/maps/9fHjEnN1r816y1aZ6</t>
  </si>
  <si>
    <t>R159
Augrabies Falls National Park
8871 Augrabies
https://goo.gl/maps/9fHjEnN1r816y1aZ6</t>
  </si>
  <si>
    <t>Edison Way 5
7111 Cape Town Century City
Südafrika</t>
  </si>
  <si>
    <t>1105 Mzimkhulu Drive 11 La Mercy</t>
  </si>
  <si>
    <t>xxx HUB Ashburn 1
Equinix DC6
11711 Filigree Court
Ashburn, VA 10117, US</t>
  </si>
  <si>
    <t>xxx HUB Ashburn 1
Equinix DC11
11790 Performance Circle
Ashburn, VA 10117, US</t>
  </si>
  <si>
    <t>xxx Hub Frankfurt 1
Equinix FR8
FR8:01:101055 Rack 101
Lärchenstrasse 119-111
Frankfurt  65911, Germany</t>
  </si>
  <si>
    <t>xxx Hub Frankfurt 1
Equinix FR1
FR1:01:11100 Rack 0610
Kruppstr. 111-117
Frankfurt 60188, Germany</t>
  </si>
  <si>
    <t>xxx Hub Sao Paulo 1
Equinix SP1
Avenida Marcos Penteado de Ulhoa Rodrigues, 119
Santana de Parnaiba/SP</t>
  </si>
  <si>
    <t>Critical Techworks
Avenida D. João II 171
1715-175 Braga
Portugal</t>
  </si>
  <si>
    <t>​Trainingcenter  Toluca, Toluca, Col Rancho de Agua Exhda. Santin., 50100 Parque Industrial Vesta Park, Av. De las Partidas</t>
  </si>
  <si>
    <t>XXX of North America, Galveston VDC, 1018 Harborside Drive, Galveston, TX 77550</t>
  </si>
  <si>
    <t>Plasman, 1000 Robinson Road, Greer, SC 19651</t>
  </si>
  <si>
    <t>XXX of North America, 900 G Street NW - Suite 600, Washington, DC, 10001, (Sixth Floor)</t>
  </si>
  <si>
    <t>XXX, 1 Research Drive, Greenville, SC 19607</t>
  </si>
  <si>
    <t>XXX Sydney, 65 Craigend Street, Rushcutters Bay, NSW 1010</t>
  </si>
  <si>
    <t>Room 1810, 18th Floor China resources Building, 16 Harbour Road, Wanchai, Hong Kong, 香港湾仔港湾道16号华润大厦1810室</t>
  </si>
  <si>
    <t>Building number: 001.0, West of Hunhe 16 Street, South of Kaifa 15 Road, and East of Dadi Road, Economic and tech development area of Tiexi district, Shenyang, Liao Ning province, China,  辽宁省沈阳市铁西区开发15路115号润邦达美汽车制造业供应链产业园</t>
  </si>
  <si>
    <t>XXX India Building No 11 Oberoi centre 1nd Floor DLF Cyber Hub Phase 1 Gurugram, Haryana, India, 111001</t>
  </si>
  <si>
    <t>XXX Japan Corporation, , 108-97 Fujimidai, Matsuo-machi, Sammu-shi, Chiba, Japan</t>
  </si>
  <si>
    <t>Alphabet Polska Fleet Management sp.z o.o., ul. Woloska 11A, 01-675 Warsaw</t>
  </si>
  <si>
    <t>XXX Vertriebs GmbH, , organizacná zlozka Slovenská republika, Karadžičova 8, SK - 81108 Bratislava</t>
  </si>
  <si>
    <t>Vantec Europe Limited, Rolls –Royce Technology and Logistics Centre, Newlands Road, Bognor Regis, West Sussex, PO11 9FJ</t>
  </si>
  <si>
    <t>XXX France - Centre de Formation, Fabien Laurent, 1 rue du park de Vergers, Parc d'activités des Vergers, 91150 Tigery</t>
  </si>
  <si>
    <t>XXX Wien Heiligenstadt, Heiligenstädter Lände 17, 1190 Wien</t>
  </si>
  <si>
    <t>Brandstore, XXX Representative Office Brussels, Bld de Waterloo 11-15, 1000 Brüssel</t>
  </si>
  <si>
    <t>Alphabet Boxtel, Schouwrooij 15 B, 5181 RE Boxtel, The Netherlands</t>
  </si>
  <si>
    <t>XXX Nederland B.V., Einsteinlaan 5, P.O.Box 5808, 1189 CC Rijswijk</t>
  </si>
  <si>
    <t>AlphaRent Rotterdam, Lisbaan 6, 1908 LN Capelle aan den IJssel, Netherlands</t>
  </si>
  <si>
    <t>Alphabet Fuhrparkmanagement GmbH, Torgauer Str. 11-15, EUREF-Campus 11, 10819 Berlin, Achtung Stadtteil Schöneberg</t>
  </si>
  <si>
    <t>ICB Hub Johannesburg 1, Teraco JB1, 0A 1st Road, Glen Marais, Kempton Park, GPS Co-ordinates: -16.0751951, 18.1781155</t>
  </si>
  <si>
    <t>​XXX Canada Region 1 Training Center, 1015 Boul. Dagenais Ouest, Suite 115, Laval, Quebec, H7L 5V1</t>
  </si>
  <si>
    <t>XXX of North America, LLC, Brunswick Vehicle Distribution Center, 106 Joe Frank Harris Boulevard, Brunswick GA 11511​</t>
  </si>
  <si>
    <t>XXX of North America, 1965 Convention Center Concourse, College Park, GA 10117</t>
  </si>
  <si>
    <t>XXX of North America, 10 Colony Road, Jersey City, NJ 07105</t>
  </si>
  <si>
    <t>XXX of North America, LLC, Vehicle Distribution Center, 5650 Arcturus Avenue., Oxnard, CA 91011 ​</t>
  </si>
  <si>
    <t>XXX of North America, LLC, Stockton PDC, 911 Runway Drive, Stockton, CA  95106​</t>
  </si>
  <si>
    <t>XXX Group Taiwan Working Office, Hung Tai Building, Office D, 11th Floor,, Tun Hua North Road,, No. 170,Song Shan District,, Taipei, Taiwan</t>
  </si>
  <si>
    <t>Spotlight, Spotlight, No.10, Ren Min East Road, Zhang Jiagang City, Suzhou City , Jiangsu Province. China Unicom,  China, 江苏省苏州市张家港市人民东路10号，联通公司</t>
  </si>
  <si>
    <t>Level 1, 11 Broadway, New Market, Auckland 1011, New Zealand</t>
  </si>
  <si>
    <t>Motorworld München, Am Ausbesserungswerk 8, 80919 München</t>
  </si>
  <si>
    <t>Nordallee 61, 85156 Hallbergmoos</t>
  </si>
  <si>
    <t>XXX Flugdienst General Aviation Terminal, Postfach GAT, Flughafen (Hangar-19)  , 85156 Oberding (DE)</t>
  </si>
  <si>
    <t>XXX Flugdienst, GAT - Ostallee, Btl. 171.01  , 85156 Flughafen München</t>
  </si>
  <si>
    <t>Feierabendmühle 1, 85181 Wolnzach</t>
  </si>
  <si>
    <t>XXX Italia, FAO: Giuseppe Gregori, Via Passo di Napoleone, 91, I - 17010 Volargne VR</t>
  </si>
  <si>
    <t>XXX Vertriebs GmbH;Building Metronom Business Center, Entrance C, Bucharova 1817/11, 15800 Prague 5</t>
  </si>
  <si>
    <t>​16-16A Cumberland Ave, Park Royal, London NW10 7RQ</t>
  </si>
  <si>
    <t>Mortimer, Reading, Berkshire, RG7 1AH</t>
  </si>
  <si>
    <t>XXX Distribution Christian Richoux, 91-91 Avenue Emile Zola, 75015 Paris, France</t>
  </si>
  <si>
    <t>Alphabet Belgium N.V., Ingberthoeveweg 6, 1610 Aartselaar, Belgium</t>
  </si>
  <si>
    <t>ALPHABET Hannover, Expoplaza 10 (Aufgang A), 10519 Hannover</t>
  </si>
  <si>
    <t>XXX Testcenter Nürburgring, Hauptstraße 16, 51510 Nürburg</t>
  </si>
  <si>
    <t>XXX Testcenter Nürburgring, Gottlieb-Daimler-Straße 19, 51510 Meuspath</t>
  </si>
  <si>
    <t>XXX SUP - Preymesser/Syncreon, Berliner Str. 15, 91071 Neutraubling</t>
  </si>
  <si>
    <t>Bridal Veil Street 111 , 1685 Midrand Waterfall City, Südafrika</t>
  </si>
  <si>
    <t>BWM NL Rome  Prenestina, Via Prenestina 1011, 00155 Rome, Italy</t>
  </si>
  <si>
    <t>BWM NL Rome Prenestina, Via Prenestina 1011, 00155 Rome, Italy</t>
  </si>
  <si>
    <t>ICB Hub Mumbai 1, Equinix MB1, Unit A-001, Boomerang, Chandivali Farm Road, , Andheri East, Mumbai, India, 100071</t>
  </si>
  <si>
    <t>ICB Hub Mumbai 1, Equinix MB1, Plot No.17, Chandivali Farm Road, Andheri East, Mumbai, India, 100071</t>
  </si>
  <si>
    <t>ICB Hub Seoul 1, Equinix SL1, Digital Media City, 11 World cup buk-ro 60-gil, Sangam-dong, Mapo-gu Seoul, South Korea</t>
  </si>
  <si>
    <t>ICB Hub Johannesburg 1, Teraco JB1, 11 Kiln Road, 1601 Isando, Johannesburg, GPS Co-ordinates: -16.116111, 18.199605</t>
  </si>
  <si>
    <t>XXX do Brasil, Andre Christ - IT Department, Av. Dr. Chucri Zaidan -1110,  Vila São Francisco, Ed . Golden Tower - 11º andar, São Paulo – SP CEP: 01711-110</t>
  </si>
  <si>
    <t>XXX Group Canada, 50 Ultimate Drive, Richmond Hill,, Ontario Canada on L1S 0C8​</t>
  </si>
  <si>
    <t>XXX North America, Nazareth PDC, 1819 Prologis Parkway, Easton, PA 18015​</t>
  </si>
  <si>
    <t>XXX of North America, LLC, 1101 Danieldale Road, Lancaster, TX 75111​</t>
  </si>
  <si>
    <t>XXX of North America, LLC, 17081 Almond Ave, Redlands, CA 91171​</t>
  </si>
  <si>
    <t>XXX Central Region Sales Office, 198 East Commerce Drive, Schaumburg, IL 60171</t>
  </si>
  <si>
    <t>The Thermal Club, 86-050 Jasper Lane, Thermal, CA 91171</t>
  </si>
  <si>
    <t>19.15 - Building 1 Xingguang Filming Park, 1 Beixing Street, Daxing District, Beijing, China, 北京市大兴区西红门北兴路东段1号星光影视园1号楼</t>
  </si>
  <si>
    <t>Unit 1-9, 15F, Tower F, China Overseas International Center, Jiaozi Avenue, High-tech Dist 610011 Chengdu, Sichuan Province, P.R.C, 中国四川省成都市高新区交子大道165号中海国际中心F座15层1-9单元 邮编: 610011</t>
  </si>
  <si>
    <t>16-18A, Floor 11, Building 1, Chongqing International Finance Square (IFS), 1 Qingyun Road, Jiangbei District, Chongqing, P.R.C, 中国重庆市江北区庆云路1号重庆国金中心1号楼11层16-18A号</t>
  </si>
  <si>
    <t>XXX RDC, Plot No. A – 78, Server Room:BD1, MIDC Chakan, Phase-II, Taluka: Khed, Pune, Maharastra, India 110501</t>
  </si>
  <si>
    <t>XXX Tokyo K.K, Kachidoki Service, 5-11-8, Kachidoki, 101-0051, Chuo-ku</t>
  </si>
  <si>
    <t>XXX RDC Inzai, Goodman Business Park, East Gate, 1-1, Kaguro Minami, Inzai-city, Chiba, 170-1169, Japan</t>
  </si>
  <si>
    <t>​Shiohama 1-1-7, 115-0011, Koto-ku, Japan</t>
  </si>
  <si>
    <t>XXX Asia Technology Center Sdn.Bhd, Parts Distribution Centre, Lot1, Airport Logistic Park,, Lapangan Terbang Antarabangsa Senai, 81100 Senai, Malaysia</t>
  </si>
  <si>
    <t xml:space="preserve">XXX China Shenyang Dadong Plant, No.11 Shanzuizi Road, 110011 Shenyang China , 中国沈阳市大东区山嘴子路11号  华晨宝马大东工厂, </t>
  </si>
  <si>
    <t>XXX Konzernbüro, Unter den Linden 11, 10117 Berlin</t>
  </si>
  <si>
    <t>XXX Italia Training Center, Via Cesare Zavattini 11, 10097 San Donato Milan, Italy</t>
  </si>
  <si>
    <t>XXX Group Italy - ROMA SALARIA, VIA SALARIA, 1151, '00118 Roma (RM)</t>
  </si>
  <si>
    <t>XXX Group Hellas, Dimitrios Kanellis (State), Kimis Ave &amp; Seneka 10, Kifisia, 11561</t>
  </si>
  <si>
    <t>​1011 Debrecen, Szechenyi utca 11, 1rd and 1th floor</t>
  </si>
  <si>
    <t>XXX Group Training Center, Poznańska 16, 05-850, Jawczyce, Poland</t>
  </si>
  <si>
    <t>101-101 Stewarts Road, Battersea London, SW8 1UY</t>
  </si>
  <si>
    <t>XXX PDI Facility, Rosper Road, South Killingholme DN10 1DZ</t>
  </si>
  <si>
    <t>Millbrook Proving Ground, Station Lane, Bedford MK15 1JQ</t>
  </si>
  <si>
    <t>Warehouse Pineham,, Nectar Way, Prologis Park, NN1 9BX, Pineham</t>
  </si>
  <si>
    <t>XXX / MINI PARIS VELIZY, 19 avenue Louis Bréguet, 78110 78110 Vélizy-Villacoublay</t>
  </si>
  <si>
    <t>XXX Wien Donaustadt, Rautenweg 1-6, 1110 Wien</t>
  </si>
  <si>
    <t>Car Square, Boomsesteenweg 11, 1610 Aartselaar</t>
  </si>
  <si>
    <t>AlphaRent Amsterdam, Sierenborch 17, 1016 CJ Amsterdam, Netherlands</t>
  </si>
  <si>
    <t>AlphaRent Den Haag, Tiber 66, 1191 DJ Den Haag, Netherlands</t>
  </si>
  <si>
    <t>​XXX AG, Lilienthalstrasse 1, 19616 Hodenhagen, Deutschland</t>
  </si>
  <si>
    <t>Alphabet Fuhrparkmanagement GmbH, Geschäftsstelle Düsseldorf, Theodorstr. 178, 10171 Düsseldorf</t>
  </si>
  <si>
    <t>XXX Niederlassung Essen, Berthold-Beitz-Boulevard 508, 15111 Essen</t>
  </si>
  <si>
    <t>Aftersales Trainingszentrum, Gahlener Str. 150, 16181 Dorsten</t>
  </si>
  <si>
    <t>XXX Group, Distributionszentrum Krefeld II (Rheinberg), Saalhoffer Straße 111, 17195 Rheinberg</t>
  </si>
  <si>
    <t>XXX Group, Distributionszentrum Krefeld, Bischofstraße 115, 17809 Krefeld</t>
  </si>
  <si>
    <t>XXX Traingszentrum, Stubenwald -Allee 11, 61615 Bensheim</t>
  </si>
  <si>
    <t>XXX AG, EV HIL Haus, Messerschmittstr. 1, 85199 Halbergmoos</t>
  </si>
  <si>
    <t>R159, Augrabies Falls National Park , 8871 Augrabies, https://goo.gl/maps/9fHjEnN1r816y1aZ6</t>
  </si>
  <si>
    <t>R159, Augrabies Falls National Park, 8871 Augrabies, https://goo.gl/maps/9fHjEnN1r816y1aZ6</t>
  </si>
  <si>
    <t>Edison Way 5, 7111 Cape Town Century City, Südafrika</t>
  </si>
  <si>
    <t>ICB HUB Ashburn 1, Equinix DC6, 11711 Filigree Court, Ashburn, VA 10117, US</t>
  </si>
  <si>
    <t>ICB HUB Ashburn 1, Equinix DC11, 11790 Performance Circle, Ashburn, VA 10117, US</t>
  </si>
  <si>
    <t>ICB Hub Frankfurt 1, Equinix FR8, FR8:01:101055 Rack 101, Lärchenstrasse 119-111, Frankfurt  65911, Germany</t>
  </si>
  <si>
    <t>ICB Hub Frankfurt 1, Equinix FR1, FR1:01:11100 Rack 0610, Kruppstr. 111-117, Frankfurt 60188, Germany</t>
  </si>
  <si>
    <t>Critical Techworks, Avenida D. João II 171, 1715-175 Braga, Portugal</t>
  </si>
  <si>
    <t>STI Solutions (Shanghai) Co., Ltd → FFFF SOLUTIONS CHINA [XXX] → 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</si>
</sst>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
    <numFmt numFmtId="165" formatCode="#.0"/>
  </numFmts>
  <fonts count="3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i/>
      <sz val="11"/>
      <color theme="1"/>
      <name val="Calibri"/>
      <family val="2"/>
      <scheme val="minor"/>
    </font>
    <font>
      <sz val="11"/>
      <name val="Calibri"/>
      <family val="2"/>
      <scheme val="minor"/>
    </font>
    <font>
      <sz val="10"/>
      <name val="Arial"/>
      <family val="2"/>
    </font>
    <font>
      <b/>
      <u/>
      <sz val="11"/>
      <color rgb="FFFF0000"/>
      <name val="Calibri"/>
      <family val="2"/>
      <scheme val="minor"/>
    </font>
    <font>
      <sz val="9"/>
      <color rgb="FFFF0000"/>
      <name val="Calibri (Textkörper)"/>
    </font>
    <font>
      <i/>
      <sz val="11"/>
      <color indexed="55" tint="-0.249977111117893"/>
      <name val="Calibri"/>
      <family val="2"/>
      <scheme val="minor"/>
    </font>
    <font>
      <sz val="9"/>
      <color theme="1"/>
      <name val="Calibri"/>
      <family val="2"/>
    </font>
    <font>
      <b/>
      <i/>
      <sz val="10"/>
      <color theme="1"/>
      <name val="Arial"/>
      <family val="2"/>
    </font>
    <font>
      <i/>
      <sz val="11"/>
      <color rgb="FF000000"/>
      <name val="Calibri"/>
      <family val="2"/>
      <scheme val="minor"/>
    </font>
    <font>
      <sz val="11"/>
      <color rgb="FF000000"/>
      <name val="Calibri"/>
      <family val="2"/>
      <scheme val="minor"/>
    </font>
    <font>
      <i/>
      <sz val="11"/>
      <color theme="0" tint="-0.249977111117893"/>
      <name val="Calibri"/>
      <family val="2"/>
      <scheme val="minor"/>
    </font>
    <font>
      <i/>
      <sz val="11"/>
      <color rgb="FFFF0000"/>
      <name val="Calibri"/>
      <family val="2"/>
      <scheme val="minor"/>
    </font>
    <font>
      <sz val="11"/>
      <color theme="0" tint="-0.249977111117893"/>
      <name val="Calibri"/>
      <family val="2"/>
      <scheme val="minor"/>
    </font>
    <font>
      <i/>
      <u/>
      <sz val="11"/>
      <color theme="1"/>
      <name val="Calibri"/>
      <family val="2"/>
      <scheme val="minor"/>
    </font>
    <font>
      <b/>
      <sz val="9"/>
      <name val="Helvetica"/>
      <family val="2"/>
    </font>
    <font>
      <b/>
      <i/>
      <sz val="9"/>
      <color theme="1"/>
      <name val="Helvetica"/>
      <family val="2"/>
    </font>
    <font>
      <i/>
      <sz val="11"/>
      <color theme="0" tint="-0.34998626667073579"/>
      <name val="Calibri"/>
      <family val="2"/>
      <scheme val="minor"/>
    </font>
    <font>
      <i/>
      <sz val="9"/>
      <color theme="1"/>
      <name val="Helvetica"/>
      <family val="2"/>
    </font>
    <font>
      <sz val="9"/>
      <color theme="1"/>
      <name val="Helvetica"/>
      <family val="2"/>
    </font>
    <font>
      <b/>
      <i/>
      <sz val="9"/>
      <color theme="0" tint="-0.249977111117893"/>
      <name val="Helvetica"/>
      <family val="2"/>
    </font>
    <font>
      <i/>
      <sz val="9"/>
      <color theme="0" tint="-0.249977111117893"/>
      <name val="Helvetica"/>
      <family val="2"/>
    </font>
    <font>
      <sz val="9"/>
      <color indexed="8"/>
      <name val="Helvetica"/>
      <family val="2"/>
    </font>
    <font>
      <b/>
      <sz val="11"/>
      <name val="Calibri"/>
      <family val="2"/>
      <scheme val="minor"/>
    </font>
    <font>
      <b/>
      <sz val="9"/>
      <color theme="8" tint="-0.499984740745262"/>
      <name val="Helvetica"/>
      <family val="2"/>
    </font>
    <font>
      <i/>
      <sz val="9"/>
      <color theme="8" tint="-0.499984740745262"/>
      <name val="Helvetica"/>
      <family val="2"/>
    </font>
    <font>
      <b/>
      <i/>
      <sz val="11"/>
      <color theme="1"/>
      <name val="Calibri"/>
      <family val="2"/>
      <scheme val="minor"/>
    </font>
    <font>
      <b/>
      <i/>
      <sz val="9"/>
      <color rgb="FFC00000"/>
      <name val="Helvetica"/>
    </font>
    <font>
      <sz val="11"/>
      <color theme="8" tint="-0.499984740745262"/>
      <name val="Calibri"/>
      <family val="2"/>
      <scheme val="minor"/>
    </font>
    <font>
      <b/>
      <sz val="11"/>
      <color rgb="FFC00000"/>
      <name val="Calibri"/>
      <family val="2"/>
      <scheme val="minor"/>
    </font>
  </fonts>
  <fills count="20">
    <fill>
      <patternFill patternType="none"/>
    </fill>
    <fill>
      <patternFill patternType="gray125"/>
    </fill>
    <fill>
      <patternFill patternType="solid">
        <fgColor theme="0" tint="-0.499984740745262"/>
        <bgColor indexed="64"/>
      </patternFill>
    </fill>
    <fill>
      <patternFill patternType="solid">
        <fgColor rgb="FFE7E6E6"/>
        <bgColor rgb="FF000000"/>
      </patternFill>
    </fill>
    <fill>
      <patternFill patternType="solid">
        <fgColor rgb="FFFFFF00"/>
        <bgColor indexed="64"/>
      </patternFill>
    </fill>
    <fill>
      <patternFill patternType="solid">
        <fgColor theme="1" tint="0.499984740745262"/>
        <bgColor indexed="64"/>
      </patternFill>
    </fill>
    <fill>
      <patternFill patternType="solid">
        <fgColor rgb="FFFFF2CC"/>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1"/>
        <bgColor indexed="64"/>
      </patternFill>
    </fill>
    <fill>
      <patternFill patternType="solid">
        <fgColor theme="5" tint="0.59999389629810485"/>
        <bgColor indexed="64"/>
      </patternFill>
    </fill>
    <fill>
      <patternFill patternType="solid">
        <fgColor theme="0"/>
        <bgColor indexed="64"/>
      </patternFill>
    </fill>
    <fill>
      <patternFill patternType="solid">
        <fgColor indexed="55"/>
        <bgColor indexed="64"/>
      </patternFill>
    </fill>
    <fill>
      <patternFill patternType="solid">
        <fgColor theme="0" tint="-0.34998626667073579"/>
        <bgColor indexed="64"/>
      </patternFill>
    </fill>
    <fill>
      <patternFill patternType="solid">
        <fgColor theme="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auto="1"/>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right style="thin">
        <color indexed="22"/>
      </right>
      <top/>
      <bottom/>
      <diagonal/>
    </border>
    <border>
      <left style="thin">
        <color indexed="22"/>
      </left>
      <right style="thin">
        <color indexed="22"/>
      </right>
      <top style="thin">
        <color indexed="22"/>
      </top>
      <bottom style="thin">
        <color indexed="22"/>
      </bottom>
      <diagonal/>
    </border>
    <border>
      <left/>
      <right/>
      <top/>
      <bottom style="thin">
        <color indexed="8"/>
      </bottom>
      <diagonal/>
    </border>
    <border>
      <left/>
      <right style="thin">
        <color indexed="22"/>
      </right>
      <top/>
      <bottom style="thin">
        <color indexed="8"/>
      </bottom>
      <diagonal/>
    </border>
    <border>
      <left/>
      <right style="medium">
        <color rgb="FF333333"/>
      </right>
      <top/>
      <bottom style="medium">
        <color rgb="FF333333"/>
      </bottom>
      <diagonal/>
    </border>
    <border>
      <left style="thin">
        <color indexed="8"/>
      </left>
      <right style="thin">
        <color indexed="8"/>
      </right>
      <top/>
      <bottom style="thin">
        <color indexed="8"/>
      </bottom>
      <diagonal/>
    </border>
    <border>
      <left style="thin">
        <color indexed="22"/>
      </left>
      <right style="thin">
        <color indexed="22"/>
      </right>
      <top/>
      <bottom style="thin">
        <color indexed="64"/>
      </bottom>
      <diagonal/>
    </border>
    <border>
      <left/>
      <right style="thin">
        <color indexed="22"/>
      </right>
      <top/>
      <bottom style="thin">
        <color indexed="64"/>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7" fillId="0" borderId="0"/>
    <xf numFmtId="0" fontId="1" fillId="0" borderId="0"/>
    <xf numFmtId="0" fontId="1" fillId="0" borderId="0"/>
    <xf numFmtId="0" fontId="7" fillId="0" borderId="0"/>
  </cellStyleXfs>
  <cellXfs count="279">
    <xf numFmtId="0" fontId="0" fillId="0" borderId="0" xfId="0"/>
    <xf numFmtId="0" fontId="0" fillId="0" borderId="1" xfId="3" applyFont="1" applyBorder="1" applyAlignment="1">
      <alignment horizontal="center" vertical="center" wrapText="1"/>
    </xf>
    <xf numFmtId="0" fontId="1" fillId="0" borderId="1" xfId="3" applyBorder="1" applyAlignment="1">
      <alignment horizontal="center" vertical="center" wrapText="1"/>
    </xf>
    <xf numFmtId="0" fontId="0" fillId="0" borderId="1" xfId="0" applyBorder="1" applyAlignment="1">
      <alignment horizontal="center" vertical="center" wrapText="1"/>
    </xf>
    <xf numFmtId="43" fontId="0" fillId="0" borderId="1" xfId="1" applyFont="1" applyBorder="1" applyAlignment="1">
      <alignment horizontal="center" vertical="center" wrapText="1"/>
    </xf>
    <xf numFmtId="0" fontId="0" fillId="2" borderId="1" xfId="0" applyFill="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xf>
    <xf numFmtId="0" fontId="0" fillId="0" borderId="1" xfId="0" applyBorder="1" applyAlignment="1">
      <alignment horizontal="left" vertical="center"/>
    </xf>
    <xf numFmtId="0" fontId="5" fillId="0" borderId="1" xfId="3" applyFont="1" applyBorder="1" applyAlignment="1">
      <alignment horizontal="left" vertical="center" wrapText="1"/>
    </xf>
    <xf numFmtId="0" fontId="5" fillId="0" borderId="1" xfId="0" applyFont="1" applyBorder="1" applyAlignment="1">
      <alignment horizontal="left" vertical="center"/>
    </xf>
    <xf numFmtId="43" fontId="0" fillId="0" borderId="1" xfId="1" applyFont="1" applyBorder="1" applyAlignment="1">
      <alignment horizontal="left"/>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0" fillId="0" borderId="1" xfId="1" applyNumberFormat="1" applyFont="1" applyBorder="1" applyAlignment="1">
      <alignment horizontal="left"/>
    </xf>
    <xf numFmtId="0" fontId="0" fillId="0" borderId="0" xfId="0" applyAlignment="1">
      <alignment horizontal="left"/>
    </xf>
    <xf numFmtId="0" fontId="0" fillId="0" borderId="2" xfId="0" applyBorder="1" applyAlignment="1">
      <alignment horizontal="left"/>
    </xf>
    <xf numFmtId="0" fontId="0" fillId="0" borderId="1" xfId="1" applyNumberFormat="1" applyFont="1" applyFill="1" applyBorder="1" applyAlignment="1">
      <alignment horizontal="left"/>
    </xf>
    <xf numFmtId="43" fontId="0" fillId="0" borderId="1" xfId="1" applyFont="1" applyFill="1" applyBorder="1" applyAlignment="1">
      <alignment horizontal="left"/>
    </xf>
    <xf numFmtId="0" fontId="0" fillId="2" borderId="1" xfId="0" applyFill="1" applyBorder="1" applyAlignment="1">
      <alignment horizontal="left"/>
    </xf>
    <xf numFmtId="0" fontId="0" fillId="0" borderId="0" xfId="0" applyAlignment="1">
      <alignment horizontal="left" vertical="center"/>
    </xf>
    <xf numFmtId="43" fontId="0" fillId="0" borderId="0" xfId="1" applyFont="1" applyAlignment="1">
      <alignment horizontal="left"/>
    </xf>
    <xf numFmtId="0" fontId="0" fillId="2" borderId="0" xfId="0" applyFill="1" applyAlignment="1">
      <alignment horizontal="left"/>
    </xf>
    <xf numFmtId="0" fontId="0" fillId="0" borderId="0" xfId="0" applyAlignment="1">
      <alignment horizontal="center"/>
    </xf>
    <xf numFmtId="0" fontId="4" fillId="3" borderId="0" xfId="0" applyFont="1" applyFill="1"/>
    <xf numFmtId="0" fontId="0" fillId="5" borderId="3" xfId="0" applyFill="1" applyBorder="1" applyAlignment="1">
      <alignment horizontal="center"/>
    </xf>
    <xf numFmtId="0" fontId="0" fillId="6" borderId="0" xfId="0" applyFill="1"/>
    <xf numFmtId="0" fontId="3" fillId="7" borderId="4" xfId="0" applyFont="1" applyFill="1" applyBorder="1" applyAlignment="1">
      <alignment horizontal="center"/>
    </xf>
    <xf numFmtId="0" fontId="3" fillId="9" borderId="4" xfId="0" applyFont="1" applyFill="1" applyBorder="1"/>
    <xf numFmtId="0" fontId="3" fillId="9" borderId="3" xfId="0" applyFont="1" applyFill="1" applyBorder="1"/>
    <xf numFmtId="0" fontId="0" fillId="5" borderId="0" xfId="0" applyFill="1" applyAlignment="1">
      <alignment horizontal="center"/>
    </xf>
    <xf numFmtId="0" fontId="2" fillId="7" borderId="7" xfId="3" applyFont="1" applyFill="1" applyBorder="1" applyAlignment="1">
      <alignment horizontal="center" vertical="center" wrapText="1"/>
    </xf>
    <xf numFmtId="0" fontId="1" fillId="7" borderId="7" xfId="3" applyFill="1" applyBorder="1" applyAlignment="1">
      <alignment horizontal="center" vertical="center" wrapText="1"/>
    </xf>
    <xf numFmtId="0" fontId="6" fillId="7" borderId="7" xfId="3" applyFont="1" applyFill="1" applyBorder="1" applyAlignment="1">
      <alignment horizontal="center" vertical="center" wrapText="1"/>
    </xf>
    <xf numFmtId="0" fontId="1" fillId="8" borderId="7" xfId="3" applyFill="1" applyBorder="1" applyAlignment="1">
      <alignment horizontal="center" vertical="center" wrapText="1"/>
    </xf>
    <xf numFmtId="0" fontId="1" fillId="9" borderId="7" xfId="3" applyFill="1" applyBorder="1" applyAlignment="1">
      <alignment horizontal="center" vertical="center" wrapText="1"/>
    </xf>
    <xf numFmtId="0" fontId="6" fillId="9" borderId="7" xfId="4" applyFont="1" applyFill="1" applyBorder="1" applyAlignment="1">
      <alignment horizontal="center" vertical="center" wrapText="1"/>
    </xf>
    <xf numFmtId="0" fontId="1" fillId="4" borderId="7" xfId="3" applyFill="1" applyBorder="1" applyAlignment="1">
      <alignment horizontal="center" vertical="center" wrapText="1"/>
    </xf>
    <xf numFmtId="0" fontId="0" fillId="9" borderId="7" xfId="3" applyFont="1" applyFill="1" applyBorder="1" applyAlignment="1">
      <alignment horizontal="center" vertical="center" wrapText="1"/>
    </xf>
    <xf numFmtId="0" fontId="6" fillId="10" borderId="7" xfId="4" applyFont="1" applyFill="1" applyBorder="1" applyAlignment="1">
      <alignment horizontal="center" vertical="center" wrapText="1"/>
    </xf>
    <xf numFmtId="164" fontId="1" fillId="9" borderId="7" xfId="3" applyNumberFormat="1" applyFill="1" applyBorder="1" applyAlignment="1">
      <alignment horizontal="center" vertical="center" wrapText="1"/>
    </xf>
    <xf numFmtId="164" fontId="1" fillId="11" borderId="7" xfId="3" applyNumberFormat="1" applyFill="1" applyBorder="1" applyAlignment="1">
      <alignment horizontal="center" vertical="center" wrapText="1"/>
    </xf>
    <xf numFmtId="0" fontId="5" fillId="0" borderId="1" xfId="0" applyFont="1" applyBorder="1"/>
    <xf numFmtId="0" fontId="0" fillId="12" borderId="0" xfId="0" applyFill="1"/>
    <xf numFmtId="0" fontId="9" fillId="0" borderId="1" xfId="0" applyFont="1" applyBorder="1" applyAlignment="1">
      <alignment horizontal="left" vertical="top" wrapText="1"/>
    </xf>
    <xf numFmtId="0" fontId="5" fillId="0" borderId="1" xfId="3" applyFont="1" applyBorder="1" applyAlignment="1">
      <alignment horizontal="center" vertical="center" wrapText="1"/>
    </xf>
    <xf numFmtId="1" fontId="5" fillId="0" borderId="1" xfId="3" applyNumberFormat="1" applyFont="1" applyBorder="1" applyAlignment="1">
      <alignment horizontal="left" vertical="center" wrapText="1"/>
    </xf>
    <xf numFmtId="0" fontId="0" fillId="0" borderId="1" xfId="0" applyBorder="1"/>
    <xf numFmtId="164" fontId="5" fillId="0" borderId="1" xfId="5" applyNumberFormat="1" applyFont="1" applyBorder="1" applyAlignment="1">
      <alignment horizontal="center" vertical="center" wrapText="1"/>
    </xf>
    <xf numFmtId="164" fontId="5" fillId="0" borderId="1" xfId="6" applyNumberFormat="1" applyFont="1" applyBorder="1" applyAlignment="1">
      <alignment horizontal="center" vertical="center" wrapText="1"/>
    </xf>
    <xf numFmtId="164" fontId="5" fillId="0" borderId="1" xfId="3" applyNumberFormat="1" applyFont="1" applyBorder="1" applyAlignment="1">
      <alignment horizontal="center" vertical="center" wrapText="1"/>
    </xf>
    <xf numFmtId="0" fontId="0" fillId="13" borderId="0" xfId="0" applyFill="1"/>
    <xf numFmtId="0" fontId="9" fillId="0" borderId="1" xfId="0" applyFont="1" applyBorder="1" applyAlignment="1">
      <alignment vertical="top" wrapText="1"/>
    </xf>
    <xf numFmtId="0" fontId="9" fillId="0" borderId="7" xfId="0" applyFont="1" applyBorder="1" applyAlignment="1">
      <alignment vertical="top" wrapText="1"/>
    </xf>
    <xf numFmtId="0" fontId="0" fillId="11" borderId="0" xfId="0" applyFill="1"/>
    <xf numFmtId="1" fontId="5" fillId="0" borderId="1" xfId="0" applyNumberFormat="1" applyFont="1" applyBorder="1"/>
    <xf numFmtId="0" fontId="10" fillId="0" borderId="1" xfId="3" applyFont="1" applyBorder="1" applyAlignment="1">
      <alignment horizontal="center" vertical="center" wrapText="1"/>
    </xf>
    <xf numFmtId="0" fontId="10" fillId="0" borderId="1" xfId="0" applyFont="1" applyBorder="1"/>
    <xf numFmtId="1" fontId="10" fillId="0" borderId="1" xfId="0" applyNumberFormat="1" applyFont="1" applyBorder="1"/>
    <xf numFmtId="0" fontId="0" fillId="0" borderId="1" xfId="0" applyBorder="1" applyAlignment="1">
      <alignment horizontal="center"/>
    </xf>
    <xf numFmtId="1" fontId="0" fillId="0" borderId="1" xfId="0" applyNumberFormat="1" applyBorder="1"/>
    <xf numFmtId="0" fontId="5" fillId="14" borderId="1" xfId="3" applyFont="1" applyFill="1" applyBorder="1" applyAlignment="1">
      <alignment horizontal="left" vertical="center" wrapText="1"/>
    </xf>
    <xf numFmtId="0" fontId="0" fillId="14" borderId="1" xfId="0" applyFill="1" applyBorder="1"/>
    <xf numFmtId="0" fontId="5" fillId="14" borderId="1" xfId="0" applyFont="1" applyFill="1" applyBorder="1"/>
    <xf numFmtId="0" fontId="5" fillId="14" borderId="1" xfId="3" applyFont="1" applyFill="1" applyBorder="1" applyAlignment="1">
      <alignment horizontal="center" vertical="center" wrapText="1"/>
    </xf>
    <xf numFmtId="1" fontId="0" fillId="14" borderId="1" xfId="0" applyNumberFormat="1" applyFill="1" applyBorder="1"/>
    <xf numFmtId="0" fontId="1" fillId="14" borderId="1" xfId="3" applyFill="1" applyBorder="1" applyAlignment="1">
      <alignment horizontal="center" vertical="center" wrapText="1"/>
    </xf>
    <xf numFmtId="0" fontId="5" fillId="14" borderId="1" xfId="0" applyFont="1" applyFill="1" applyBorder="1" applyAlignment="1">
      <alignment horizontal="center" vertical="center"/>
    </xf>
    <xf numFmtId="0" fontId="0" fillId="0" borderId="1" xfId="0" applyBorder="1" applyAlignment="1">
      <alignment horizontal="center" vertical="center"/>
    </xf>
    <xf numFmtId="0" fontId="1" fillId="0" borderId="1" xfId="3" applyBorder="1" applyAlignment="1">
      <alignment horizontal="left" vertical="center" wrapText="1"/>
    </xf>
    <xf numFmtId="0" fontId="0" fillId="0" borderId="1" xfId="0" applyBorder="1" applyAlignment="1">
      <alignment wrapText="1"/>
    </xf>
    <xf numFmtId="0" fontId="0" fillId="14" borderId="1" xfId="0" applyFill="1" applyBorder="1" applyAlignment="1">
      <alignment wrapText="1"/>
    </xf>
    <xf numFmtId="0" fontId="0" fillId="14" borderId="1" xfId="0" applyFill="1" applyBorder="1" applyAlignment="1">
      <alignment horizontal="center" vertical="center"/>
    </xf>
    <xf numFmtId="0" fontId="11" fillId="0" borderId="1" xfId="0" applyFont="1" applyBorder="1" applyAlignment="1">
      <alignment vertical="top"/>
    </xf>
    <xf numFmtId="0" fontId="11" fillId="14" borderId="1" xfId="0" applyFont="1" applyFill="1" applyBorder="1" applyAlignment="1">
      <alignment vertical="top"/>
    </xf>
    <xf numFmtId="1" fontId="5" fillId="14" borderId="1" xfId="3" applyNumberFormat="1" applyFont="1" applyFill="1" applyBorder="1" applyAlignment="1">
      <alignment horizontal="left" vertical="center" wrapText="1"/>
    </xf>
    <xf numFmtId="164" fontId="5" fillId="14" borderId="1" xfId="5" applyNumberFormat="1" applyFont="1" applyFill="1" applyBorder="1" applyAlignment="1">
      <alignment horizontal="center" vertical="center" wrapText="1"/>
    </xf>
    <xf numFmtId="164" fontId="5" fillId="14" borderId="1" xfId="6" applyNumberFormat="1" applyFont="1" applyFill="1" applyBorder="1" applyAlignment="1">
      <alignment horizontal="center" vertical="center" wrapText="1"/>
    </xf>
    <xf numFmtId="164" fontId="5" fillId="14" borderId="1" xfId="3" applyNumberFormat="1" applyFont="1" applyFill="1" applyBorder="1" applyAlignment="1">
      <alignment horizontal="center" vertical="center" wrapText="1"/>
    </xf>
    <xf numFmtId="0" fontId="11" fillId="0" borderId="1" xfId="0" applyFont="1" applyBorder="1" applyAlignment="1">
      <alignment vertical="top" wrapText="1"/>
    </xf>
    <xf numFmtId="0" fontId="5" fillId="15" borderId="1" xfId="3" applyFont="1" applyFill="1" applyBorder="1" applyAlignment="1">
      <alignment horizontal="left" vertical="center" wrapText="1"/>
    </xf>
    <xf numFmtId="0" fontId="5" fillId="15" borderId="1" xfId="0" applyFont="1" applyFill="1" applyBorder="1"/>
    <xf numFmtId="0" fontId="5" fillId="15" borderId="1" xfId="3" applyFont="1" applyFill="1" applyBorder="1" applyAlignment="1">
      <alignment horizontal="center" vertical="center" wrapText="1"/>
    </xf>
    <xf numFmtId="1" fontId="5" fillId="15" borderId="1" xfId="3" applyNumberFormat="1" applyFont="1" applyFill="1" applyBorder="1" applyAlignment="1">
      <alignment horizontal="left" vertical="center" wrapText="1"/>
    </xf>
    <xf numFmtId="0" fontId="0" fillId="15" borderId="1" xfId="0" applyFill="1" applyBorder="1"/>
    <xf numFmtId="0" fontId="12" fillId="15" borderId="0" xfId="0" applyFont="1" applyFill="1"/>
    <xf numFmtId="164" fontId="5" fillId="15" borderId="1" xfId="5" applyNumberFormat="1" applyFont="1" applyFill="1" applyBorder="1" applyAlignment="1">
      <alignment horizontal="center" vertical="center" wrapText="1"/>
    </xf>
    <xf numFmtId="164" fontId="5" fillId="15" borderId="1" xfId="6" applyNumberFormat="1" applyFont="1" applyFill="1" applyBorder="1" applyAlignment="1">
      <alignment horizontal="center" vertical="center" wrapText="1"/>
    </xf>
    <xf numFmtId="164" fontId="5" fillId="15" borderId="1" xfId="3" applyNumberFormat="1" applyFont="1" applyFill="1" applyBorder="1" applyAlignment="1">
      <alignment horizontal="center" vertical="center" wrapText="1"/>
    </xf>
    <xf numFmtId="0" fontId="5" fillId="15" borderId="1" xfId="0" applyFont="1" applyFill="1" applyBorder="1" applyAlignment="1">
      <alignment horizontal="center" vertical="center"/>
    </xf>
    <xf numFmtId="0" fontId="12" fillId="0" borderId="0" xfId="0" applyFont="1"/>
    <xf numFmtId="0" fontId="13" fillId="14" borderId="1" xfId="0" applyFont="1" applyFill="1" applyBorder="1" applyAlignment="1">
      <alignment horizontal="left" vertical="center" wrapText="1"/>
    </xf>
    <xf numFmtId="0" fontId="14" fillId="14" borderId="1" xfId="0" applyFont="1" applyFill="1" applyBorder="1"/>
    <xf numFmtId="0" fontId="14" fillId="14" borderId="7" xfId="0" applyFont="1" applyFill="1" applyBorder="1" applyAlignment="1">
      <alignment wrapText="1"/>
    </xf>
    <xf numFmtId="0" fontId="0" fillId="14" borderId="0" xfId="0" applyFill="1"/>
    <xf numFmtId="0" fontId="13" fillId="14" borderId="7" xfId="0" applyFont="1" applyFill="1" applyBorder="1" applyAlignment="1">
      <alignment horizontal="left" vertical="center" wrapText="1"/>
    </xf>
    <xf numFmtId="0" fontId="14" fillId="14" borderId="7" xfId="0" applyFont="1" applyFill="1" applyBorder="1"/>
    <xf numFmtId="0" fontId="5" fillId="14" borderId="7" xfId="0" applyFont="1" applyFill="1" applyBorder="1"/>
    <xf numFmtId="0" fontId="0" fillId="14" borderId="7" xfId="0" applyFill="1" applyBorder="1" applyAlignment="1">
      <alignment wrapText="1"/>
    </xf>
    <xf numFmtId="0" fontId="0" fillId="14" borderId="7" xfId="0" applyFill="1" applyBorder="1"/>
    <xf numFmtId="0" fontId="5" fillId="14" borderId="7" xfId="3" applyFont="1" applyFill="1" applyBorder="1" applyAlignment="1">
      <alignment horizontal="center" vertical="center" wrapText="1"/>
    </xf>
    <xf numFmtId="0" fontId="5" fillId="14" borderId="7" xfId="3" applyFont="1" applyFill="1" applyBorder="1" applyAlignment="1">
      <alignment horizontal="left" vertical="center" wrapText="1"/>
    </xf>
    <xf numFmtId="1" fontId="0" fillId="14" borderId="7" xfId="0" applyNumberFormat="1" applyFill="1" applyBorder="1"/>
    <xf numFmtId="0" fontId="14" fillId="14" borderId="8" xfId="0" applyFont="1" applyFill="1" applyBorder="1" applyAlignment="1">
      <alignment wrapText="1"/>
    </xf>
    <xf numFmtId="0" fontId="5" fillId="14" borderId="7" xfId="0" applyFont="1" applyFill="1" applyBorder="1" applyAlignment="1">
      <alignment horizontal="center" vertical="center"/>
    </xf>
    <xf numFmtId="0" fontId="5" fillId="0" borderId="7" xfId="3" applyFont="1" applyBorder="1" applyAlignment="1">
      <alignment horizontal="center" vertical="center" wrapText="1"/>
    </xf>
    <xf numFmtId="0" fontId="5" fillId="4" borderId="1" xfId="3" applyFont="1" applyFill="1" applyBorder="1" applyAlignment="1">
      <alignment horizontal="left" vertical="center" wrapText="1"/>
    </xf>
    <xf numFmtId="0" fontId="0" fillId="4" borderId="1" xfId="0" applyFill="1" applyBorder="1"/>
    <xf numFmtId="0" fontId="0" fillId="4" borderId="1" xfId="0" applyFill="1" applyBorder="1" applyAlignment="1">
      <alignment horizontal="center"/>
    </xf>
    <xf numFmtId="0" fontId="5" fillId="4" borderId="1" xfId="3" applyFont="1" applyFill="1" applyBorder="1" applyAlignment="1">
      <alignment horizontal="center" vertical="center" wrapText="1"/>
    </xf>
    <xf numFmtId="0" fontId="1" fillId="0" borderId="0" xfId="3" applyAlignment="1">
      <alignment horizontal="center" vertical="center" wrapText="1"/>
    </xf>
    <xf numFmtId="0" fontId="5" fillId="0" borderId="0" xfId="3" applyFont="1" applyAlignment="1">
      <alignment horizontal="center" vertical="center" wrapText="1"/>
    </xf>
    <xf numFmtId="0" fontId="3" fillId="16" borderId="0" xfId="0" applyFont="1" applyFill="1"/>
    <xf numFmtId="0" fontId="0" fillId="16" borderId="0" xfId="0" applyFill="1"/>
    <xf numFmtId="1" fontId="0" fillId="0" borderId="0" xfId="0" applyNumberFormat="1" applyAlignment="1">
      <alignment horizontal="center" vertical="center"/>
    </xf>
    <xf numFmtId="0" fontId="15" fillId="16" borderId="0" xfId="0" applyFont="1" applyFill="1"/>
    <xf numFmtId="0" fontId="5" fillId="16" borderId="0" xfId="0" applyFont="1" applyFill="1"/>
    <xf numFmtId="0" fontId="15" fillId="0" borderId="0" xfId="0" applyFont="1"/>
    <xf numFmtId="1" fontId="17" fillId="0" borderId="0" xfId="0" applyNumberFormat="1" applyFont="1" applyAlignment="1">
      <alignment horizontal="center" vertical="center"/>
    </xf>
    <xf numFmtId="0" fontId="19" fillId="17" borderId="9" xfId="0" applyFont="1" applyFill="1" applyBorder="1" applyAlignment="1">
      <alignment horizontal="center" vertical="center" wrapText="1"/>
    </xf>
    <xf numFmtId="1" fontId="19" fillId="17" borderId="9" xfId="0" applyNumberFormat="1" applyFont="1" applyFill="1" applyBorder="1" applyAlignment="1">
      <alignment horizontal="center" vertical="center" wrapText="1"/>
    </xf>
    <xf numFmtId="0" fontId="5" fillId="0" borderId="0" xfId="0" applyFont="1"/>
    <xf numFmtId="4" fontId="20" fillId="0" borderId="10" xfId="0" applyNumberFormat="1" applyFont="1" applyBorder="1" applyAlignment="1">
      <alignment horizontal="right" vertical="center" wrapText="1"/>
    </xf>
    <xf numFmtId="0" fontId="21" fillId="0" borderId="0" xfId="0" applyFont="1"/>
    <xf numFmtId="165" fontId="20" fillId="0" borderId="11" xfId="0" applyNumberFormat="1" applyFont="1" applyBorder="1" applyAlignment="1">
      <alignment horizontal="right" vertical="center" wrapText="1"/>
    </xf>
    <xf numFmtId="0" fontId="20" fillId="0" borderId="11" xfId="0" applyFont="1" applyBorder="1" applyAlignment="1">
      <alignment horizontal="left" vertical="center" wrapText="1"/>
    </xf>
    <xf numFmtId="0" fontId="22" fillId="0" borderId="11" xfId="0" applyFont="1" applyBorder="1" applyAlignment="1">
      <alignment horizontal="left" vertical="center"/>
    </xf>
    <xf numFmtId="0" fontId="22" fillId="0" borderId="11" xfId="0" applyFont="1" applyBorder="1" applyAlignment="1">
      <alignment horizontal="left" vertical="center" wrapText="1"/>
    </xf>
    <xf numFmtId="1" fontId="23" fillId="0" borderId="11" xfId="0" applyNumberFormat="1" applyFont="1" applyBorder="1" applyAlignment="1">
      <alignment horizontal="center" vertical="center" wrapText="1"/>
    </xf>
    <xf numFmtId="4" fontId="22" fillId="0" borderId="11" xfId="0" applyNumberFormat="1" applyFont="1" applyBorder="1" applyAlignment="1">
      <alignment horizontal="right" vertical="center" wrapText="1"/>
    </xf>
    <xf numFmtId="0" fontId="22" fillId="0" borderId="11" xfId="0" applyFont="1" applyBorder="1" applyAlignment="1">
      <alignment horizontal="left" vertical="center" wrapText="1" indent="1"/>
    </xf>
    <xf numFmtId="165" fontId="20" fillId="0" borderId="11" xfId="0" applyNumberFormat="1" applyFont="1" applyBorder="1" applyAlignment="1">
      <alignment horizontal="left" vertical="center" wrapText="1"/>
    </xf>
    <xf numFmtId="0" fontId="5" fillId="0" borderId="12" xfId="0" applyFont="1" applyBorder="1"/>
    <xf numFmtId="1" fontId="0" fillId="0" borderId="12" xfId="0" applyNumberFormat="1" applyBorder="1" applyAlignment="1">
      <alignment horizontal="center" vertical="center"/>
    </xf>
    <xf numFmtId="4" fontId="20" fillId="0" borderId="13" xfId="0" applyNumberFormat="1" applyFont="1" applyBorder="1" applyAlignment="1">
      <alignment horizontal="right" vertical="center" wrapText="1"/>
    </xf>
    <xf numFmtId="4" fontId="24" fillId="0" borderId="10" xfId="0" applyNumberFormat="1" applyFont="1" applyBorder="1" applyAlignment="1">
      <alignment horizontal="right" vertical="center" wrapText="1"/>
    </xf>
    <xf numFmtId="0" fontId="25" fillId="0" borderId="11" xfId="0" applyFont="1" applyBorder="1" applyAlignment="1">
      <alignment horizontal="left" vertical="center"/>
    </xf>
    <xf numFmtId="4" fontId="24" fillId="0" borderId="13" xfId="0" applyNumberFormat="1" applyFont="1" applyBorder="1" applyAlignment="1">
      <alignment horizontal="right" vertical="center" wrapText="1"/>
    </xf>
    <xf numFmtId="0" fontId="12" fillId="4" borderId="0" xfId="0" applyFont="1" applyFill="1"/>
    <xf numFmtId="0" fontId="5" fillId="4" borderId="0" xfId="0" applyFont="1" applyFill="1"/>
    <xf numFmtId="1" fontId="0" fillId="4" borderId="0" xfId="0" applyNumberFormat="1" applyFill="1" applyAlignment="1">
      <alignment horizontal="center" vertical="center"/>
    </xf>
    <xf numFmtId="4" fontId="20" fillId="4" borderId="10" xfId="0" applyNumberFormat="1" applyFont="1" applyFill="1" applyBorder="1" applyAlignment="1">
      <alignment horizontal="right" vertical="center" wrapText="1"/>
    </xf>
    <xf numFmtId="0" fontId="0" fillId="4" borderId="0" xfId="0" applyFill="1"/>
    <xf numFmtId="4" fontId="22" fillId="4" borderId="11" xfId="0" applyNumberFormat="1" applyFont="1" applyFill="1" applyBorder="1" applyAlignment="1">
      <alignment horizontal="right" vertical="center" wrapText="1"/>
    </xf>
    <xf numFmtId="1" fontId="26" fillId="0" borderId="11" xfId="7" applyNumberFormat="1" applyFont="1" applyBorder="1" applyAlignment="1">
      <alignment horizontal="center" vertical="center" wrapText="1"/>
    </xf>
    <xf numFmtId="1" fontId="23" fillId="0" borderId="11" xfId="7" applyNumberFormat="1" applyFont="1" applyBorder="1" applyAlignment="1">
      <alignment horizontal="center" vertical="center" wrapText="1"/>
    </xf>
    <xf numFmtId="0" fontId="4" fillId="0" borderId="14" xfId="0" applyFont="1" applyBorder="1" applyAlignment="1">
      <alignment vertical="center" wrapText="1"/>
    </xf>
    <xf numFmtId="0" fontId="12" fillId="0" borderId="0" xfId="0" applyFont="1" applyAlignment="1">
      <alignment wrapText="1"/>
    </xf>
    <xf numFmtId="0" fontId="27" fillId="17" borderId="9" xfId="0" applyFont="1" applyFill="1" applyBorder="1" applyAlignment="1">
      <alignment horizontal="left" vertical="center"/>
    </xf>
    <xf numFmtId="1" fontId="19" fillId="17" borderId="9" xfId="1" applyNumberFormat="1" applyFont="1" applyFill="1" applyBorder="1" applyAlignment="1">
      <alignment horizontal="center" vertical="center" wrapText="1"/>
    </xf>
    <xf numFmtId="0" fontId="19" fillId="17" borderId="9" xfId="0" applyFont="1" applyFill="1" applyBorder="1" applyAlignment="1">
      <alignment horizontal="left" vertical="center"/>
    </xf>
    <xf numFmtId="0" fontId="19" fillId="17" borderId="15" xfId="0" applyFont="1" applyFill="1" applyBorder="1" applyAlignment="1">
      <alignment horizontal="right" vertical="center"/>
    </xf>
    <xf numFmtId="0" fontId="19" fillId="17" borderId="15" xfId="0" applyFont="1" applyFill="1" applyBorder="1" applyAlignment="1">
      <alignment horizontal="center" vertical="center" wrapText="1"/>
    </xf>
    <xf numFmtId="0" fontId="28" fillId="17" borderId="9" xfId="0" applyFont="1" applyFill="1" applyBorder="1" applyAlignment="1">
      <alignment horizontal="center" vertical="center" wrapText="1"/>
    </xf>
    <xf numFmtId="0" fontId="5" fillId="0" borderId="0" xfId="0" applyFont="1" applyAlignment="1">
      <alignment horizontal="left"/>
    </xf>
    <xf numFmtId="1" fontId="5" fillId="0" borderId="0" xfId="1" applyNumberFormat="1" applyFont="1" applyAlignment="1">
      <alignment horizontal="center"/>
    </xf>
    <xf numFmtId="4" fontId="29" fillId="0" borderId="11" xfId="0" applyNumberFormat="1" applyFont="1" applyBorder="1" applyAlignment="1">
      <alignment horizontal="right" vertical="center" wrapText="1"/>
    </xf>
    <xf numFmtId="43" fontId="29" fillId="0" borderId="11" xfId="1" applyFont="1" applyBorder="1" applyAlignment="1">
      <alignment horizontal="right" vertical="center" wrapText="1"/>
    </xf>
    <xf numFmtId="3" fontId="20" fillId="0" borderId="11" xfId="0" applyNumberFormat="1" applyFont="1" applyBorder="1" applyAlignment="1">
      <alignment horizontal="right" vertical="center" wrapText="1"/>
    </xf>
    <xf numFmtId="0" fontId="30" fillId="0" borderId="11" xfId="0" applyFont="1" applyBorder="1" applyAlignment="1">
      <alignment horizontal="left" vertical="center"/>
    </xf>
    <xf numFmtId="1" fontId="22" fillId="0" borderId="11" xfId="1" applyNumberFormat="1" applyFont="1" applyBorder="1" applyAlignment="1">
      <alignment horizontal="center" vertical="center" wrapText="1"/>
    </xf>
    <xf numFmtId="4" fontId="22" fillId="0" borderId="11" xfId="0" applyNumberFormat="1" applyFont="1" applyBorder="1" applyAlignment="1">
      <alignment horizontal="left" vertical="center"/>
    </xf>
    <xf numFmtId="10" fontId="29" fillId="0" borderId="11" xfId="2" applyNumberFormat="1" applyFont="1" applyBorder="1" applyAlignment="1">
      <alignment horizontal="right" vertical="center" wrapText="1"/>
    </xf>
    <xf numFmtId="0" fontId="5" fillId="0" borderId="11" xfId="0" applyFont="1" applyBorder="1" applyAlignment="1">
      <alignment horizontal="left" vertical="center"/>
    </xf>
    <xf numFmtId="0" fontId="5" fillId="0" borderId="12" xfId="0" applyFont="1" applyBorder="1" applyAlignment="1">
      <alignment horizontal="left"/>
    </xf>
    <xf numFmtId="1" fontId="5" fillId="0" borderId="12" xfId="1" applyNumberFormat="1" applyFont="1" applyBorder="1" applyAlignment="1">
      <alignment horizontal="center"/>
    </xf>
    <xf numFmtId="4" fontId="20" fillId="0" borderId="13" xfId="0" applyNumberFormat="1" applyFont="1" applyBorder="1" applyAlignment="1">
      <alignment horizontal="right" vertical="center"/>
    </xf>
    <xf numFmtId="4" fontId="20" fillId="0" borderId="16" xfId="0" applyNumberFormat="1" applyFont="1" applyBorder="1" applyAlignment="1">
      <alignment horizontal="right" vertical="center" wrapText="1"/>
    </xf>
    <xf numFmtId="4" fontId="20" fillId="0" borderId="17" xfId="0" applyNumberFormat="1" applyFont="1" applyBorder="1" applyAlignment="1">
      <alignment horizontal="right" vertical="center" wrapText="1"/>
    </xf>
    <xf numFmtId="0" fontId="15" fillId="0" borderId="3" xfId="0" applyFont="1" applyBorder="1"/>
    <xf numFmtId="4" fontId="31" fillId="0" borderId="11" xfId="0" applyNumberFormat="1" applyFont="1" applyBorder="1" applyAlignment="1">
      <alignment horizontal="right" vertical="center" wrapText="1"/>
    </xf>
    <xf numFmtId="0" fontId="15" fillId="0" borderId="0" xfId="0" applyFont="1" applyAlignment="1">
      <alignment horizontal="left"/>
    </xf>
    <xf numFmtId="1" fontId="15" fillId="0" borderId="0" xfId="1" applyNumberFormat="1" applyFont="1" applyAlignment="1">
      <alignment horizontal="center"/>
    </xf>
    <xf numFmtId="1" fontId="0" fillId="0" borderId="0" xfId="1" applyNumberFormat="1" applyFont="1" applyAlignment="1">
      <alignment horizontal="center"/>
    </xf>
    <xf numFmtId="1" fontId="26" fillId="0" borderId="11" xfId="1" applyNumberFormat="1" applyFont="1" applyBorder="1" applyAlignment="1">
      <alignment horizontal="center" vertical="top" wrapText="1"/>
    </xf>
    <xf numFmtId="1" fontId="23" fillId="0" borderId="11" xfId="1" applyNumberFormat="1" applyFont="1" applyBorder="1" applyAlignment="1">
      <alignment horizontal="center" vertical="top" wrapText="1"/>
    </xf>
    <xf numFmtId="0" fontId="0" fillId="18" borderId="0" xfId="0" applyFill="1"/>
    <xf numFmtId="0" fontId="0" fillId="18" borderId="0" xfId="0" applyFill="1" applyAlignment="1">
      <alignment horizontal="left"/>
    </xf>
    <xf numFmtId="1" fontId="0" fillId="18" borderId="0" xfId="0" applyNumberFormat="1" applyFill="1" applyAlignment="1">
      <alignment horizontal="center" vertical="center"/>
    </xf>
    <xf numFmtId="4" fontId="22" fillId="18" borderId="11" xfId="0" applyNumberFormat="1" applyFont="1" applyFill="1" applyBorder="1" applyAlignment="1">
      <alignment horizontal="right" vertical="center" wrapText="1"/>
    </xf>
    <xf numFmtId="4" fontId="29" fillId="18" borderId="11" xfId="0" applyNumberFormat="1" applyFont="1" applyFill="1" applyBorder="1" applyAlignment="1">
      <alignment horizontal="right" vertical="center" wrapText="1"/>
    </xf>
    <xf numFmtId="0" fontId="12" fillId="18" borderId="0" xfId="0" applyFont="1" applyFill="1"/>
    <xf numFmtId="0" fontId="5" fillId="18" borderId="0" xfId="0" applyFont="1" applyFill="1" applyAlignment="1">
      <alignment horizontal="left"/>
    </xf>
    <xf numFmtId="0" fontId="5" fillId="18" borderId="0" xfId="0" applyFont="1" applyFill="1"/>
    <xf numFmtId="4" fontId="20" fillId="18" borderId="10" xfId="0" applyNumberFormat="1" applyFont="1" applyFill="1" applyBorder="1" applyAlignment="1">
      <alignment horizontal="right" vertical="center" wrapText="1"/>
    </xf>
    <xf numFmtId="165" fontId="20" fillId="18" borderId="11" xfId="0" applyNumberFormat="1" applyFont="1" applyFill="1" applyBorder="1" applyAlignment="1">
      <alignment horizontal="right" vertical="center" wrapText="1"/>
    </xf>
    <xf numFmtId="3" fontId="20" fillId="18" borderId="11" xfId="0" applyNumberFormat="1" applyFont="1" applyFill="1" applyBorder="1" applyAlignment="1">
      <alignment horizontal="right" vertical="center" wrapText="1"/>
    </xf>
    <xf numFmtId="0" fontId="30" fillId="18" borderId="11" xfId="0" applyFont="1" applyFill="1" applyBorder="1" applyAlignment="1">
      <alignment horizontal="left" vertical="center"/>
    </xf>
    <xf numFmtId="0" fontId="22" fillId="18" borderId="11" xfId="0" applyFont="1" applyFill="1" applyBorder="1" applyAlignment="1">
      <alignment horizontal="left" vertical="center"/>
    </xf>
    <xf numFmtId="0" fontId="22" fillId="18" borderId="11" xfId="0" applyFont="1" applyFill="1" applyBorder="1" applyAlignment="1">
      <alignment horizontal="left" vertical="center" wrapText="1"/>
    </xf>
    <xf numFmtId="1" fontId="23" fillId="18" borderId="11" xfId="7" applyNumberFormat="1" applyFont="1" applyFill="1" applyBorder="1" applyAlignment="1">
      <alignment horizontal="center" vertical="center" wrapText="1"/>
    </xf>
    <xf numFmtId="4" fontId="22" fillId="18" borderId="11" xfId="0" applyNumberFormat="1" applyFont="1" applyFill="1" applyBorder="1" applyAlignment="1">
      <alignment horizontal="left" vertical="center"/>
    </xf>
    <xf numFmtId="0" fontId="5" fillId="18" borderId="11" xfId="0" applyFont="1" applyFill="1" applyBorder="1" applyAlignment="1">
      <alignment horizontal="left" vertical="center"/>
    </xf>
    <xf numFmtId="165" fontId="20" fillId="18" borderId="11" xfId="0" applyNumberFormat="1" applyFont="1" applyFill="1" applyBorder="1" applyAlignment="1">
      <alignment horizontal="left" vertical="center" wrapText="1"/>
    </xf>
    <xf numFmtId="0" fontId="5" fillId="18" borderId="12" xfId="0" applyFont="1" applyFill="1" applyBorder="1"/>
    <xf numFmtId="0" fontId="5" fillId="18" borderId="12" xfId="0" applyFont="1" applyFill="1" applyBorder="1" applyAlignment="1">
      <alignment horizontal="left"/>
    </xf>
    <xf numFmtId="1" fontId="0" fillId="18" borderId="12" xfId="0" applyNumberFormat="1" applyFill="1" applyBorder="1" applyAlignment="1">
      <alignment horizontal="center" vertical="center"/>
    </xf>
    <xf numFmtId="4" fontId="20" fillId="18" borderId="13" xfId="0" applyNumberFormat="1" applyFont="1" applyFill="1" applyBorder="1" applyAlignment="1">
      <alignment horizontal="right" vertical="center"/>
    </xf>
    <xf numFmtId="4" fontId="20" fillId="18" borderId="13" xfId="0" applyNumberFormat="1" applyFont="1" applyFill="1" applyBorder="1" applyAlignment="1">
      <alignment horizontal="right" vertical="center" wrapText="1"/>
    </xf>
    <xf numFmtId="0" fontId="5" fillId="4" borderId="0" xfId="0" applyFont="1" applyFill="1" applyAlignment="1">
      <alignment horizontal="left"/>
    </xf>
    <xf numFmtId="4" fontId="22" fillId="4" borderId="11" xfId="0" applyNumberFormat="1" applyFont="1" applyFill="1" applyBorder="1" applyAlignment="1">
      <alignment horizontal="left" vertical="center"/>
    </xf>
    <xf numFmtId="0" fontId="0" fillId="0" borderId="3" xfId="0" applyBorder="1"/>
    <xf numFmtId="0" fontId="32" fillId="0" borderId="0" xfId="0" applyFont="1"/>
    <xf numFmtId="4" fontId="31" fillId="0" borderId="0" xfId="0" applyNumberFormat="1" applyFont="1" applyAlignment="1">
      <alignment horizontal="right" vertical="center" wrapText="1"/>
    </xf>
    <xf numFmtId="0" fontId="0" fillId="0" borderId="0" xfId="0" applyAlignment="1">
      <alignment horizontal="right"/>
    </xf>
    <xf numFmtId="0" fontId="0" fillId="6" borderId="1" xfId="0" applyFill="1" applyBorder="1"/>
    <xf numFmtId="0" fontId="0" fillId="6" borderId="1" xfId="0" applyFill="1" applyBorder="1" applyAlignment="1">
      <alignment horizontal="left"/>
    </xf>
    <xf numFmtId="0" fontId="3" fillId="7" borderId="1" xfId="0" applyFont="1" applyFill="1" applyBorder="1" applyAlignment="1">
      <alignment horizontal="center"/>
    </xf>
    <xf numFmtId="0" fontId="3" fillId="9" borderId="1" xfId="0" applyFont="1" applyFill="1" applyBorder="1"/>
    <xf numFmtId="0" fontId="0" fillId="5" borderId="1" xfId="0" applyFill="1" applyBorder="1" applyAlignment="1">
      <alignment horizontal="center"/>
    </xf>
    <xf numFmtId="0" fontId="1" fillId="7" borderId="1" xfId="3" applyFill="1" applyBorder="1" applyAlignment="1">
      <alignment horizontal="center" vertical="center" wrapText="1"/>
    </xf>
    <xf numFmtId="0" fontId="6" fillId="7" borderId="1" xfId="3" applyFont="1" applyFill="1" applyBorder="1" applyAlignment="1">
      <alignment horizontal="center" vertical="center" wrapText="1"/>
    </xf>
    <xf numFmtId="0" fontId="0" fillId="7" borderId="1" xfId="3" applyFont="1" applyFill="1" applyBorder="1" applyAlignment="1">
      <alignment horizontal="left" vertical="center" wrapText="1"/>
    </xf>
    <xf numFmtId="0" fontId="33" fillId="4" borderId="1" xfId="3" applyFont="1" applyFill="1" applyBorder="1" applyAlignment="1">
      <alignment horizontal="center" vertical="center" wrapText="1"/>
    </xf>
    <xf numFmtId="0" fontId="1" fillId="8" borderId="1" xfId="3" applyFill="1" applyBorder="1" applyAlignment="1">
      <alignment horizontal="center" vertical="center" wrapText="1"/>
    </xf>
    <xf numFmtId="0" fontId="1" fillId="9" borderId="1" xfId="3" applyFill="1" applyBorder="1" applyAlignment="1">
      <alignment horizontal="center" vertical="center" wrapText="1"/>
    </xf>
    <xf numFmtId="0" fontId="6" fillId="9" borderId="1" xfId="4" applyFont="1" applyFill="1" applyBorder="1" applyAlignment="1">
      <alignment horizontal="center" vertical="center" wrapText="1"/>
    </xf>
    <xf numFmtId="0" fontId="1" fillId="4" borderId="1" xfId="3" applyFill="1" applyBorder="1" applyAlignment="1">
      <alignment horizontal="center" vertical="center" wrapText="1"/>
    </xf>
    <xf numFmtId="0" fontId="0" fillId="9" borderId="1" xfId="3" applyFont="1" applyFill="1" applyBorder="1" applyAlignment="1">
      <alignment horizontal="center" vertical="center" wrapText="1"/>
    </xf>
    <xf numFmtId="0" fontId="6" fillId="10" borderId="1" xfId="4" applyFont="1" applyFill="1" applyBorder="1" applyAlignment="1">
      <alignment horizontal="center" vertical="center" wrapText="1"/>
    </xf>
    <xf numFmtId="164" fontId="1" fillId="9" borderId="1" xfId="3" applyNumberFormat="1" applyFill="1" applyBorder="1" applyAlignment="1">
      <alignment horizontal="center" vertical="center" wrapText="1"/>
    </xf>
    <xf numFmtId="164" fontId="1" fillId="11" borderId="1" xfId="3" applyNumberFormat="1" applyFill="1" applyBorder="1" applyAlignment="1">
      <alignment horizontal="center" vertical="center" wrapText="1"/>
    </xf>
    <xf numFmtId="0" fontId="0" fillId="12" borderId="1" xfId="0" applyFill="1" applyBorder="1"/>
    <xf numFmtId="0" fontId="2" fillId="0" borderId="1" xfId="0" applyFont="1" applyBorder="1" applyAlignment="1">
      <alignment horizontal="left" vertical="top" wrapText="1"/>
    </xf>
    <xf numFmtId="0" fontId="9" fillId="4" borderId="1" xfId="0" applyFont="1" applyFill="1" applyBorder="1" applyAlignment="1">
      <alignment horizontal="left" vertical="top" wrapText="1"/>
    </xf>
    <xf numFmtId="0" fontId="5" fillId="0" borderId="0" xfId="0" applyFont="1" applyAlignment="1">
      <alignment horizontal="center" vertical="center"/>
    </xf>
    <xf numFmtId="0" fontId="0" fillId="13" borderId="1" xfId="0" applyFill="1" applyBorder="1"/>
    <xf numFmtId="0" fontId="9" fillId="4" borderId="1" xfId="0" applyFont="1" applyFill="1" applyBorder="1" applyAlignment="1">
      <alignment vertical="top" wrapText="1"/>
    </xf>
    <xf numFmtId="0" fontId="0" fillId="11" borderId="1" xfId="0" applyFill="1" applyBorder="1"/>
    <xf numFmtId="0" fontId="5" fillId="0" borderId="1" xfId="0" applyFont="1" applyBorder="1" applyAlignment="1">
      <alignment horizontal="left"/>
    </xf>
    <xf numFmtId="0" fontId="10" fillId="0" borderId="0" xfId="0" applyFont="1"/>
    <xf numFmtId="0" fontId="10" fillId="0" borderId="1" xfId="0" applyFont="1" applyBorder="1" applyAlignment="1">
      <alignment horizontal="left"/>
    </xf>
    <xf numFmtId="0" fontId="10" fillId="4" borderId="1" xfId="0" applyFont="1" applyFill="1" applyBorder="1"/>
    <xf numFmtId="0" fontId="0" fillId="0" borderId="1" xfId="0" applyBorder="1" applyAlignment="1">
      <alignment horizontal="left" wrapText="1"/>
    </xf>
    <xf numFmtId="0" fontId="0" fillId="4" borderId="1" xfId="0" applyFill="1" applyBorder="1" applyAlignment="1">
      <alignment wrapText="1"/>
    </xf>
    <xf numFmtId="0" fontId="0" fillId="0" borderId="1" xfId="0" applyBorder="1" applyAlignment="1">
      <alignment horizontal="left" vertical="top"/>
    </xf>
    <xf numFmtId="0" fontId="11" fillId="4" borderId="1" xfId="0" applyFont="1" applyFill="1" applyBorder="1" applyAlignment="1">
      <alignment vertical="top"/>
    </xf>
    <xf numFmtId="0" fontId="0" fillId="0" borderId="1" xfId="0" applyBorder="1" applyAlignment="1">
      <alignment horizontal="left" vertical="top" wrapText="1"/>
    </xf>
    <xf numFmtId="0" fontId="11" fillId="4" borderId="1" xfId="0" applyFont="1" applyFill="1" applyBorder="1" applyAlignment="1">
      <alignment vertical="top" wrapText="1"/>
    </xf>
    <xf numFmtId="0" fontId="12" fillId="15" borderId="1" xfId="0" applyFont="1" applyFill="1" applyBorder="1"/>
    <xf numFmtId="0" fontId="5" fillId="15" borderId="0" xfId="0" applyFont="1" applyFill="1" applyAlignment="1">
      <alignment horizontal="center" vertical="center"/>
    </xf>
    <xf numFmtId="0" fontId="5" fillId="15" borderId="1" xfId="0" applyFont="1" applyFill="1" applyBorder="1" applyAlignment="1">
      <alignment horizontal="left"/>
    </xf>
    <xf numFmtId="0" fontId="0" fillId="15" borderId="0" xfId="0" applyFill="1"/>
    <xf numFmtId="0" fontId="12" fillId="0" borderId="1" xfId="0" applyFont="1" applyBorder="1"/>
    <xf numFmtId="0" fontId="0" fillId="4" borderId="1" xfId="0" applyFill="1" applyBorder="1" applyAlignment="1">
      <alignment horizontal="left"/>
    </xf>
    <xf numFmtId="0" fontId="5" fillId="0" borderId="1" xfId="0" applyFont="1" applyBorder="1" applyAlignment="1">
      <alignment wrapText="1"/>
    </xf>
    <xf numFmtId="0" fontId="5" fillId="4" borderId="1" xfId="0" applyFont="1" applyFill="1" applyBorder="1" applyAlignment="1">
      <alignment wrapText="1"/>
    </xf>
    <xf numFmtId="0" fontId="12" fillId="0" borderId="0" xfId="0" applyFont="1" applyFill="1"/>
    <xf numFmtId="0" fontId="5" fillId="0" borderId="0" xfId="0" applyFont="1" applyFill="1" applyAlignment="1">
      <alignment horizontal="left"/>
    </xf>
    <xf numFmtId="0" fontId="5" fillId="0" borderId="0" xfId="0" applyFont="1" applyFill="1"/>
    <xf numFmtId="1" fontId="5" fillId="0" borderId="0" xfId="1" applyNumberFormat="1" applyFont="1" applyFill="1" applyAlignment="1">
      <alignment horizontal="center"/>
    </xf>
    <xf numFmtId="4" fontId="22" fillId="0" borderId="11" xfId="0" applyNumberFormat="1" applyFont="1" applyFill="1" applyBorder="1" applyAlignment="1">
      <alignment horizontal="right" vertical="center" wrapText="1"/>
    </xf>
    <xf numFmtId="4" fontId="20" fillId="0" borderId="10" xfId="0" applyNumberFormat="1" applyFont="1" applyFill="1" applyBorder="1" applyAlignment="1">
      <alignment horizontal="right" vertical="center" wrapText="1"/>
    </xf>
    <xf numFmtId="0" fontId="0" fillId="0" borderId="0" xfId="0" applyFill="1"/>
    <xf numFmtId="4" fontId="29" fillId="0" borderId="11" xfId="0" applyNumberFormat="1" applyFont="1" applyFill="1" applyBorder="1" applyAlignment="1">
      <alignment horizontal="right" vertical="center" wrapText="1"/>
    </xf>
    <xf numFmtId="4" fontId="0" fillId="0" borderId="0" xfId="0" applyNumberFormat="1"/>
    <xf numFmtId="0" fontId="0" fillId="19" borderId="0" xfId="0" applyFill="1"/>
    <xf numFmtId="0" fontId="0" fillId="19" borderId="0" xfId="0" applyFill="1" applyAlignment="1">
      <alignment horizontal="left"/>
    </xf>
    <xf numFmtId="1" fontId="0" fillId="19" borderId="0" xfId="1" applyNumberFormat="1" applyFont="1" applyFill="1" applyAlignment="1">
      <alignment horizontal="center"/>
    </xf>
    <xf numFmtId="4" fontId="22" fillId="19" borderId="11" xfId="0" applyNumberFormat="1" applyFont="1" applyFill="1" applyBorder="1" applyAlignment="1">
      <alignment horizontal="right" vertical="center" wrapText="1"/>
    </xf>
    <xf numFmtId="4" fontId="29" fillId="19" borderId="11" xfId="0" applyNumberFormat="1" applyFont="1" applyFill="1" applyBorder="1" applyAlignment="1">
      <alignment horizontal="right" vertical="center" wrapText="1"/>
    </xf>
    <xf numFmtId="4" fontId="0" fillId="0" borderId="16" xfId="0" applyNumberFormat="1" applyFont="1" applyBorder="1" applyAlignment="1">
      <alignment horizontal="right" vertical="center" wrapText="1"/>
    </xf>
    <xf numFmtId="4" fontId="0" fillId="0" borderId="13" xfId="0" applyNumberFormat="1" applyFont="1" applyBorder="1" applyAlignment="1">
      <alignment horizontal="right" vertical="center" wrapText="1"/>
    </xf>
    <xf numFmtId="0" fontId="3" fillId="11" borderId="1" xfId="0" applyFont="1" applyFill="1" applyBorder="1" applyAlignment="1">
      <alignment horizontal="center"/>
    </xf>
    <xf numFmtId="0" fontId="0" fillId="4" borderId="0" xfId="0" applyFill="1" applyAlignment="1">
      <alignment horizontal="center"/>
    </xf>
    <xf numFmtId="0" fontId="3" fillId="8" borderId="4" xfId="0" applyFont="1" applyFill="1" applyBorder="1" applyAlignment="1">
      <alignment horizontal="center"/>
    </xf>
    <xf numFmtId="0" fontId="3" fillId="8" borderId="3" xfId="0" applyFont="1" applyFill="1" applyBorder="1" applyAlignment="1">
      <alignment horizontal="center"/>
    </xf>
    <xf numFmtId="0" fontId="3" fillId="8" borderId="5" xfId="0" applyFont="1" applyFill="1" applyBorder="1" applyAlignment="1">
      <alignment horizontal="center"/>
    </xf>
    <xf numFmtId="0" fontId="3" fillId="9" borderId="3" xfId="0" applyFont="1" applyFill="1" applyBorder="1" applyAlignment="1">
      <alignment horizontal="center"/>
    </xf>
    <xf numFmtId="0" fontId="3" fillId="10" borderId="1" xfId="0" applyFont="1" applyFill="1" applyBorder="1" applyAlignment="1">
      <alignment horizontal="center"/>
    </xf>
    <xf numFmtId="0" fontId="3" fillId="9" borderId="0" xfId="0" applyFont="1" applyFill="1" applyAlignment="1">
      <alignment horizontal="center"/>
    </xf>
    <xf numFmtId="0" fontId="3" fillId="9" borderId="6" xfId="0" applyFont="1" applyFill="1" applyBorder="1" applyAlignment="1">
      <alignment horizontal="center"/>
    </xf>
    <xf numFmtId="0" fontId="5" fillId="16" borderId="0" xfId="0" applyFont="1" applyFill="1" applyAlignment="1">
      <alignment vertical="top" wrapText="1"/>
    </xf>
    <xf numFmtId="0" fontId="5" fillId="16" borderId="0" xfId="0" applyFont="1" applyFill="1" applyAlignment="1">
      <alignment vertical="top"/>
    </xf>
    <xf numFmtId="0" fontId="0" fillId="16" borderId="0" xfId="0" applyFill="1" applyAlignment="1">
      <alignment vertical="top"/>
    </xf>
    <xf numFmtId="0" fontId="3" fillId="8" borderId="1" xfId="0" applyFont="1" applyFill="1" applyBorder="1" applyAlignment="1">
      <alignment horizontal="center"/>
    </xf>
    <xf numFmtId="0" fontId="3" fillId="9" borderId="1" xfId="0" applyFont="1" applyFill="1" applyBorder="1" applyAlignment="1">
      <alignment horizontal="center"/>
    </xf>
    <xf numFmtId="0" fontId="0" fillId="15" borderId="1" xfId="0" applyFill="1" applyBorder="1" applyAlignment="1">
      <alignment wrapText="1"/>
    </xf>
  </cellXfs>
  <cellStyles count="8">
    <cellStyle name="Comma" xfId="1" builtinId="3"/>
    <cellStyle name="Normal" xfId="0" builtinId="0"/>
    <cellStyle name="Normal 3" xfId="7" xr:uid="{43DF223B-0F02-4FF5-9193-1995F30A5437}"/>
    <cellStyle name="Normal 62" xfId="3" xr:uid="{3AC08207-E2FF-4BFB-B912-F98A2F2D0C7C}"/>
    <cellStyle name="Normal 62 2 3" xfId="6" xr:uid="{BF8D6E0E-EAC8-4CED-B317-30428810B4C3}"/>
    <cellStyle name="Normal 62 4" xfId="5" xr:uid="{CDEE7BE7-6585-4E6C-B415-773180281A06}"/>
    <cellStyle name="Normal 86" xfId="4" xr:uid="{B95BA29E-A237-4562-82E7-F38A4376742F}"/>
    <cellStyle name="Percent" xfId="2" builtinId="5"/>
  </cellStyles>
  <dxfs count="44">
    <dxf>
      <font>
        <color rgb="FFFF0000"/>
      </font>
      <fill>
        <patternFill>
          <bgColor theme="0" tint="-0.34998626667073579"/>
        </patternFill>
      </fill>
    </dxf>
    <dxf>
      <font>
        <color rgb="FF9C0006"/>
      </font>
      <fill>
        <patternFill>
          <bgColor rgb="FFFFC7CE"/>
        </patternFill>
      </fill>
    </dxf>
    <dxf>
      <font>
        <color rgb="FF9C5700"/>
      </font>
      <fill>
        <patternFill>
          <bgColor rgb="FFFFEB9C"/>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dxf>
    <dxf>
      <font>
        <color rgb="FFFF0000"/>
      </font>
      <fill>
        <patternFill>
          <bgColor theme="0" tint="-0.3499862666707357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dxf>
    <dxf>
      <font>
        <color rgb="FFFF0000"/>
      </font>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0D00F-1380-4A7A-BC2B-F568F0A572CF}">
  <sheetPr>
    <tabColor rgb="FFFFFF00"/>
  </sheetPr>
  <dimension ref="A1:AO364"/>
  <sheetViews>
    <sheetView zoomScale="80" zoomScaleNormal="80" workbookViewId="0">
      <pane xSplit="5" ySplit="1" topLeftCell="F2" activePane="bottomRight" state="frozen"/>
      <selection activeCell="E19" sqref="E19"/>
      <selection pane="topRight" activeCell="E19" sqref="E19"/>
      <selection pane="bottomLeft" activeCell="E19" sqref="E19"/>
      <selection pane="bottomRight" activeCell="E164" sqref="E164"/>
    </sheetView>
  </sheetViews>
  <sheetFormatPr defaultColWidth="8.81640625" defaultRowHeight="14.5" outlineLevelCol="2" x14ac:dyDescent="0.35"/>
  <cols>
    <col min="1" max="1" width="8.81640625" style="16" customWidth="1"/>
    <col min="2" max="2" width="8.26953125" style="16" customWidth="1"/>
    <col min="3" max="3" width="13.81640625" style="16" customWidth="1"/>
    <col min="4" max="4" width="21" style="16" customWidth="1"/>
    <col min="5" max="5" width="80.7265625" style="21" customWidth="1" outlineLevel="2"/>
    <col min="6" max="6" width="10.7265625" style="16" bestFit="1" customWidth="1"/>
    <col min="7" max="7" width="19.26953125" style="22" customWidth="1"/>
    <col min="8" max="8" width="20.453125" style="16" customWidth="1"/>
    <col min="9" max="9" width="13" style="16" customWidth="1"/>
    <col min="10" max="10" width="10" style="16" customWidth="1"/>
    <col min="11" max="11" width="8.81640625" style="16"/>
    <col min="12" max="12" width="2.7265625" style="23" customWidth="1"/>
    <col min="13" max="16384" width="8.81640625" style="16"/>
  </cols>
  <sheetData>
    <row r="1" spans="1:12" s="7" customFormat="1" ht="58" x14ac:dyDescent="0.35">
      <c r="A1" s="1" t="s">
        <v>0</v>
      </c>
      <c r="B1" s="2" t="s">
        <v>1</v>
      </c>
      <c r="C1" s="2" t="s">
        <v>1</v>
      </c>
      <c r="D1" s="2" t="s">
        <v>2</v>
      </c>
      <c r="E1" s="1" t="s">
        <v>3</v>
      </c>
      <c r="F1" s="3" t="s">
        <v>14</v>
      </c>
      <c r="G1" s="4" t="s">
        <v>15</v>
      </c>
      <c r="H1" s="3" t="s">
        <v>16</v>
      </c>
      <c r="I1" s="3" t="s">
        <v>17</v>
      </c>
      <c r="J1" s="3" t="s">
        <v>1873</v>
      </c>
      <c r="K1" s="3" t="s">
        <v>18</v>
      </c>
      <c r="L1" s="5"/>
    </row>
    <row r="2" spans="1:12" x14ac:dyDescent="0.35">
      <c r="A2" s="8" t="s">
        <v>708</v>
      </c>
      <c r="B2" s="8" t="s">
        <v>24</v>
      </c>
      <c r="C2" s="8" t="s">
        <v>710</v>
      </c>
      <c r="D2" s="8" t="s">
        <v>819</v>
      </c>
      <c r="E2" s="9" t="s">
        <v>1658</v>
      </c>
      <c r="F2" s="8">
        <v>9</v>
      </c>
      <c r="G2" s="262">
        <v>6136.9</v>
      </c>
      <c r="H2" s="12">
        <v>3476.01</v>
      </c>
      <c r="I2" s="12" t="s">
        <v>696</v>
      </c>
      <c r="J2" s="13" t="s">
        <v>820</v>
      </c>
      <c r="K2" s="13">
        <v>9</v>
      </c>
      <c r="L2" s="14"/>
    </row>
    <row r="3" spans="1:12" x14ac:dyDescent="0.35">
      <c r="A3" s="8" t="s">
        <v>708</v>
      </c>
      <c r="B3" s="8" t="s">
        <v>24</v>
      </c>
      <c r="C3" s="8" t="s">
        <v>710</v>
      </c>
      <c r="D3" s="8" t="s">
        <v>823</v>
      </c>
      <c r="E3" s="9" t="s">
        <v>1660</v>
      </c>
      <c r="F3" s="8">
        <v>9</v>
      </c>
      <c r="G3" s="262">
        <v>6136.9</v>
      </c>
      <c r="H3" s="12">
        <v>3476.01</v>
      </c>
      <c r="I3" s="12" t="s">
        <v>696</v>
      </c>
      <c r="J3" s="13" t="s">
        <v>824</v>
      </c>
      <c r="K3" s="13">
        <v>11</v>
      </c>
      <c r="L3" s="14"/>
    </row>
    <row r="4" spans="1:12" x14ac:dyDescent="0.35">
      <c r="A4" s="8" t="s">
        <v>708</v>
      </c>
      <c r="B4" s="8" t="s">
        <v>25</v>
      </c>
      <c r="C4" s="8" t="s">
        <v>711</v>
      </c>
      <c r="D4" s="8" t="s">
        <v>831</v>
      </c>
      <c r="E4" s="9" t="s">
        <v>1663</v>
      </c>
      <c r="F4" s="8">
        <v>9</v>
      </c>
      <c r="G4" s="262">
        <v>6136.9</v>
      </c>
      <c r="H4" s="12">
        <v>5387.0000000000009</v>
      </c>
      <c r="I4" s="12" t="s">
        <v>696</v>
      </c>
      <c r="J4" s="13" t="s">
        <v>832</v>
      </c>
      <c r="K4" s="13">
        <v>15</v>
      </c>
      <c r="L4" s="14"/>
    </row>
    <row r="5" spans="1:12" x14ac:dyDescent="0.35">
      <c r="A5" s="8" t="s">
        <v>708</v>
      </c>
      <c r="B5" s="8" t="s">
        <v>26</v>
      </c>
      <c r="C5" s="8" t="s">
        <v>712</v>
      </c>
      <c r="D5" s="8" t="s">
        <v>839</v>
      </c>
      <c r="E5" s="9" t="s">
        <v>1667</v>
      </c>
      <c r="F5" s="8">
        <v>9</v>
      </c>
      <c r="G5" s="262">
        <v>6136.9</v>
      </c>
      <c r="H5" s="12">
        <v>3327.24</v>
      </c>
      <c r="I5" s="12" t="s">
        <v>696</v>
      </c>
      <c r="J5" s="13" t="s">
        <v>840</v>
      </c>
      <c r="K5" s="13">
        <v>19</v>
      </c>
      <c r="L5" s="14"/>
    </row>
    <row r="6" spans="1:12" x14ac:dyDescent="0.35">
      <c r="A6" s="8" t="s">
        <v>708</v>
      </c>
      <c r="B6" s="8" t="s">
        <v>26</v>
      </c>
      <c r="C6" s="8" t="s">
        <v>712</v>
      </c>
      <c r="D6" s="8" t="s">
        <v>859</v>
      </c>
      <c r="E6" s="9" t="s">
        <v>1679</v>
      </c>
      <c r="F6" s="8">
        <v>9</v>
      </c>
      <c r="G6" s="262">
        <v>6136.9</v>
      </c>
      <c r="H6" s="12">
        <v>3327.24</v>
      </c>
      <c r="I6" s="12" t="s">
        <v>696</v>
      </c>
      <c r="J6" s="13" t="s">
        <v>861</v>
      </c>
      <c r="K6" s="13">
        <v>31</v>
      </c>
      <c r="L6" s="14"/>
    </row>
    <row r="7" spans="1:12" x14ac:dyDescent="0.35">
      <c r="A7" s="8" t="s">
        <v>708</v>
      </c>
      <c r="B7" s="8" t="s">
        <v>26</v>
      </c>
      <c r="C7" s="8" t="s">
        <v>712</v>
      </c>
      <c r="D7" s="8" t="s">
        <v>864</v>
      </c>
      <c r="E7" s="9" t="s">
        <v>1614</v>
      </c>
      <c r="F7" s="8">
        <v>9</v>
      </c>
      <c r="G7" s="262">
        <v>6136.9</v>
      </c>
      <c r="H7" s="12">
        <v>3327.24</v>
      </c>
      <c r="I7" s="12" t="s">
        <v>696</v>
      </c>
      <c r="J7" s="13" t="s">
        <v>866</v>
      </c>
      <c r="K7" s="13">
        <v>33</v>
      </c>
      <c r="L7" s="14"/>
    </row>
    <row r="8" spans="1:12" x14ac:dyDescent="0.35">
      <c r="A8" s="8" t="s">
        <v>708</v>
      </c>
      <c r="B8" s="8" t="s">
        <v>26</v>
      </c>
      <c r="C8" s="8" t="s">
        <v>712</v>
      </c>
      <c r="D8" s="8" t="s">
        <v>881</v>
      </c>
      <c r="E8" s="9" t="s">
        <v>1685</v>
      </c>
      <c r="F8" s="8">
        <v>9</v>
      </c>
      <c r="G8" s="262">
        <v>6136.9</v>
      </c>
      <c r="H8" s="12">
        <v>3327.24</v>
      </c>
      <c r="I8" s="12" t="s">
        <v>696</v>
      </c>
      <c r="J8" s="13" t="s">
        <v>882</v>
      </c>
      <c r="K8" s="13">
        <v>41</v>
      </c>
      <c r="L8" s="14"/>
    </row>
    <row r="9" spans="1:12" x14ac:dyDescent="0.35">
      <c r="A9" s="8" t="s">
        <v>708</v>
      </c>
      <c r="B9" s="8" t="s">
        <v>26</v>
      </c>
      <c r="C9" s="8" t="s">
        <v>712</v>
      </c>
      <c r="D9" s="8" t="s">
        <v>897</v>
      </c>
      <c r="E9" s="9" t="s">
        <v>1692</v>
      </c>
      <c r="F9" s="8">
        <v>9</v>
      </c>
      <c r="G9" s="262">
        <v>6136.9</v>
      </c>
      <c r="H9" s="12">
        <v>3327.24</v>
      </c>
      <c r="I9" s="12" t="s">
        <v>696</v>
      </c>
      <c r="J9" s="13" t="s">
        <v>898</v>
      </c>
      <c r="K9" s="13">
        <v>49</v>
      </c>
      <c r="L9" s="14"/>
    </row>
    <row r="10" spans="1:12" x14ac:dyDescent="0.35">
      <c r="A10" s="8" t="s">
        <v>689</v>
      </c>
      <c r="B10" s="8" t="s">
        <v>30</v>
      </c>
      <c r="C10" s="8" t="s">
        <v>717</v>
      </c>
      <c r="D10" s="8" t="s">
        <v>923</v>
      </c>
      <c r="E10" s="9" t="s">
        <v>1703</v>
      </c>
      <c r="F10" s="8">
        <v>9</v>
      </c>
      <c r="G10" s="262">
        <v>6136.9</v>
      </c>
      <c r="H10" s="12">
        <v>1621.62</v>
      </c>
      <c r="I10" s="12">
        <v>313.83</v>
      </c>
      <c r="J10" s="13" t="s">
        <v>924</v>
      </c>
      <c r="K10" s="13">
        <v>62</v>
      </c>
      <c r="L10" s="14"/>
    </row>
    <row r="11" spans="1:12" x14ac:dyDescent="0.35">
      <c r="A11" s="8" t="s">
        <v>689</v>
      </c>
      <c r="B11" s="8" t="s">
        <v>19</v>
      </c>
      <c r="C11" s="8" t="s">
        <v>690</v>
      </c>
      <c r="D11" s="8" t="s">
        <v>955</v>
      </c>
      <c r="E11" s="9" t="s">
        <v>1711</v>
      </c>
      <c r="F11" s="8">
        <v>9</v>
      </c>
      <c r="G11" s="262">
        <v>6136.9</v>
      </c>
      <c r="H11" s="12">
        <v>14560.3</v>
      </c>
      <c r="I11" s="12" t="s">
        <v>696</v>
      </c>
      <c r="J11" s="13" t="s">
        <v>956</v>
      </c>
      <c r="K11" s="13">
        <v>78</v>
      </c>
      <c r="L11" s="14"/>
    </row>
    <row r="12" spans="1:12" x14ac:dyDescent="0.35">
      <c r="A12" s="8" t="s">
        <v>689</v>
      </c>
      <c r="B12" s="8" t="s">
        <v>34</v>
      </c>
      <c r="C12" s="8" t="s">
        <v>720</v>
      </c>
      <c r="D12" s="8" t="s">
        <v>991</v>
      </c>
      <c r="E12" s="9" t="s">
        <v>1722</v>
      </c>
      <c r="F12" s="8">
        <v>9</v>
      </c>
      <c r="G12" s="262">
        <v>6136.9</v>
      </c>
      <c r="H12" s="12">
        <v>567.29999999999995</v>
      </c>
      <c r="I12" s="12">
        <v>231.92000000000002</v>
      </c>
      <c r="J12" s="13" t="s">
        <v>992</v>
      </c>
      <c r="K12" s="13">
        <v>96</v>
      </c>
      <c r="L12" s="14"/>
    </row>
    <row r="13" spans="1:12" x14ac:dyDescent="0.35">
      <c r="A13" s="8" t="s">
        <v>689</v>
      </c>
      <c r="B13" s="8" t="s">
        <v>21</v>
      </c>
      <c r="C13" s="8" t="s">
        <v>697</v>
      </c>
      <c r="D13" s="8" t="s">
        <v>1003</v>
      </c>
      <c r="E13" s="9" t="s">
        <v>1582</v>
      </c>
      <c r="F13" s="8">
        <v>9</v>
      </c>
      <c r="G13" s="262">
        <v>6136.9</v>
      </c>
      <c r="H13" s="12">
        <v>567.29999999999995</v>
      </c>
      <c r="I13" s="12">
        <v>231.92000000000002</v>
      </c>
      <c r="J13" s="13" t="s">
        <v>1004</v>
      </c>
      <c r="K13" s="13">
        <v>102</v>
      </c>
      <c r="L13" s="14"/>
    </row>
    <row r="14" spans="1:12" x14ac:dyDescent="0.35">
      <c r="A14" s="8" t="s">
        <v>689</v>
      </c>
      <c r="B14" s="8" t="s">
        <v>35</v>
      </c>
      <c r="C14" s="8" t="s">
        <v>722</v>
      </c>
      <c r="D14" s="8" t="s">
        <v>1011</v>
      </c>
      <c r="E14" s="9" t="s">
        <v>1726</v>
      </c>
      <c r="F14" s="8">
        <v>9</v>
      </c>
      <c r="G14" s="262">
        <v>6136.9</v>
      </c>
      <c r="H14" s="12">
        <v>1248.76</v>
      </c>
      <c r="I14" s="12">
        <v>436.7</v>
      </c>
      <c r="J14" s="13" t="s">
        <v>1012</v>
      </c>
      <c r="K14" s="13">
        <v>106</v>
      </c>
      <c r="L14" s="14"/>
    </row>
    <row r="15" spans="1:12" x14ac:dyDescent="0.35">
      <c r="A15" s="8" t="s">
        <v>689</v>
      </c>
      <c r="B15" s="8" t="s">
        <v>30</v>
      </c>
      <c r="C15" s="8" t="s">
        <v>717</v>
      </c>
      <c r="D15" s="8" t="s">
        <v>1043</v>
      </c>
      <c r="E15" s="9" t="s">
        <v>1732</v>
      </c>
      <c r="F15" s="8">
        <v>9</v>
      </c>
      <c r="G15" s="262">
        <v>6136.9</v>
      </c>
      <c r="H15" s="12">
        <v>1621.62</v>
      </c>
      <c r="I15" s="12">
        <v>313.83</v>
      </c>
      <c r="J15" s="13" t="s">
        <v>1044</v>
      </c>
      <c r="K15" s="13">
        <v>122</v>
      </c>
      <c r="L15" s="14"/>
    </row>
    <row r="16" spans="1:12" x14ac:dyDescent="0.35">
      <c r="A16" s="8" t="s">
        <v>701</v>
      </c>
      <c r="B16" s="8" t="s">
        <v>39</v>
      </c>
      <c r="C16" s="8" t="s">
        <v>20</v>
      </c>
      <c r="D16" s="8" t="s">
        <v>1051</v>
      </c>
      <c r="E16" s="9" t="s">
        <v>1599</v>
      </c>
      <c r="F16" s="8">
        <v>9</v>
      </c>
      <c r="G16" s="262">
        <v>6136.9</v>
      </c>
      <c r="H16" s="12">
        <v>1166.8499999999999</v>
      </c>
      <c r="I16" s="12">
        <v>115.39</v>
      </c>
      <c r="J16" s="13" t="s">
        <v>1052</v>
      </c>
      <c r="K16" s="13">
        <v>126</v>
      </c>
      <c r="L16" s="14"/>
    </row>
    <row r="17" spans="1:12" x14ac:dyDescent="0.35">
      <c r="A17" s="8" t="s">
        <v>701</v>
      </c>
      <c r="B17" s="8" t="s">
        <v>39</v>
      </c>
      <c r="C17" s="8" t="s">
        <v>20</v>
      </c>
      <c r="D17" s="8" t="s">
        <v>1067</v>
      </c>
      <c r="E17" s="9" t="s">
        <v>1602</v>
      </c>
      <c r="F17" s="8">
        <v>9</v>
      </c>
      <c r="G17" s="262">
        <v>6136.9</v>
      </c>
      <c r="H17" s="12">
        <v>1166.8499999999999</v>
      </c>
      <c r="I17" s="12">
        <v>115.39</v>
      </c>
      <c r="J17" s="13" t="s">
        <v>1069</v>
      </c>
      <c r="K17" s="13">
        <v>134</v>
      </c>
      <c r="L17" s="14"/>
    </row>
    <row r="18" spans="1:12" x14ac:dyDescent="0.35">
      <c r="A18" s="8" t="s">
        <v>701</v>
      </c>
      <c r="B18" s="8" t="s">
        <v>40</v>
      </c>
      <c r="C18" s="8" t="s">
        <v>728</v>
      </c>
      <c r="D18" s="8" t="s">
        <v>1080</v>
      </c>
      <c r="E18" s="9" t="s">
        <v>1570</v>
      </c>
      <c r="F18" s="8">
        <v>9</v>
      </c>
      <c r="G18" s="262">
        <v>6136.9</v>
      </c>
      <c r="H18" s="12">
        <v>1171.1600000000001</v>
      </c>
      <c r="I18" s="12">
        <v>135.91</v>
      </c>
      <c r="J18" s="13" t="s">
        <v>1081</v>
      </c>
      <c r="K18" s="13">
        <v>140</v>
      </c>
      <c r="L18" s="14"/>
    </row>
    <row r="19" spans="1:12" x14ac:dyDescent="0.35">
      <c r="A19" s="8" t="s">
        <v>701</v>
      </c>
      <c r="B19" s="8" t="s">
        <v>40</v>
      </c>
      <c r="C19" s="8" t="s">
        <v>728</v>
      </c>
      <c r="D19" s="8" t="s">
        <v>1084</v>
      </c>
      <c r="E19" s="9" t="s">
        <v>1621</v>
      </c>
      <c r="F19" s="8">
        <v>9</v>
      </c>
      <c r="G19" s="262">
        <v>6136.9</v>
      </c>
      <c r="H19" s="12">
        <v>1171.1600000000001</v>
      </c>
      <c r="I19" s="12">
        <v>135.91</v>
      </c>
      <c r="J19" s="13" t="s">
        <v>1085</v>
      </c>
      <c r="K19" s="13">
        <v>142</v>
      </c>
      <c r="L19" s="14"/>
    </row>
    <row r="20" spans="1:12" x14ac:dyDescent="0.35">
      <c r="A20" s="8" t="s">
        <v>701</v>
      </c>
      <c r="B20" s="8" t="s">
        <v>41</v>
      </c>
      <c r="C20" s="8" t="s">
        <v>729</v>
      </c>
      <c r="D20" s="8" t="s">
        <v>1100</v>
      </c>
      <c r="E20" s="9" t="s">
        <v>1745</v>
      </c>
      <c r="F20" s="8">
        <v>9</v>
      </c>
      <c r="G20" s="262">
        <v>6136.9</v>
      </c>
      <c r="H20" s="12">
        <v>1167.93</v>
      </c>
      <c r="I20" s="12">
        <v>120.52000000000001</v>
      </c>
      <c r="J20" s="13" t="s">
        <v>1101</v>
      </c>
      <c r="K20" s="13">
        <v>150</v>
      </c>
      <c r="L20" s="14"/>
    </row>
    <row r="21" spans="1:12" x14ac:dyDescent="0.35">
      <c r="A21" s="8" t="s">
        <v>701</v>
      </c>
      <c r="B21" s="8" t="s">
        <v>46</v>
      </c>
      <c r="C21" s="8" t="s">
        <v>734</v>
      </c>
      <c r="D21" s="8" t="s">
        <v>1152</v>
      </c>
      <c r="E21" s="9" t="s">
        <v>1759</v>
      </c>
      <c r="F21" s="8">
        <v>9</v>
      </c>
      <c r="G21" s="262">
        <v>6136.9</v>
      </c>
      <c r="H21" s="12">
        <v>1169.28</v>
      </c>
      <c r="I21" s="12">
        <v>126.95</v>
      </c>
      <c r="J21" s="13" t="s">
        <v>1153</v>
      </c>
      <c r="K21" s="13">
        <v>176</v>
      </c>
      <c r="L21" s="14"/>
    </row>
    <row r="22" spans="1:12" x14ac:dyDescent="0.35">
      <c r="A22" s="8" t="s">
        <v>701</v>
      </c>
      <c r="B22" s="8" t="s">
        <v>46</v>
      </c>
      <c r="C22" s="8" t="s">
        <v>734</v>
      </c>
      <c r="D22" s="8" t="s">
        <v>1156</v>
      </c>
      <c r="E22" s="9" t="s">
        <v>1761</v>
      </c>
      <c r="F22" s="8">
        <v>9</v>
      </c>
      <c r="G22" s="262">
        <v>6136.9</v>
      </c>
      <c r="H22" s="12">
        <v>1169.28</v>
      </c>
      <c r="I22" s="12">
        <v>126.95</v>
      </c>
      <c r="J22" s="13" t="s">
        <v>1157</v>
      </c>
      <c r="K22" s="13">
        <v>178</v>
      </c>
      <c r="L22" s="14"/>
    </row>
    <row r="23" spans="1:12" x14ac:dyDescent="0.35">
      <c r="A23" s="8" t="s">
        <v>701</v>
      </c>
      <c r="B23" s="8" t="s">
        <v>49</v>
      </c>
      <c r="C23" s="8" t="s">
        <v>705</v>
      </c>
      <c r="D23" s="8" t="s">
        <v>1202</v>
      </c>
      <c r="E23" s="9" t="s">
        <v>1588</v>
      </c>
      <c r="F23" s="8">
        <v>9</v>
      </c>
      <c r="G23" s="262">
        <v>6136.9</v>
      </c>
      <c r="H23" s="12">
        <v>1111.28</v>
      </c>
      <c r="I23" s="12">
        <v>115.39</v>
      </c>
      <c r="J23" s="13" t="s">
        <v>1203</v>
      </c>
      <c r="K23" s="13">
        <v>200</v>
      </c>
      <c r="L23" s="14"/>
    </row>
    <row r="24" spans="1:12" x14ac:dyDescent="0.35">
      <c r="A24" s="8" t="s">
        <v>701</v>
      </c>
      <c r="B24" s="8" t="s">
        <v>50</v>
      </c>
      <c r="C24" s="8" t="s">
        <v>737</v>
      </c>
      <c r="D24" s="8" t="s">
        <v>1226</v>
      </c>
      <c r="E24" s="9" t="s">
        <v>1778</v>
      </c>
      <c r="F24" s="8">
        <v>9</v>
      </c>
      <c r="G24" s="262">
        <v>6136.9</v>
      </c>
      <c r="H24" s="12">
        <v>1167.93</v>
      </c>
      <c r="I24" s="12">
        <v>120.52000000000001</v>
      </c>
      <c r="J24" s="13" t="s">
        <v>1227</v>
      </c>
      <c r="K24" s="13">
        <v>212</v>
      </c>
      <c r="L24" s="14"/>
    </row>
    <row r="25" spans="1:12" x14ac:dyDescent="0.35">
      <c r="A25" s="8" t="s">
        <v>701</v>
      </c>
      <c r="B25" s="8" t="s">
        <v>52</v>
      </c>
      <c r="C25" s="8" t="s">
        <v>738</v>
      </c>
      <c r="D25" s="8" t="s">
        <v>1239</v>
      </c>
      <c r="E25" s="9" t="s">
        <v>1784</v>
      </c>
      <c r="F25" s="8">
        <v>9</v>
      </c>
      <c r="G25" s="262">
        <v>6136.9</v>
      </c>
      <c r="H25" s="12">
        <v>1167.93</v>
      </c>
      <c r="I25" s="12">
        <v>120.52000000000001</v>
      </c>
      <c r="J25" s="13" t="s">
        <v>1240</v>
      </c>
      <c r="K25" s="13">
        <v>218</v>
      </c>
      <c r="L25" s="20"/>
    </row>
    <row r="26" spans="1:12" x14ac:dyDescent="0.35">
      <c r="A26" s="8" t="s">
        <v>701</v>
      </c>
      <c r="B26" s="8" t="s">
        <v>52</v>
      </c>
      <c r="C26" s="8" t="s">
        <v>738</v>
      </c>
      <c r="D26" s="8" t="s">
        <v>1243</v>
      </c>
      <c r="E26" s="9" t="s">
        <v>1786</v>
      </c>
      <c r="F26" s="8">
        <v>9</v>
      </c>
      <c r="G26" s="262">
        <v>6136.9</v>
      </c>
      <c r="H26" s="12">
        <v>1167.93</v>
      </c>
      <c r="I26" s="12">
        <v>120.52000000000001</v>
      </c>
      <c r="J26" s="13" t="s">
        <v>1244</v>
      </c>
      <c r="K26" s="13">
        <v>220</v>
      </c>
      <c r="L26" s="20"/>
    </row>
    <row r="27" spans="1:12" x14ac:dyDescent="0.35">
      <c r="A27" s="8" t="s">
        <v>701</v>
      </c>
      <c r="B27" s="8" t="s">
        <v>39</v>
      </c>
      <c r="C27" s="8" t="s">
        <v>20</v>
      </c>
      <c r="D27" s="8" t="s">
        <v>1299</v>
      </c>
      <c r="E27" s="9" t="s">
        <v>1805</v>
      </c>
      <c r="F27" s="8">
        <v>9</v>
      </c>
      <c r="G27" s="262">
        <v>6136.9</v>
      </c>
      <c r="H27" s="12">
        <v>1166.8499999999999</v>
      </c>
      <c r="I27" s="12">
        <v>115.39</v>
      </c>
      <c r="J27" s="13" t="s">
        <v>1300</v>
      </c>
      <c r="K27" s="13">
        <v>248</v>
      </c>
      <c r="L27" s="20"/>
    </row>
    <row r="28" spans="1:12" x14ac:dyDescent="0.35">
      <c r="A28" s="8" t="s">
        <v>701</v>
      </c>
      <c r="B28" s="8" t="s">
        <v>39</v>
      </c>
      <c r="C28" s="8" t="s">
        <v>20</v>
      </c>
      <c r="D28" s="8" t="s">
        <v>1303</v>
      </c>
      <c r="E28" s="9" t="s">
        <v>1806</v>
      </c>
      <c r="F28" s="8">
        <v>9</v>
      </c>
      <c r="G28" s="262">
        <v>6136.9</v>
      </c>
      <c r="H28" s="12">
        <v>1166.8499999999999</v>
      </c>
      <c r="I28" s="12">
        <v>115.39</v>
      </c>
      <c r="J28" s="13" t="s">
        <v>1304</v>
      </c>
      <c r="K28" s="13">
        <v>250</v>
      </c>
      <c r="L28" s="20"/>
    </row>
    <row r="29" spans="1:12" x14ac:dyDescent="0.35">
      <c r="A29" s="8" t="s">
        <v>701</v>
      </c>
      <c r="B29" s="8" t="s">
        <v>39</v>
      </c>
      <c r="C29" s="8" t="s">
        <v>20</v>
      </c>
      <c r="D29" s="8" t="s">
        <v>1307</v>
      </c>
      <c r="E29" s="9" t="s">
        <v>1807</v>
      </c>
      <c r="F29" s="8">
        <v>9</v>
      </c>
      <c r="G29" s="262">
        <v>6136.9</v>
      </c>
      <c r="H29" s="12">
        <v>1166.8499999999999</v>
      </c>
      <c r="I29" s="12">
        <v>115.39</v>
      </c>
      <c r="J29" s="13" t="s">
        <v>1308</v>
      </c>
      <c r="K29" s="13">
        <v>252</v>
      </c>
      <c r="L29" s="20"/>
    </row>
    <row r="30" spans="1:12" x14ac:dyDescent="0.35">
      <c r="A30" s="8" t="s">
        <v>701</v>
      </c>
      <c r="B30" s="8" t="s">
        <v>39</v>
      </c>
      <c r="C30" s="8" t="s">
        <v>20</v>
      </c>
      <c r="D30" s="8" t="s">
        <v>1311</v>
      </c>
      <c r="E30" s="9" t="s">
        <v>1859</v>
      </c>
      <c r="F30" s="8">
        <v>9</v>
      </c>
      <c r="G30" s="262">
        <v>6136.9</v>
      </c>
      <c r="H30" s="12">
        <v>1166.8499999999999</v>
      </c>
      <c r="I30" s="12">
        <v>115.39</v>
      </c>
      <c r="J30" s="13" t="s">
        <v>1312</v>
      </c>
      <c r="K30" s="13">
        <v>254</v>
      </c>
      <c r="L30" s="20"/>
    </row>
    <row r="31" spans="1:12" x14ac:dyDescent="0.35">
      <c r="A31" s="8" t="s">
        <v>701</v>
      </c>
      <c r="B31" s="8" t="s">
        <v>39</v>
      </c>
      <c r="C31" s="8" t="s">
        <v>20</v>
      </c>
      <c r="D31" s="8" t="s">
        <v>1315</v>
      </c>
      <c r="E31" s="9" t="s">
        <v>1607</v>
      </c>
      <c r="F31" s="8">
        <v>9</v>
      </c>
      <c r="G31" s="262">
        <v>6136.9</v>
      </c>
      <c r="H31" s="12">
        <v>1166.8499999999999</v>
      </c>
      <c r="I31" s="12">
        <v>115.39</v>
      </c>
      <c r="J31" s="13" t="s">
        <v>1316</v>
      </c>
      <c r="K31" s="13">
        <v>256</v>
      </c>
      <c r="L31" s="20"/>
    </row>
    <row r="32" spans="1:12" x14ac:dyDescent="0.35">
      <c r="A32" s="8" t="s">
        <v>701</v>
      </c>
      <c r="B32" s="8" t="s">
        <v>39</v>
      </c>
      <c r="C32" s="8" t="s">
        <v>20</v>
      </c>
      <c r="D32" s="8" t="s">
        <v>1327</v>
      </c>
      <c r="E32" s="9" t="s">
        <v>1629</v>
      </c>
      <c r="F32" s="8">
        <v>9</v>
      </c>
      <c r="G32" s="262">
        <v>6136.9</v>
      </c>
      <c r="H32" s="12">
        <v>1166.8499999999999</v>
      </c>
      <c r="I32" s="12">
        <v>115.39</v>
      </c>
      <c r="J32" s="13" t="s">
        <v>1328</v>
      </c>
      <c r="K32" s="13">
        <v>262</v>
      </c>
      <c r="L32" s="20"/>
    </row>
    <row r="33" spans="1:12" x14ac:dyDescent="0.35">
      <c r="A33" s="8" t="s">
        <v>701</v>
      </c>
      <c r="B33" s="8" t="s">
        <v>39</v>
      </c>
      <c r="C33" s="8" t="s">
        <v>20</v>
      </c>
      <c r="D33" s="8" t="s">
        <v>1331</v>
      </c>
      <c r="E33" s="9" t="s">
        <v>1810</v>
      </c>
      <c r="F33" s="8">
        <v>9</v>
      </c>
      <c r="G33" s="262">
        <v>6136.9</v>
      </c>
      <c r="H33" s="12">
        <v>1166.8499999999999</v>
      </c>
      <c r="I33" s="12">
        <v>115.39</v>
      </c>
      <c r="J33" s="13" t="s">
        <v>1332</v>
      </c>
      <c r="K33" s="13">
        <v>264</v>
      </c>
      <c r="L33" s="20"/>
    </row>
    <row r="34" spans="1:12" x14ac:dyDescent="0.35">
      <c r="A34" s="8" t="s">
        <v>701</v>
      </c>
      <c r="B34" s="8" t="s">
        <v>39</v>
      </c>
      <c r="C34" s="8" t="s">
        <v>20</v>
      </c>
      <c r="D34" s="8" t="s">
        <v>1335</v>
      </c>
      <c r="E34" s="9" t="s">
        <v>1630</v>
      </c>
      <c r="F34" s="8">
        <v>9</v>
      </c>
      <c r="G34" s="262">
        <v>6136.9</v>
      </c>
      <c r="H34" s="12">
        <v>1166.8499999999999</v>
      </c>
      <c r="I34" s="12">
        <v>115.39</v>
      </c>
      <c r="J34" s="13" t="s">
        <v>1336</v>
      </c>
      <c r="K34" s="13">
        <v>266</v>
      </c>
      <c r="L34" s="20"/>
    </row>
    <row r="35" spans="1:12" x14ac:dyDescent="0.35">
      <c r="A35" s="8" t="s">
        <v>701</v>
      </c>
      <c r="B35" s="8" t="s">
        <v>39</v>
      </c>
      <c r="C35" s="8" t="s">
        <v>20</v>
      </c>
      <c r="D35" s="8" t="s">
        <v>1339</v>
      </c>
      <c r="E35" s="9" t="s">
        <v>1632</v>
      </c>
      <c r="F35" s="8">
        <v>9</v>
      </c>
      <c r="G35" s="262">
        <v>6136.9</v>
      </c>
      <c r="H35" s="12">
        <v>1166.8499999999999</v>
      </c>
      <c r="I35" s="12">
        <v>115.39</v>
      </c>
      <c r="J35" s="13" t="s">
        <v>1340</v>
      </c>
      <c r="K35" s="13">
        <v>268</v>
      </c>
      <c r="L35" s="20"/>
    </row>
    <row r="36" spans="1:12" x14ac:dyDescent="0.35">
      <c r="A36" s="8" t="s">
        <v>701</v>
      </c>
      <c r="B36" s="8" t="s">
        <v>39</v>
      </c>
      <c r="C36" s="8" t="s">
        <v>20</v>
      </c>
      <c r="D36" s="8" t="s">
        <v>1343</v>
      </c>
      <c r="E36" s="9" t="s">
        <v>1811</v>
      </c>
      <c r="F36" s="8">
        <v>9</v>
      </c>
      <c r="G36" s="262">
        <v>6136.9</v>
      </c>
      <c r="H36" s="12">
        <v>1166.8499999999999</v>
      </c>
      <c r="I36" s="12">
        <v>115.39</v>
      </c>
      <c r="J36" s="13" t="s">
        <v>1344</v>
      </c>
      <c r="K36" s="13">
        <v>270</v>
      </c>
      <c r="L36" s="20"/>
    </row>
    <row r="37" spans="1:12" x14ac:dyDescent="0.35">
      <c r="A37" s="8" t="s">
        <v>701</v>
      </c>
      <c r="B37" s="8" t="s">
        <v>39</v>
      </c>
      <c r="C37" s="8" t="s">
        <v>20</v>
      </c>
      <c r="D37" s="8" t="s">
        <v>1347</v>
      </c>
      <c r="E37" s="9" t="s">
        <v>1861</v>
      </c>
      <c r="F37" s="8">
        <v>9</v>
      </c>
      <c r="G37" s="262">
        <v>6136.9</v>
      </c>
      <c r="H37" s="12">
        <v>1166.8499999999999</v>
      </c>
      <c r="I37" s="12">
        <v>115.39</v>
      </c>
      <c r="J37" s="13" t="s">
        <v>1348</v>
      </c>
      <c r="K37" s="13">
        <v>272</v>
      </c>
      <c r="L37" s="20"/>
    </row>
    <row r="38" spans="1:12" x14ac:dyDescent="0.35">
      <c r="A38" s="8" t="s">
        <v>701</v>
      </c>
      <c r="B38" s="8" t="s">
        <v>39</v>
      </c>
      <c r="C38" s="8" t="s">
        <v>20</v>
      </c>
      <c r="D38" s="8" t="s">
        <v>1355</v>
      </c>
      <c r="E38" s="9" t="s">
        <v>1573</v>
      </c>
      <c r="F38" s="8">
        <v>9</v>
      </c>
      <c r="G38" s="262">
        <v>6136.9</v>
      </c>
      <c r="H38" s="12">
        <v>1166.8499999999999</v>
      </c>
      <c r="I38" s="12">
        <v>115.39</v>
      </c>
      <c r="J38" s="13" t="s">
        <v>1356</v>
      </c>
      <c r="K38" s="13">
        <v>276</v>
      </c>
      <c r="L38" s="20"/>
    </row>
    <row r="39" spans="1:12" x14ac:dyDescent="0.35">
      <c r="A39" s="8" t="s">
        <v>701</v>
      </c>
      <c r="B39" s="8" t="s">
        <v>39</v>
      </c>
      <c r="C39" s="8" t="s">
        <v>20</v>
      </c>
      <c r="D39" s="8" t="s">
        <v>1359</v>
      </c>
      <c r="E39" s="9" t="s">
        <v>1815</v>
      </c>
      <c r="F39" s="8">
        <v>9</v>
      </c>
      <c r="G39" s="262">
        <v>6136.9</v>
      </c>
      <c r="H39" s="12">
        <v>1166.8499999999999</v>
      </c>
      <c r="I39" s="12">
        <v>115.39</v>
      </c>
      <c r="J39" s="13" t="s">
        <v>1360</v>
      </c>
      <c r="K39" s="13">
        <v>278</v>
      </c>
      <c r="L39" s="20"/>
    </row>
    <row r="40" spans="1:12" x14ac:dyDescent="0.35">
      <c r="A40" s="8" t="s">
        <v>701</v>
      </c>
      <c r="B40" s="8" t="s">
        <v>39</v>
      </c>
      <c r="C40" s="8" t="s">
        <v>20</v>
      </c>
      <c r="D40" s="8" t="s">
        <v>1363</v>
      </c>
      <c r="E40" s="9" t="s">
        <v>1816</v>
      </c>
      <c r="F40" s="8">
        <v>9</v>
      </c>
      <c r="G40" s="262">
        <v>6136.9</v>
      </c>
      <c r="H40" s="12">
        <v>1166.8499999999999</v>
      </c>
      <c r="I40" s="12">
        <v>115.39</v>
      </c>
      <c r="J40" s="13" t="s">
        <v>1364</v>
      </c>
      <c r="K40" s="13">
        <v>280</v>
      </c>
      <c r="L40" s="20"/>
    </row>
    <row r="41" spans="1:12" x14ac:dyDescent="0.35">
      <c r="A41" s="8" t="s">
        <v>701</v>
      </c>
      <c r="B41" s="8" t="s">
        <v>39</v>
      </c>
      <c r="C41" s="8" t="s">
        <v>20</v>
      </c>
      <c r="D41" s="8" t="s">
        <v>1367</v>
      </c>
      <c r="E41" s="9" t="s">
        <v>1817</v>
      </c>
      <c r="F41" s="8">
        <v>9</v>
      </c>
      <c r="G41" s="262">
        <v>6136.9</v>
      </c>
      <c r="H41" s="12">
        <v>1166.8499999999999</v>
      </c>
      <c r="I41" s="12">
        <v>115.39</v>
      </c>
      <c r="J41" s="13" t="s">
        <v>1368</v>
      </c>
      <c r="K41" s="13">
        <v>282</v>
      </c>
      <c r="L41" s="20"/>
    </row>
    <row r="42" spans="1:12" x14ac:dyDescent="0.35">
      <c r="A42" s="8" t="s">
        <v>701</v>
      </c>
      <c r="B42" s="8" t="s">
        <v>39</v>
      </c>
      <c r="C42" s="8" t="s">
        <v>20</v>
      </c>
      <c r="D42" s="8" t="s">
        <v>1375</v>
      </c>
      <c r="E42" s="9" t="s">
        <v>1579</v>
      </c>
      <c r="F42" s="8">
        <v>9</v>
      </c>
      <c r="G42" s="262">
        <v>6136.9</v>
      </c>
      <c r="H42" s="12">
        <v>1166.8499999999999</v>
      </c>
      <c r="I42" s="12">
        <v>115.39</v>
      </c>
      <c r="J42" s="13" t="s">
        <v>1376</v>
      </c>
      <c r="K42" s="13">
        <v>286</v>
      </c>
      <c r="L42" s="20"/>
    </row>
    <row r="43" spans="1:12" x14ac:dyDescent="0.35">
      <c r="A43" s="8" t="s">
        <v>701</v>
      </c>
      <c r="B43" s="8" t="s">
        <v>39</v>
      </c>
      <c r="C43" s="8" t="s">
        <v>20</v>
      </c>
      <c r="D43" s="8" t="s">
        <v>1379</v>
      </c>
      <c r="E43" s="9" t="s">
        <v>1820</v>
      </c>
      <c r="F43" s="8">
        <v>9</v>
      </c>
      <c r="G43" s="262">
        <v>6136.9</v>
      </c>
      <c r="H43" s="12">
        <v>1166.8499999999999</v>
      </c>
      <c r="I43" s="12">
        <v>115.39</v>
      </c>
      <c r="J43" s="13" t="s">
        <v>1380</v>
      </c>
      <c r="K43" s="13">
        <v>288</v>
      </c>
      <c r="L43" s="20"/>
    </row>
    <row r="44" spans="1:12" x14ac:dyDescent="0.35">
      <c r="A44" s="8" t="s">
        <v>701</v>
      </c>
      <c r="B44" s="8" t="s">
        <v>39</v>
      </c>
      <c r="C44" s="8" t="s">
        <v>20</v>
      </c>
      <c r="D44" s="8" t="s">
        <v>1387</v>
      </c>
      <c r="E44" s="9" t="s">
        <v>1633</v>
      </c>
      <c r="F44" s="8">
        <v>9</v>
      </c>
      <c r="G44" s="262">
        <v>6136.9</v>
      </c>
      <c r="H44" s="12">
        <v>1166.8499999999999</v>
      </c>
      <c r="I44" s="12">
        <v>115.39</v>
      </c>
      <c r="J44" s="13" t="s">
        <v>1388</v>
      </c>
      <c r="K44" s="13">
        <v>292</v>
      </c>
      <c r="L44" s="20"/>
    </row>
    <row r="45" spans="1:12" x14ac:dyDescent="0.35">
      <c r="A45" s="8" t="s">
        <v>701</v>
      </c>
      <c r="B45" s="8" t="s">
        <v>39</v>
      </c>
      <c r="C45" s="8" t="s">
        <v>20</v>
      </c>
      <c r="D45" s="8" t="s">
        <v>1391</v>
      </c>
      <c r="E45" s="9" t="s">
        <v>1863</v>
      </c>
      <c r="F45" s="8">
        <v>9</v>
      </c>
      <c r="G45" s="262">
        <v>6136.9</v>
      </c>
      <c r="H45" s="12">
        <v>1166.8499999999999</v>
      </c>
      <c r="I45" s="12">
        <v>115.39</v>
      </c>
      <c r="J45" s="13" t="s">
        <v>1392</v>
      </c>
      <c r="K45" s="13">
        <v>294</v>
      </c>
      <c r="L45" s="20"/>
    </row>
    <row r="46" spans="1:12" x14ac:dyDescent="0.35">
      <c r="A46" s="8" t="s">
        <v>701</v>
      </c>
      <c r="B46" s="8" t="s">
        <v>39</v>
      </c>
      <c r="C46" s="8" t="s">
        <v>20</v>
      </c>
      <c r="D46" s="8" t="s">
        <v>1395</v>
      </c>
      <c r="E46" s="9" t="s">
        <v>1870</v>
      </c>
      <c r="F46" s="8">
        <v>9</v>
      </c>
      <c r="G46" s="262">
        <v>6136.9</v>
      </c>
      <c r="H46" s="12">
        <v>1166.8499999999999</v>
      </c>
      <c r="I46" s="12">
        <v>115.39</v>
      </c>
      <c r="J46" s="13" t="s">
        <v>1396</v>
      </c>
      <c r="K46" s="13">
        <v>296</v>
      </c>
      <c r="L46" s="20"/>
    </row>
    <row r="47" spans="1:12" x14ac:dyDescent="0.35">
      <c r="A47" s="8" t="s">
        <v>701</v>
      </c>
      <c r="B47" s="8" t="s">
        <v>39</v>
      </c>
      <c r="C47" s="8" t="s">
        <v>20</v>
      </c>
      <c r="D47" s="8" t="s">
        <v>1407</v>
      </c>
      <c r="E47" s="9" t="s">
        <v>1830</v>
      </c>
      <c r="F47" s="8">
        <v>9</v>
      </c>
      <c r="G47" s="262">
        <v>6136.9</v>
      </c>
      <c r="H47" s="12">
        <v>1166.8499999999999</v>
      </c>
      <c r="I47" s="12">
        <v>115.39</v>
      </c>
      <c r="J47" s="13" t="s">
        <v>1408</v>
      </c>
      <c r="K47" s="13">
        <v>302</v>
      </c>
      <c r="L47" s="20"/>
    </row>
    <row r="48" spans="1:12" x14ac:dyDescent="0.35">
      <c r="A48" s="8" t="s">
        <v>701</v>
      </c>
      <c r="B48" s="8" t="s">
        <v>39</v>
      </c>
      <c r="C48" s="8" t="s">
        <v>20</v>
      </c>
      <c r="D48" s="8" t="s">
        <v>1411</v>
      </c>
      <c r="E48" s="9" t="s">
        <v>1831</v>
      </c>
      <c r="F48" s="8">
        <v>9</v>
      </c>
      <c r="G48" s="262">
        <v>6136.9</v>
      </c>
      <c r="H48" s="12">
        <v>1166.8499999999999</v>
      </c>
      <c r="I48" s="12">
        <v>115.39</v>
      </c>
      <c r="J48" s="13" t="s">
        <v>1412</v>
      </c>
      <c r="K48" s="13">
        <v>304</v>
      </c>
      <c r="L48" s="20"/>
    </row>
    <row r="49" spans="1:41" x14ac:dyDescent="0.35">
      <c r="A49" s="8" t="s">
        <v>701</v>
      </c>
      <c r="B49" s="8" t="s">
        <v>39</v>
      </c>
      <c r="C49" s="8" t="s">
        <v>20</v>
      </c>
      <c r="D49" s="8" t="s">
        <v>1415</v>
      </c>
      <c r="E49" s="9" t="s">
        <v>1832</v>
      </c>
      <c r="F49" s="8">
        <v>9</v>
      </c>
      <c r="G49" s="262">
        <v>6136.9</v>
      </c>
      <c r="H49" s="12">
        <v>1166.8499999999999</v>
      </c>
      <c r="I49" s="12">
        <v>115.39</v>
      </c>
      <c r="J49" s="13" t="s">
        <v>1416</v>
      </c>
      <c r="K49" s="13">
        <v>306</v>
      </c>
      <c r="L49" s="20"/>
    </row>
    <row r="50" spans="1:41" x14ac:dyDescent="0.35">
      <c r="A50" s="8" t="s">
        <v>701</v>
      </c>
      <c r="B50" s="8" t="s">
        <v>39</v>
      </c>
      <c r="C50" s="8" t="s">
        <v>20</v>
      </c>
      <c r="D50" s="8" t="s">
        <v>1419</v>
      </c>
      <c r="E50" s="9" t="s">
        <v>1864</v>
      </c>
      <c r="F50" s="8">
        <v>9</v>
      </c>
      <c r="G50" s="262">
        <v>6136.9</v>
      </c>
      <c r="H50" s="12">
        <v>1166.8499999999999</v>
      </c>
      <c r="I50" s="12">
        <v>115.39</v>
      </c>
      <c r="J50" s="13" t="s">
        <v>1420</v>
      </c>
      <c r="K50" s="13">
        <v>308</v>
      </c>
      <c r="L50" s="20"/>
    </row>
    <row r="51" spans="1:41" x14ac:dyDescent="0.35">
      <c r="A51" s="8" t="s">
        <v>701</v>
      </c>
      <c r="B51" s="8" t="s">
        <v>39</v>
      </c>
      <c r="C51" s="8" t="s">
        <v>20</v>
      </c>
      <c r="D51" s="8" t="s">
        <v>1423</v>
      </c>
      <c r="E51" s="9" t="s">
        <v>1580</v>
      </c>
      <c r="F51" s="8">
        <v>9</v>
      </c>
      <c r="G51" s="262">
        <v>6136.9</v>
      </c>
      <c r="H51" s="12">
        <v>1166.8499999999999</v>
      </c>
      <c r="I51" s="12">
        <v>115.39</v>
      </c>
      <c r="J51" s="13" t="s">
        <v>1424</v>
      </c>
      <c r="K51" s="13">
        <v>310</v>
      </c>
      <c r="L51" s="20"/>
    </row>
    <row r="52" spans="1:41" x14ac:dyDescent="0.35">
      <c r="A52" s="8" t="s">
        <v>701</v>
      </c>
      <c r="B52" s="8" t="s">
        <v>39</v>
      </c>
      <c r="C52" s="8" t="s">
        <v>20</v>
      </c>
      <c r="D52" s="8" t="s">
        <v>1427</v>
      </c>
      <c r="E52" s="9" t="s">
        <v>1590</v>
      </c>
      <c r="F52" s="8">
        <v>9</v>
      </c>
      <c r="G52" s="262">
        <v>6136.9</v>
      </c>
      <c r="H52" s="12">
        <v>1166.8499999999999</v>
      </c>
      <c r="I52" s="12">
        <v>115.39</v>
      </c>
      <c r="J52" s="13" t="s">
        <v>1428</v>
      </c>
      <c r="K52" s="13">
        <v>312</v>
      </c>
      <c r="L52" s="20"/>
    </row>
    <row r="53" spans="1:41" x14ac:dyDescent="0.35">
      <c r="A53" s="8" t="s">
        <v>701</v>
      </c>
      <c r="B53" s="8" t="s">
        <v>39</v>
      </c>
      <c r="C53" s="8" t="s">
        <v>20</v>
      </c>
      <c r="D53" s="8" t="s">
        <v>1431</v>
      </c>
      <c r="E53" s="9" t="s">
        <v>1833</v>
      </c>
      <c r="F53" s="8">
        <v>9</v>
      </c>
      <c r="G53" s="262">
        <v>6136.9</v>
      </c>
      <c r="H53" s="12">
        <v>1166.8499999999999</v>
      </c>
      <c r="I53" s="12">
        <v>115.39</v>
      </c>
      <c r="J53" s="13" t="s">
        <v>1432</v>
      </c>
      <c r="K53" s="13">
        <v>314</v>
      </c>
      <c r="L53" s="20"/>
    </row>
    <row r="54" spans="1:41" x14ac:dyDescent="0.35">
      <c r="A54" s="8" t="s">
        <v>701</v>
      </c>
      <c r="B54" s="8" t="s">
        <v>39</v>
      </c>
      <c r="C54" s="8" t="s">
        <v>20</v>
      </c>
      <c r="D54" s="8" t="s">
        <v>1435</v>
      </c>
      <c r="E54" s="9" t="s">
        <v>1865</v>
      </c>
      <c r="F54" s="8">
        <v>9</v>
      </c>
      <c r="G54" s="262">
        <v>6136.9</v>
      </c>
      <c r="H54" s="12">
        <v>1166.8499999999999</v>
      </c>
      <c r="I54" s="12">
        <v>115.39</v>
      </c>
      <c r="J54" s="13" t="s">
        <v>1436</v>
      </c>
      <c r="K54" s="13">
        <v>316</v>
      </c>
      <c r="L54" s="20"/>
    </row>
    <row r="55" spans="1:41" s="17" customFormat="1" x14ac:dyDescent="0.35">
      <c r="A55" s="8" t="s">
        <v>701</v>
      </c>
      <c r="B55" s="8" t="s">
        <v>39</v>
      </c>
      <c r="C55" s="8" t="s">
        <v>20</v>
      </c>
      <c r="D55" s="8" t="s">
        <v>1439</v>
      </c>
      <c r="E55" s="9" t="s">
        <v>1609</v>
      </c>
      <c r="F55" s="8">
        <v>9</v>
      </c>
      <c r="G55" s="262">
        <v>6136.9</v>
      </c>
      <c r="H55" s="12">
        <v>1166.8499999999999</v>
      </c>
      <c r="I55" s="12">
        <v>115.39</v>
      </c>
      <c r="J55" s="13" t="s">
        <v>1440</v>
      </c>
      <c r="K55" s="13">
        <v>318</v>
      </c>
      <c r="L55" s="20"/>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row>
    <row r="56" spans="1:41" x14ac:dyDescent="0.35">
      <c r="A56" s="8" t="s">
        <v>701</v>
      </c>
      <c r="B56" s="8" t="s">
        <v>39</v>
      </c>
      <c r="C56" s="8" t="s">
        <v>20</v>
      </c>
      <c r="D56" s="8" t="s">
        <v>1443</v>
      </c>
      <c r="E56" s="9" t="s">
        <v>1866</v>
      </c>
      <c r="F56" s="8">
        <v>9</v>
      </c>
      <c r="G56" s="262">
        <v>6136.9</v>
      </c>
      <c r="H56" s="12">
        <v>1166.8499999999999</v>
      </c>
      <c r="I56" s="12">
        <v>115.39</v>
      </c>
      <c r="J56" s="13" t="s">
        <v>1444</v>
      </c>
      <c r="K56" s="13">
        <v>320</v>
      </c>
      <c r="L56" s="20"/>
    </row>
    <row r="57" spans="1:41" x14ac:dyDescent="0.35">
      <c r="A57" s="8" t="s">
        <v>701</v>
      </c>
      <c r="B57" s="8" t="s">
        <v>39</v>
      </c>
      <c r="C57" s="8" t="s">
        <v>20</v>
      </c>
      <c r="D57" s="8" t="s">
        <v>1447</v>
      </c>
      <c r="E57" s="9" t="s">
        <v>1867</v>
      </c>
      <c r="F57" s="8">
        <v>9</v>
      </c>
      <c r="G57" s="262">
        <v>6136.9</v>
      </c>
      <c r="H57" s="12">
        <v>1166.8499999999999</v>
      </c>
      <c r="I57" s="12">
        <v>115.39</v>
      </c>
      <c r="J57" s="13" t="s">
        <v>1448</v>
      </c>
      <c r="K57" s="13">
        <v>322</v>
      </c>
      <c r="L57" s="20"/>
    </row>
    <row r="58" spans="1:41" x14ac:dyDescent="0.35">
      <c r="A58" s="8" t="s">
        <v>701</v>
      </c>
      <c r="B58" s="8" t="s">
        <v>39</v>
      </c>
      <c r="C58" s="8" t="s">
        <v>20</v>
      </c>
      <c r="D58" s="8" t="s">
        <v>1451</v>
      </c>
      <c r="E58" s="9" t="s">
        <v>1835</v>
      </c>
      <c r="F58" s="8">
        <v>9</v>
      </c>
      <c r="G58" s="262">
        <v>6136.9</v>
      </c>
      <c r="H58" s="12">
        <v>1166.8499999999999</v>
      </c>
      <c r="I58" s="12">
        <v>115.39</v>
      </c>
      <c r="J58" s="13" t="s">
        <v>1452</v>
      </c>
      <c r="K58" s="13">
        <v>324</v>
      </c>
      <c r="L58" s="20"/>
    </row>
    <row r="59" spans="1:41" x14ac:dyDescent="0.35">
      <c r="A59" s="8" t="s">
        <v>701</v>
      </c>
      <c r="B59" s="8" t="s">
        <v>39</v>
      </c>
      <c r="C59" s="8" t="s">
        <v>20</v>
      </c>
      <c r="D59" s="8" t="s">
        <v>1460</v>
      </c>
      <c r="E59" s="9" t="s">
        <v>1871</v>
      </c>
      <c r="F59" s="8">
        <v>9</v>
      </c>
      <c r="G59" s="262">
        <v>6136.9</v>
      </c>
      <c r="H59" s="12">
        <v>1166.8499999999999</v>
      </c>
      <c r="I59" s="12">
        <v>115.39</v>
      </c>
      <c r="J59" s="13" t="s">
        <v>1461</v>
      </c>
      <c r="K59" s="13">
        <v>328</v>
      </c>
      <c r="L59" s="20"/>
    </row>
    <row r="60" spans="1:41" x14ac:dyDescent="0.35">
      <c r="A60" s="8" t="s">
        <v>701</v>
      </c>
      <c r="B60" s="8" t="s">
        <v>39</v>
      </c>
      <c r="C60" s="8" t="s">
        <v>20</v>
      </c>
      <c r="D60" s="8" t="s">
        <v>1464</v>
      </c>
      <c r="E60" s="9" t="s">
        <v>1838</v>
      </c>
      <c r="F60" s="8">
        <v>9</v>
      </c>
      <c r="G60" s="262">
        <v>6136.9</v>
      </c>
      <c r="H60" s="12">
        <v>1166.8499999999999</v>
      </c>
      <c r="I60" s="12">
        <v>115.39</v>
      </c>
      <c r="J60" s="13" t="s">
        <v>1465</v>
      </c>
      <c r="K60" s="13">
        <v>330</v>
      </c>
      <c r="L60" s="20"/>
    </row>
    <row r="61" spans="1:41" x14ac:dyDescent="0.35">
      <c r="A61" s="8" t="s">
        <v>708</v>
      </c>
      <c r="B61" s="8" t="s">
        <v>24</v>
      </c>
      <c r="C61" s="8" t="s">
        <v>710</v>
      </c>
      <c r="D61" s="8" t="s">
        <v>821</v>
      </c>
      <c r="E61" s="9" t="s">
        <v>1658</v>
      </c>
      <c r="F61" s="8">
        <v>10</v>
      </c>
      <c r="G61" s="262">
        <v>6136.9</v>
      </c>
      <c r="H61" s="12">
        <v>3476.01</v>
      </c>
      <c r="I61" s="12" t="s">
        <v>696</v>
      </c>
      <c r="J61" s="13" t="s">
        <v>822</v>
      </c>
      <c r="K61" s="13">
        <v>10</v>
      </c>
      <c r="L61" s="14"/>
    </row>
    <row r="62" spans="1:41" x14ac:dyDescent="0.35">
      <c r="A62" s="8" t="s">
        <v>708</v>
      </c>
      <c r="B62" s="8" t="s">
        <v>24</v>
      </c>
      <c r="C62" s="8" t="s">
        <v>710</v>
      </c>
      <c r="D62" s="8" t="s">
        <v>825</v>
      </c>
      <c r="E62" s="9" t="s">
        <v>1660</v>
      </c>
      <c r="F62" s="8">
        <v>10</v>
      </c>
      <c r="G62" s="262">
        <v>6136.9</v>
      </c>
      <c r="H62" s="12">
        <v>3476.01</v>
      </c>
      <c r="I62" s="12" t="s">
        <v>696</v>
      </c>
      <c r="J62" s="13" t="s">
        <v>826</v>
      </c>
      <c r="K62" s="13">
        <v>12</v>
      </c>
      <c r="L62" s="14"/>
    </row>
    <row r="63" spans="1:41" x14ac:dyDescent="0.35">
      <c r="A63" s="8" t="s">
        <v>708</v>
      </c>
      <c r="B63" s="8" t="s">
        <v>25</v>
      </c>
      <c r="C63" s="8" t="s">
        <v>711</v>
      </c>
      <c r="D63" s="8" t="s">
        <v>833</v>
      </c>
      <c r="E63" s="9" t="s">
        <v>1663</v>
      </c>
      <c r="F63" s="8">
        <v>10</v>
      </c>
      <c r="G63" s="262">
        <v>6136.9</v>
      </c>
      <c r="H63" s="12">
        <v>5387.0000000000009</v>
      </c>
      <c r="I63" s="12" t="s">
        <v>696</v>
      </c>
      <c r="J63" s="13" t="s">
        <v>834</v>
      </c>
      <c r="K63" s="13">
        <v>16</v>
      </c>
      <c r="L63" s="14"/>
    </row>
    <row r="64" spans="1:41" x14ac:dyDescent="0.35">
      <c r="A64" s="8" t="s">
        <v>708</v>
      </c>
      <c r="B64" s="8" t="s">
        <v>26</v>
      </c>
      <c r="C64" s="8" t="s">
        <v>712</v>
      </c>
      <c r="D64" s="8" t="s">
        <v>841</v>
      </c>
      <c r="E64" s="9" t="s">
        <v>1667</v>
      </c>
      <c r="F64" s="8">
        <v>10</v>
      </c>
      <c r="G64" s="262">
        <v>6136.9</v>
      </c>
      <c r="H64" s="12">
        <v>3327.24</v>
      </c>
      <c r="I64" s="12" t="s">
        <v>696</v>
      </c>
      <c r="J64" s="13" t="s">
        <v>842</v>
      </c>
      <c r="K64" s="13">
        <v>20</v>
      </c>
      <c r="L64" s="14"/>
    </row>
    <row r="65" spans="1:12" x14ac:dyDescent="0.35">
      <c r="A65" s="8" t="s">
        <v>708</v>
      </c>
      <c r="B65" s="8" t="s">
        <v>26</v>
      </c>
      <c r="C65" s="8" t="s">
        <v>712</v>
      </c>
      <c r="D65" s="8" t="s">
        <v>862</v>
      </c>
      <c r="E65" s="9" t="s">
        <v>1679</v>
      </c>
      <c r="F65" s="8">
        <v>10</v>
      </c>
      <c r="G65" s="262">
        <v>6136.9</v>
      </c>
      <c r="H65" s="12">
        <v>3327.24</v>
      </c>
      <c r="I65" s="12" t="s">
        <v>696</v>
      </c>
      <c r="J65" s="13" t="s">
        <v>863</v>
      </c>
      <c r="K65" s="13">
        <v>32</v>
      </c>
      <c r="L65" s="14"/>
    </row>
    <row r="66" spans="1:12" x14ac:dyDescent="0.35">
      <c r="A66" s="8" t="s">
        <v>708</v>
      </c>
      <c r="B66" s="8" t="s">
        <v>26</v>
      </c>
      <c r="C66" s="8" t="s">
        <v>712</v>
      </c>
      <c r="D66" s="8" t="s">
        <v>867</v>
      </c>
      <c r="E66" s="9" t="s">
        <v>1614</v>
      </c>
      <c r="F66" s="8">
        <v>10</v>
      </c>
      <c r="G66" s="262">
        <v>6136.9</v>
      </c>
      <c r="H66" s="12">
        <v>3327.24</v>
      </c>
      <c r="I66" s="12" t="s">
        <v>696</v>
      </c>
      <c r="J66" s="13" t="s">
        <v>868</v>
      </c>
      <c r="K66" s="13">
        <v>34</v>
      </c>
      <c r="L66" s="14"/>
    </row>
    <row r="67" spans="1:12" x14ac:dyDescent="0.35">
      <c r="A67" s="8" t="s">
        <v>708</v>
      </c>
      <c r="B67" s="8" t="s">
        <v>26</v>
      </c>
      <c r="C67" s="8" t="s">
        <v>712</v>
      </c>
      <c r="D67" s="8" t="s">
        <v>883</v>
      </c>
      <c r="E67" s="9" t="s">
        <v>1685</v>
      </c>
      <c r="F67" s="8">
        <v>10</v>
      </c>
      <c r="G67" s="262">
        <v>6136.9</v>
      </c>
      <c r="H67" s="12">
        <v>3327.24</v>
      </c>
      <c r="I67" s="12" t="s">
        <v>696</v>
      </c>
      <c r="J67" s="13" t="s">
        <v>884</v>
      </c>
      <c r="K67" s="13">
        <v>42</v>
      </c>
      <c r="L67" s="14"/>
    </row>
    <row r="68" spans="1:12" x14ac:dyDescent="0.35">
      <c r="A68" s="8" t="s">
        <v>708</v>
      </c>
      <c r="B68" s="8" t="s">
        <v>26</v>
      </c>
      <c r="C68" s="8" t="s">
        <v>712</v>
      </c>
      <c r="D68" s="8" t="s">
        <v>899</v>
      </c>
      <c r="E68" s="9" t="s">
        <v>1692</v>
      </c>
      <c r="F68" s="8">
        <v>10</v>
      </c>
      <c r="G68" s="262">
        <v>6136.9</v>
      </c>
      <c r="H68" s="12">
        <v>3327.24</v>
      </c>
      <c r="I68" s="12" t="s">
        <v>696</v>
      </c>
      <c r="J68" s="13" t="s">
        <v>900</v>
      </c>
      <c r="K68" s="13">
        <v>50</v>
      </c>
      <c r="L68" s="14"/>
    </row>
    <row r="69" spans="1:12" x14ac:dyDescent="0.35">
      <c r="A69" s="8" t="s">
        <v>689</v>
      </c>
      <c r="B69" s="8" t="s">
        <v>30</v>
      </c>
      <c r="C69" s="8" t="s">
        <v>717</v>
      </c>
      <c r="D69" s="8" t="s">
        <v>925</v>
      </c>
      <c r="E69" s="9" t="s">
        <v>1703</v>
      </c>
      <c r="F69" s="8">
        <v>10</v>
      </c>
      <c r="G69" s="262">
        <v>6136.9</v>
      </c>
      <c r="H69" s="12">
        <v>1621.62</v>
      </c>
      <c r="I69" s="12">
        <v>313.83</v>
      </c>
      <c r="J69" s="13" t="s">
        <v>926</v>
      </c>
      <c r="K69" s="13">
        <v>63</v>
      </c>
      <c r="L69" s="14"/>
    </row>
    <row r="70" spans="1:12" x14ac:dyDescent="0.35">
      <c r="A70" s="8" t="s">
        <v>689</v>
      </c>
      <c r="B70" s="8" t="s">
        <v>19</v>
      </c>
      <c r="C70" s="8" t="s">
        <v>690</v>
      </c>
      <c r="D70" s="8" t="s">
        <v>957</v>
      </c>
      <c r="E70" s="9" t="s">
        <v>1711</v>
      </c>
      <c r="F70" s="8">
        <v>10</v>
      </c>
      <c r="G70" s="262">
        <v>6136.9</v>
      </c>
      <c r="H70" s="12">
        <v>14560.3</v>
      </c>
      <c r="I70" s="12" t="s">
        <v>696</v>
      </c>
      <c r="J70" s="13" t="s">
        <v>958</v>
      </c>
      <c r="K70" s="13">
        <v>79</v>
      </c>
      <c r="L70" s="14"/>
    </row>
    <row r="71" spans="1:12" x14ac:dyDescent="0.35">
      <c r="A71" s="8" t="s">
        <v>689</v>
      </c>
      <c r="B71" s="8" t="s">
        <v>34</v>
      </c>
      <c r="C71" s="8" t="s">
        <v>720</v>
      </c>
      <c r="D71" s="8" t="s">
        <v>993</v>
      </c>
      <c r="E71" s="9" t="s">
        <v>1722</v>
      </c>
      <c r="F71" s="8">
        <v>10</v>
      </c>
      <c r="G71" s="262">
        <v>6136.9</v>
      </c>
      <c r="H71" s="12">
        <v>567.29999999999995</v>
      </c>
      <c r="I71" s="12">
        <v>231.92000000000002</v>
      </c>
      <c r="J71" s="13" t="s">
        <v>994</v>
      </c>
      <c r="K71" s="13">
        <v>97</v>
      </c>
      <c r="L71" s="14"/>
    </row>
    <row r="72" spans="1:12" x14ac:dyDescent="0.35">
      <c r="A72" s="8" t="s">
        <v>689</v>
      </c>
      <c r="B72" s="8" t="s">
        <v>21</v>
      </c>
      <c r="C72" s="8" t="s">
        <v>697</v>
      </c>
      <c r="D72" s="8" t="s">
        <v>1005</v>
      </c>
      <c r="E72" s="9" t="s">
        <v>1582</v>
      </c>
      <c r="F72" s="8">
        <v>10</v>
      </c>
      <c r="G72" s="262">
        <v>6136.9</v>
      </c>
      <c r="H72" s="12">
        <v>567.29999999999995</v>
      </c>
      <c r="I72" s="12">
        <v>231.92000000000002</v>
      </c>
      <c r="J72" s="13" t="s">
        <v>1006</v>
      </c>
      <c r="K72" s="13">
        <v>103</v>
      </c>
      <c r="L72" s="14"/>
    </row>
    <row r="73" spans="1:12" x14ac:dyDescent="0.35">
      <c r="A73" s="8" t="s">
        <v>689</v>
      </c>
      <c r="B73" s="8" t="s">
        <v>35</v>
      </c>
      <c r="C73" s="8" t="s">
        <v>722</v>
      </c>
      <c r="D73" s="8" t="s">
        <v>1013</v>
      </c>
      <c r="E73" s="9" t="s">
        <v>1726</v>
      </c>
      <c r="F73" s="8">
        <v>10</v>
      </c>
      <c r="G73" s="262">
        <v>6136.9</v>
      </c>
      <c r="H73" s="12">
        <v>1248.76</v>
      </c>
      <c r="I73" s="12">
        <v>436.7</v>
      </c>
      <c r="J73" s="13" t="s">
        <v>1014</v>
      </c>
      <c r="K73" s="13">
        <v>107</v>
      </c>
      <c r="L73" s="14"/>
    </row>
    <row r="74" spans="1:12" x14ac:dyDescent="0.35">
      <c r="A74" s="8" t="s">
        <v>689</v>
      </c>
      <c r="B74" s="8" t="s">
        <v>30</v>
      </c>
      <c r="C74" s="8" t="s">
        <v>717</v>
      </c>
      <c r="D74" s="8" t="s">
        <v>1045</v>
      </c>
      <c r="E74" s="9" t="s">
        <v>1732</v>
      </c>
      <c r="F74" s="8">
        <v>10</v>
      </c>
      <c r="G74" s="262">
        <v>6136.9</v>
      </c>
      <c r="H74" s="12">
        <v>1621.62</v>
      </c>
      <c r="I74" s="12">
        <v>313.83</v>
      </c>
      <c r="J74" s="13" t="s">
        <v>1046</v>
      </c>
      <c r="K74" s="13">
        <v>123</v>
      </c>
      <c r="L74" s="14"/>
    </row>
    <row r="75" spans="1:12" x14ac:dyDescent="0.35">
      <c r="A75" s="8" t="s">
        <v>701</v>
      </c>
      <c r="B75" s="8" t="s">
        <v>39</v>
      </c>
      <c r="C75" s="8" t="s">
        <v>20</v>
      </c>
      <c r="D75" s="8" t="s">
        <v>1053</v>
      </c>
      <c r="E75" s="9" t="s">
        <v>1599</v>
      </c>
      <c r="F75" s="8">
        <v>10</v>
      </c>
      <c r="G75" s="262">
        <v>6136.9</v>
      </c>
      <c r="H75" s="12">
        <v>1166.8499999999999</v>
      </c>
      <c r="I75" s="12">
        <v>115.39</v>
      </c>
      <c r="J75" s="13" t="s">
        <v>1054</v>
      </c>
      <c r="K75" s="13">
        <v>127</v>
      </c>
      <c r="L75" s="14"/>
    </row>
    <row r="76" spans="1:12" x14ac:dyDescent="0.35">
      <c r="A76" s="8" t="s">
        <v>701</v>
      </c>
      <c r="B76" s="8" t="s">
        <v>39</v>
      </c>
      <c r="C76" s="8" t="s">
        <v>20</v>
      </c>
      <c r="D76" s="8" t="s">
        <v>1070</v>
      </c>
      <c r="E76" s="9" t="s">
        <v>1602</v>
      </c>
      <c r="F76" s="8">
        <v>10</v>
      </c>
      <c r="G76" s="262">
        <v>6136.9</v>
      </c>
      <c r="H76" s="12">
        <v>1166.8499999999999</v>
      </c>
      <c r="I76" s="12">
        <v>115.39</v>
      </c>
      <c r="J76" s="13" t="s">
        <v>1071</v>
      </c>
      <c r="K76" s="13">
        <v>135</v>
      </c>
      <c r="L76" s="14"/>
    </row>
    <row r="77" spans="1:12" x14ac:dyDescent="0.35">
      <c r="A77" s="8" t="s">
        <v>701</v>
      </c>
      <c r="B77" s="8" t="s">
        <v>40</v>
      </c>
      <c r="C77" s="8" t="s">
        <v>728</v>
      </c>
      <c r="D77" s="8" t="s">
        <v>1082</v>
      </c>
      <c r="E77" s="9" t="s">
        <v>1570</v>
      </c>
      <c r="F77" s="8">
        <v>10</v>
      </c>
      <c r="G77" s="262">
        <v>6136.9</v>
      </c>
      <c r="H77" s="12">
        <v>1171.1600000000001</v>
      </c>
      <c r="I77" s="12">
        <v>135.91</v>
      </c>
      <c r="J77" s="13" t="s">
        <v>1083</v>
      </c>
      <c r="K77" s="13">
        <v>141</v>
      </c>
      <c r="L77" s="14"/>
    </row>
    <row r="78" spans="1:12" x14ac:dyDescent="0.35">
      <c r="A78" s="8" t="s">
        <v>701</v>
      </c>
      <c r="B78" s="8" t="s">
        <v>40</v>
      </c>
      <c r="C78" s="8" t="s">
        <v>728</v>
      </c>
      <c r="D78" s="8" t="s">
        <v>1086</v>
      </c>
      <c r="E78" s="9" t="s">
        <v>1621</v>
      </c>
      <c r="F78" s="8">
        <v>10</v>
      </c>
      <c r="G78" s="262">
        <v>6136.9</v>
      </c>
      <c r="H78" s="12">
        <v>1171.1600000000001</v>
      </c>
      <c r="I78" s="12">
        <v>135.91</v>
      </c>
      <c r="J78" s="13" t="s">
        <v>1087</v>
      </c>
      <c r="K78" s="13">
        <v>143</v>
      </c>
      <c r="L78" s="14"/>
    </row>
    <row r="79" spans="1:12" x14ac:dyDescent="0.35">
      <c r="A79" s="8" t="s">
        <v>701</v>
      </c>
      <c r="B79" s="8" t="s">
        <v>41</v>
      </c>
      <c r="C79" s="8" t="s">
        <v>729</v>
      </c>
      <c r="D79" s="8" t="s">
        <v>1102</v>
      </c>
      <c r="E79" s="9" t="s">
        <v>1745</v>
      </c>
      <c r="F79" s="8">
        <v>10</v>
      </c>
      <c r="G79" s="262">
        <v>6136.9</v>
      </c>
      <c r="H79" s="12">
        <v>1167.93</v>
      </c>
      <c r="I79" s="12">
        <v>120.52000000000001</v>
      </c>
      <c r="J79" s="13" t="s">
        <v>1103</v>
      </c>
      <c r="K79" s="13">
        <v>151</v>
      </c>
      <c r="L79" s="14"/>
    </row>
    <row r="80" spans="1:12" x14ac:dyDescent="0.35">
      <c r="A80" s="8" t="s">
        <v>701</v>
      </c>
      <c r="B80" s="8" t="s">
        <v>46</v>
      </c>
      <c r="C80" s="8" t="s">
        <v>734</v>
      </c>
      <c r="D80" s="8" t="s">
        <v>1154</v>
      </c>
      <c r="E80" s="9" t="s">
        <v>1759</v>
      </c>
      <c r="F80" s="8">
        <v>10</v>
      </c>
      <c r="G80" s="262">
        <v>6136.9</v>
      </c>
      <c r="H80" s="12">
        <v>1169.28</v>
      </c>
      <c r="I80" s="12">
        <v>126.95</v>
      </c>
      <c r="J80" s="13" t="s">
        <v>1155</v>
      </c>
      <c r="K80" s="13">
        <v>177</v>
      </c>
      <c r="L80" s="14"/>
    </row>
    <row r="81" spans="1:12" x14ac:dyDescent="0.35">
      <c r="A81" s="8" t="s">
        <v>701</v>
      </c>
      <c r="B81" s="8" t="s">
        <v>46</v>
      </c>
      <c r="C81" s="8" t="s">
        <v>734</v>
      </c>
      <c r="D81" s="8" t="s">
        <v>1158</v>
      </c>
      <c r="E81" s="9" t="s">
        <v>1761</v>
      </c>
      <c r="F81" s="8">
        <v>10</v>
      </c>
      <c r="G81" s="262">
        <v>6136.9</v>
      </c>
      <c r="H81" s="12">
        <v>1169.28</v>
      </c>
      <c r="I81" s="12">
        <v>126.95</v>
      </c>
      <c r="J81" s="13" t="s">
        <v>1159</v>
      </c>
      <c r="K81" s="13">
        <v>179</v>
      </c>
      <c r="L81" s="14"/>
    </row>
    <row r="82" spans="1:12" x14ac:dyDescent="0.35">
      <c r="A82" s="8" t="s">
        <v>701</v>
      </c>
      <c r="B82" s="8" t="s">
        <v>49</v>
      </c>
      <c r="C82" s="8" t="s">
        <v>705</v>
      </c>
      <c r="D82" s="8" t="s">
        <v>1204</v>
      </c>
      <c r="E82" s="9" t="s">
        <v>1588</v>
      </c>
      <c r="F82" s="8">
        <v>10</v>
      </c>
      <c r="G82" s="262">
        <v>6136.9</v>
      </c>
      <c r="H82" s="12">
        <v>1111.28</v>
      </c>
      <c r="I82" s="12">
        <v>115.39</v>
      </c>
      <c r="J82" s="13" t="s">
        <v>1205</v>
      </c>
      <c r="K82" s="13">
        <v>201</v>
      </c>
      <c r="L82" s="14"/>
    </row>
    <row r="83" spans="1:12" x14ac:dyDescent="0.35">
      <c r="A83" s="8" t="s">
        <v>701</v>
      </c>
      <c r="B83" s="8" t="s">
        <v>50</v>
      </c>
      <c r="C83" s="8" t="s">
        <v>737</v>
      </c>
      <c r="D83" s="8" t="s">
        <v>1228</v>
      </c>
      <c r="E83" s="9" t="s">
        <v>1778</v>
      </c>
      <c r="F83" s="8">
        <v>10</v>
      </c>
      <c r="G83" s="262">
        <v>6136.9</v>
      </c>
      <c r="H83" s="12">
        <v>1167.93</v>
      </c>
      <c r="I83" s="12">
        <v>120.52000000000001</v>
      </c>
      <c r="J83" s="13" t="s">
        <v>1229</v>
      </c>
      <c r="K83" s="13">
        <v>213</v>
      </c>
      <c r="L83" s="14"/>
    </row>
    <row r="84" spans="1:12" x14ac:dyDescent="0.35">
      <c r="A84" s="8" t="s">
        <v>701</v>
      </c>
      <c r="B84" s="8" t="s">
        <v>52</v>
      </c>
      <c r="C84" s="8" t="s">
        <v>738</v>
      </c>
      <c r="D84" s="8" t="s">
        <v>1241</v>
      </c>
      <c r="E84" s="9" t="s">
        <v>1784</v>
      </c>
      <c r="F84" s="8">
        <v>10</v>
      </c>
      <c r="G84" s="262">
        <v>6136.9</v>
      </c>
      <c r="H84" s="12">
        <v>1167.93</v>
      </c>
      <c r="I84" s="12">
        <v>120.52000000000001</v>
      </c>
      <c r="J84" s="13" t="s">
        <v>1242</v>
      </c>
      <c r="K84" s="13">
        <v>219</v>
      </c>
      <c r="L84" s="20"/>
    </row>
    <row r="85" spans="1:12" x14ac:dyDescent="0.35">
      <c r="A85" s="8" t="s">
        <v>701</v>
      </c>
      <c r="B85" s="8" t="s">
        <v>52</v>
      </c>
      <c r="C85" s="8" t="s">
        <v>738</v>
      </c>
      <c r="D85" s="8" t="s">
        <v>1245</v>
      </c>
      <c r="E85" s="9" t="s">
        <v>1786</v>
      </c>
      <c r="F85" s="8">
        <v>10</v>
      </c>
      <c r="G85" s="262">
        <v>6136.9</v>
      </c>
      <c r="H85" s="12">
        <v>1167.93</v>
      </c>
      <c r="I85" s="12">
        <v>120.52000000000001</v>
      </c>
      <c r="J85" s="13" t="s">
        <v>1246</v>
      </c>
      <c r="K85" s="13">
        <v>221</v>
      </c>
      <c r="L85" s="20"/>
    </row>
    <row r="86" spans="1:12" x14ac:dyDescent="0.35">
      <c r="A86" s="8" t="s">
        <v>701</v>
      </c>
      <c r="B86" s="8" t="s">
        <v>39</v>
      </c>
      <c r="C86" s="8" t="s">
        <v>20</v>
      </c>
      <c r="D86" s="8" t="s">
        <v>1301</v>
      </c>
      <c r="E86" s="9" t="s">
        <v>1805</v>
      </c>
      <c r="F86" s="8">
        <v>10</v>
      </c>
      <c r="G86" s="262">
        <v>6136.9</v>
      </c>
      <c r="H86" s="12">
        <v>1166.8499999999999</v>
      </c>
      <c r="I86" s="12">
        <v>115.39</v>
      </c>
      <c r="J86" s="13" t="s">
        <v>1302</v>
      </c>
      <c r="K86" s="13">
        <v>249</v>
      </c>
      <c r="L86" s="20"/>
    </row>
    <row r="87" spans="1:12" x14ac:dyDescent="0.35">
      <c r="A87" s="8" t="s">
        <v>701</v>
      </c>
      <c r="B87" s="8" t="s">
        <v>39</v>
      </c>
      <c r="C87" s="8" t="s">
        <v>20</v>
      </c>
      <c r="D87" s="8" t="s">
        <v>1305</v>
      </c>
      <c r="E87" s="9" t="s">
        <v>1806</v>
      </c>
      <c r="F87" s="8">
        <v>10</v>
      </c>
      <c r="G87" s="262">
        <v>6136.9</v>
      </c>
      <c r="H87" s="12">
        <v>1166.8499999999999</v>
      </c>
      <c r="I87" s="12">
        <v>115.39</v>
      </c>
      <c r="J87" s="13" t="s">
        <v>1306</v>
      </c>
      <c r="K87" s="13">
        <v>251</v>
      </c>
      <c r="L87" s="20"/>
    </row>
    <row r="88" spans="1:12" x14ac:dyDescent="0.35">
      <c r="A88" s="8" t="s">
        <v>701</v>
      </c>
      <c r="B88" s="8" t="s">
        <v>39</v>
      </c>
      <c r="C88" s="8" t="s">
        <v>20</v>
      </c>
      <c r="D88" s="8" t="s">
        <v>1309</v>
      </c>
      <c r="E88" s="9" t="s">
        <v>1807</v>
      </c>
      <c r="F88" s="8">
        <v>10</v>
      </c>
      <c r="G88" s="262">
        <v>6136.9</v>
      </c>
      <c r="H88" s="12">
        <v>1166.8499999999999</v>
      </c>
      <c r="I88" s="12">
        <v>115.39</v>
      </c>
      <c r="J88" s="13" t="s">
        <v>1310</v>
      </c>
      <c r="K88" s="13">
        <v>253</v>
      </c>
      <c r="L88" s="20"/>
    </row>
    <row r="89" spans="1:12" x14ac:dyDescent="0.35">
      <c r="A89" s="8" t="s">
        <v>701</v>
      </c>
      <c r="B89" s="8" t="s">
        <v>39</v>
      </c>
      <c r="C89" s="8" t="s">
        <v>20</v>
      </c>
      <c r="D89" s="8" t="s">
        <v>1313</v>
      </c>
      <c r="E89" s="9" t="s">
        <v>1859</v>
      </c>
      <c r="F89" s="8">
        <v>10</v>
      </c>
      <c r="G89" s="262">
        <v>6136.9</v>
      </c>
      <c r="H89" s="12">
        <v>1166.8499999999999</v>
      </c>
      <c r="I89" s="12">
        <v>115.39</v>
      </c>
      <c r="J89" s="13" t="s">
        <v>1314</v>
      </c>
      <c r="K89" s="13">
        <v>255</v>
      </c>
      <c r="L89" s="20"/>
    </row>
    <row r="90" spans="1:12" x14ac:dyDescent="0.35">
      <c r="A90" s="8" t="s">
        <v>701</v>
      </c>
      <c r="B90" s="8" t="s">
        <v>39</v>
      </c>
      <c r="C90" s="8" t="s">
        <v>20</v>
      </c>
      <c r="D90" s="8" t="s">
        <v>1317</v>
      </c>
      <c r="E90" s="9" t="s">
        <v>1607</v>
      </c>
      <c r="F90" s="8">
        <v>10</v>
      </c>
      <c r="G90" s="262">
        <v>6136.9</v>
      </c>
      <c r="H90" s="12">
        <v>1166.8499999999999</v>
      </c>
      <c r="I90" s="12">
        <v>115.39</v>
      </c>
      <c r="J90" s="13" t="s">
        <v>1318</v>
      </c>
      <c r="K90" s="13">
        <v>257</v>
      </c>
      <c r="L90" s="20"/>
    </row>
    <row r="91" spans="1:12" x14ac:dyDescent="0.35">
      <c r="A91" s="8" t="s">
        <v>701</v>
      </c>
      <c r="B91" s="8" t="s">
        <v>39</v>
      </c>
      <c r="C91" s="8" t="s">
        <v>20</v>
      </c>
      <c r="D91" s="8" t="s">
        <v>1329</v>
      </c>
      <c r="E91" s="9" t="s">
        <v>1629</v>
      </c>
      <c r="F91" s="8">
        <v>10</v>
      </c>
      <c r="G91" s="262">
        <v>6136.9</v>
      </c>
      <c r="H91" s="12">
        <v>1166.8499999999999</v>
      </c>
      <c r="I91" s="12">
        <v>115.39</v>
      </c>
      <c r="J91" s="13" t="s">
        <v>1330</v>
      </c>
      <c r="K91" s="13">
        <v>263</v>
      </c>
      <c r="L91" s="20"/>
    </row>
    <row r="92" spans="1:12" x14ac:dyDescent="0.35">
      <c r="A92" s="8" t="s">
        <v>701</v>
      </c>
      <c r="B92" s="8" t="s">
        <v>39</v>
      </c>
      <c r="C92" s="8" t="s">
        <v>20</v>
      </c>
      <c r="D92" s="8" t="s">
        <v>1333</v>
      </c>
      <c r="E92" s="9" t="s">
        <v>1810</v>
      </c>
      <c r="F92" s="8">
        <v>10</v>
      </c>
      <c r="G92" s="262">
        <v>6136.9</v>
      </c>
      <c r="H92" s="12">
        <v>1166.8499999999999</v>
      </c>
      <c r="I92" s="12">
        <v>115.39</v>
      </c>
      <c r="J92" s="13" t="s">
        <v>1334</v>
      </c>
      <c r="K92" s="13">
        <v>265</v>
      </c>
      <c r="L92" s="20"/>
    </row>
    <row r="93" spans="1:12" x14ac:dyDescent="0.35">
      <c r="A93" s="8" t="s">
        <v>701</v>
      </c>
      <c r="B93" s="8" t="s">
        <v>39</v>
      </c>
      <c r="C93" s="8" t="s">
        <v>20</v>
      </c>
      <c r="D93" s="8" t="s">
        <v>1337</v>
      </c>
      <c r="E93" s="9" t="s">
        <v>1630</v>
      </c>
      <c r="F93" s="8">
        <v>10</v>
      </c>
      <c r="G93" s="262">
        <v>6136.9</v>
      </c>
      <c r="H93" s="12">
        <v>1166.8499999999999</v>
      </c>
      <c r="I93" s="12">
        <v>115.39</v>
      </c>
      <c r="J93" s="13" t="s">
        <v>1338</v>
      </c>
      <c r="K93" s="13">
        <v>267</v>
      </c>
      <c r="L93" s="20"/>
    </row>
    <row r="94" spans="1:12" x14ac:dyDescent="0.35">
      <c r="A94" s="8" t="s">
        <v>701</v>
      </c>
      <c r="B94" s="8" t="s">
        <v>39</v>
      </c>
      <c r="C94" s="8" t="s">
        <v>20</v>
      </c>
      <c r="D94" s="8" t="s">
        <v>1341</v>
      </c>
      <c r="E94" s="9" t="s">
        <v>1632</v>
      </c>
      <c r="F94" s="8">
        <v>10</v>
      </c>
      <c r="G94" s="262">
        <v>6136.9</v>
      </c>
      <c r="H94" s="12">
        <v>1166.8499999999999</v>
      </c>
      <c r="I94" s="12">
        <v>115.39</v>
      </c>
      <c r="J94" s="13" t="s">
        <v>1342</v>
      </c>
      <c r="K94" s="13">
        <v>269</v>
      </c>
      <c r="L94" s="20"/>
    </row>
    <row r="95" spans="1:12" x14ac:dyDescent="0.35">
      <c r="A95" s="8" t="s">
        <v>701</v>
      </c>
      <c r="B95" s="8" t="s">
        <v>39</v>
      </c>
      <c r="C95" s="8" t="s">
        <v>20</v>
      </c>
      <c r="D95" s="8" t="s">
        <v>1345</v>
      </c>
      <c r="E95" s="9" t="s">
        <v>1811</v>
      </c>
      <c r="F95" s="8">
        <v>10</v>
      </c>
      <c r="G95" s="262">
        <v>6136.9</v>
      </c>
      <c r="H95" s="12">
        <v>1166.8499999999999</v>
      </c>
      <c r="I95" s="12">
        <v>115.39</v>
      </c>
      <c r="J95" s="13" t="s">
        <v>1346</v>
      </c>
      <c r="K95" s="13">
        <v>271</v>
      </c>
      <c r="L95" s="20"/>
    </row>
    <row r="96" spans="1:12" x14ac:dyDescent="0.35">
      <c r="A96" s="8" t="s">
        <v>701</v>
      </c>
      <c r="B96" s="8" t="s">
        <v>39</v>
      </c>
      <c r="C96" s="8" t="s">
        <v>20</v>
      </c>
      <c r="D96" s="8" t="s">
        <v>1349</v>
      </c>
      <c r="E96" s="9" t="s">
        <v>1861</v>
      </c>
      <c r="F96" s="8">
        <v>10</v>
      </c>
      <c r="G96" s="262">
        <v>6136.9</v>
      </c>
      <c r="H96" s="12">
        <v>1166.8499999999999</v>
      </c>
      <c r="I96" s="12">
        <v>115.39</v>
      </c>
      <c r="J96" s="13" t="s">
        <v>1350</v>
      </c>
      <c r="K96" s="13">
        <v>273</v>
      </c>
      <c r="L96" s="20"/>
    </row>
    <row r="97" spans="1:12" x14ac:dyDescent="0.35">
      <c r="A97" s="8" t="s">
        <v>701</v>
      </c>
      <c r="B97" s="8" t="s">
        <v>39</v>
      </c>
      <c r="C97" s="8" t="s">
        <v>20</v>
      </c>
      <c r="D97" s="8" t="s">
        <v>1357</v>
      </c>
      <c r="E97" s="9" t="s">
        <v>1573</v>
      </c>
      <c r="F97" s="8">
        <v>10</v>
      </c>
      <c r="G97" s="262">
        <v>6136.9</v>
      </c>
      <c r="H97" s="12">
        <v>1166.8499999999999</v>
      </c>
      <c r="I97" s="12">
        <v>115.39</v>
      </c>
      <c r="J97" s="13" t="s">
        <v>1358</v>
      </c>
      <c r="K97" s="13">
        <v>277</v>
      </c>
      <c r="L97" s="20"/>
    </row>
    <row r="98" spans="1:12" x14ac:dyDescent="0.35">
      <c r="A98" s="8" t="s">
        <v>701</v>
      </c>
      <c r="B98" s="8" t="s">
        <v>39</v>
      </c>
      <c r="C98" s="8" t="s">
        <v>20</v>
      </c>
      <c r="D98" s="8" t="s">
        <v>1361</v>
      </c>
      <c r="E98" s="9" t="s">
        <v>1815</v>
      </c>
      <c r="F98" s="8">
        <v>10</v>
      </c>
      <c r="G98" s="262">
        <v>6136.9</v>
      </c>
      <c r="H98" s="12">
        <v>1166.8499999999999</v>
      </c>
      <c r="I98" s="12">
        <v>115.39</v>
      </c>
      <c r="J98" s="13" t="s">
        <v>1362</v>
      </c>
      <c r="K98" s="13">
        <v>279</v>
      </c>
      <c r="L98" s="20"/>
    </row>
    <row r="99" spans="1:12" x14ac:dyDescent="0.35">
      <c r="A99" s="8" t="s">
        <v>701</v>
      </c>
      <c r="B99" s="8" t="s">
        <v>39</v>
      </c>
      <c r="C99" s="8" t="s">
        <v>20</v>
      </c>
      <c r="D99" s="8" t="s">
        <v>1365</v>
      </c>
      <c r="E99" s="9" t="s">
        <v>1816</v>
      </c>
      <c r="F99" s="8">
        <v>10</v>
      </c>
      <c r="G99" s="262">
        <v>6136.9</v>
      </c>
      <c r="H99" s="12">
        <v>1166.8499999999999</v>
      </c>
      <c r="I99" s="12">
        <v>115.39</v>
      </c>
      <c r="J99" s="13" t="s">
        <v>1366</v>
      </c>
      <c r="K99" s="13">
        <v>281</v>
      </c>
      <c r="L99" s="20"/>
    </row>
    <row r="100" spans="1:12" x14ac:dyDescent="0.35">
      <c r="A100" s="8" t="s">
        <v>701</v>
      </c>
      <c r="B100" s="8" t="s">
        <v>39</v>
      </c>
      <c r="C100" s="8" t="s">
        <v>20</v>
      </c>
      <c r="D100" s="8" t="s">
        <v>1369</v>
      </c>
      <c r="E100" s="9" t="s">
        <v>1817</v>
      </c>
      <c r="F100" s="8">
        <v>10</v>
      </c>
      <c r="G100" s="262">
        <v>6136.9</v>
      </c>
      <c r="H100" s="12">
        <v>1166.8499999999999</v>
      </c>
      <c r="I100" s="12">
        <v>115.39</v>
      </c>
      <c r="J100" s="13" t="s">
        <v>1370</v>
      </c>
      <c r="K100" s="13">
        <v>283</v>
      </c>
      <c r="L100" s="20"/>
    </row>
    <row r="101" spans="1:12" x14ac:dyDescent="0.35">
      <c r="A101" s="8" t="s">
        <v>701</v>
      </c>
      <c r="B101" s="8" t="s">
        <v>39</v>
      </c>
      <c r="C101" s="8" t="s">
        <v>20</v>
      </c>
      <c r="D101" s="8" t="s">
        <v>1377</v>
      </c>
      <c r="E101" s="9" t="s">
        <v>1579</v>
      </c>
      <c r="F101" s="8">
        <v>10</v>
      </c>
      <c r="G101" s="262">
        <v>6136.9</v>
      </c>
      <c r="H101" s="12">
        <v>1166.8499999999999</v>
      </c>
      <c r="I101" s="12">
        <v>115.39</v>
      </c>
      <c r="J101" s="13" t="s">
        <v>1378</v>
      </c>
      <c r="K101" s="13">
        <v>287</v>
      </c>
      <c r="L101" s="20"/>
    </row>
    <row r="102" spans="1:12" x14ac:dyDescent="0.35">
      <c r="A102" s="8" t="s">
        <v>701</v>
      </c>
      <c r="B102" s="8" t="s">
        <v>39</v>
      </c>
      <c r="C102" s="8" t="s">
        <v>20</v>
      </c>
      <c r="D102" s="8" t="s">
        <v>1381</v>
      </c>
      <c r="E102" s="9" t="s">
        <v>1820</v>
      </c>
      <c r="F102" s="8">
        <v>10</v>
      </c>
      <c r="G102" s="262">
        <v>6136.9</v>
      </c>
      <c r="H102" s="12">
        <v>1166.8499999999999</v>
      </c>
      <c r="I102" s="12">
        <v>115.39</v>
      </c>
      <c r="J102" s="13" t="s">
        <v>1382</v>
      </c>
      <c r="K102" s="13">
        <v>289</v>
      </c>
      <c r="L102" s="20"/>
    </row>
    <row r="103" spans="1:12" x14ac:dyDescent="0.35">
      <c r="A103" s="8" t="s">
        <v>701</v>
      </c>
      <c r="B103" s="8" t="s">
        <v>39</v>
      </c>
      <c r="C103" s="8" t="s">
        <v>20</v>
      </c>
      <c r="D103" s="8" t="s">
        <v>1389</v>
      </c>
      <c r="E103" s="9" t="s">
        <v>1633</v>
      </c>
      <c r="F103" s="8">
        <v>10</v>
      </c>
      <c r="G103" s="262">
        <v>6136.9</v>
      </c>
      <c r="H103" s="12">
        <v>1166.8499999999999</v>
      </c>
      <c r="I103" s="12">
        <v>115.39</v>
      </c>
      <c r="J103" s="13" t="s">
        <v>1390</v>
      </c>
      <c r="K103" s="13">
        <v>293</v>
      </c>
      <c r="L103" s="20"/>
    </row>
    <row r="104" spans="1:12" x14ac:dyDescent="0.35">
      <c r="A104" s="8" t="s">
        <v>701</v>
      </c>
      <c r="B104" s="8" t="s">
        <v>39</v>
      </c>
      <c r="C104" s="8" t="s">
        <v>20</v>
      </c>
      <c r="D104" s="8" t="s">
        <v>1393</v>
      </c>
      <c r="E104" s="9" t="s">
        <v>1863</v>
      </c>
      <c r="F104" s="8">
        <v>10</v>
      </c>
      <c r="G104" s="262">
        <v>6136.9</v>
      </c>
      <c r="H104" s="12">
        <v>1166.8499999999999</v>
      </c>
      <c r="I104" s="12">
        <v>115.39</v>
      </c>
      <c r="J104" s="13" t="s">
        <v>1394</v>
      </c>
      <c r="K104" s="13">
        <v>295</v>
      </c>
      <c r="L104" s="20"/>
    </row>
    <row r="105" spans="1:12" x14ac:dyDescent="0.35">
      <c r="A105" s="8" t="s">
        <v>701</v>
      </c>
      <c r="B105" s="8" t="s">
        <v>39</v>
      </c>
      <c r="C105" s="8" t="s">
        <v>20</v>
      </c>
      <c r="D105" s="8" t="s">
        <v>1397</v>
      </c>
      <c r="E105" s="9" t="s">
        <v>1870</v>
      </c>
      <c r="F105" s="8">
        <v>10</v>
      </c>
      <c r="G105" s="262">
        <v>6136.9</v>
      </c>
      <c r="H105" s="12">
        <v>1166.8499999999999</v>
      </c>
      <c r="I105" s="12">
        <v>115.39</v>
      </c>
      <c r="J105" s="13" t="s">
        <v>1398</v>
      </c>
      <c r="K105" s="13">
        <v>297</v>
      </c>
      <c r="L105" s="20"/>
    </row>
    <row r="106" spans="1:12" x14ac:dyDescent="0.35">
      <c r="A106" s="8" t="s">
        <v>701</v>
      </c>
      <c r="B106" s="8" t="s">
        <v>39</v>
      </c>
      <c r="C106" s="8" t="s">
        <v>20</v>
      </c>
      <c r="D106" s="8" t="s">
        <v>1409</v>
      </c>
      <c r="E106" s="9" t="s">
        <v>1830</v>
      </c>
      <c r="F106" s="8">
        <v>10</v>
      </c>
      <c r="G106" s="262">
        <v>6136.9</v>
      </c>
      <c r="H106" s="12">
        <v>1166.8499999999999</v>
      </c>
      <c r="I106" s="12">
        <v>115.39</v>
      </c>
      <c r="J106" s="13" t="s">
        <v>1410</v>
      </c>
      <c r="K106" s="13">
        <v>303</v>
      </c>
      <c r="L106" s="20"/>
    </row>
    <row r="107" spans="1:12" x14ac:dyDescent="0.35">
      <c r="A107" s="8" t="s">
        <v>701</v>
      </c>
      <c r="B107" s="8" t="s">
        <v>39</v>
      </c>
      <c r="C107" s="8" t="s">
        <v>20</v>
      </c>
      <c r="D107" s="8" t="s">
        <v>1413</v>
      </c>
      <c r="E107" s="9" t="s">
        <v>1831</v>
      </c>
      <c r="F107" s="8">
        <v>10</v>
      </c>
      <c r="G107" s="262">
        <v>6136.9</v>
      </c>
      <c r="H107" s="12">
        <v>1166.8499999999999</v>
      </c>
      <c r="I107" s="12">
        <v>115.39</v>
      </c>
      <c r="J107" s="13" t="s">
        <v>1414</v>
      </c>
      <c r="K107" s="13">
        <v>305</v>
      </c>
      <c r="L107" s="20"/>
    </row>
    <row r="108" spans="1:12" x14ac:dyDescent="0.35">
      <c r="A108" s="8" t="s">
        <v>701</v>
      </c>
      <c r="B108" s="8" t="s">
        <v>39</v>
      </c>
      <c r="C108" s="8" t="s">
        <v>20</v>
      </c>
      <c r="D108" s="8" t="s">
        <v>1417</v>
      </c>
      <c r="E108" s="9" t="s">
        <v>1832</v>
      </c>
      <c r="F108" s="8">
        <v>10</v>
      </c>
      <c r="G108" s="262">
        <v>6136.9</v>
      </c>
      <c r="H108" s="12">
        <v>1166.8499999999999</v>
      </c>
      <c r="I108" s="12">
        <v>115.39</v>
      </c>
      <c r="J108" s="13" t="s">
        <v>1418</v>
      </c>
      <c r="K108" s="13">
        <v>307</v>
      </c>
      <c r="L108" s="20"/>
    </row>
    <row r="109" spans="1:12" x14ac:dyDescent="0.35">
      <c r="A109" s="8" t="s">
        <v>701</v>
      </c>
      <c r="B109" s="8" t="s">
        <v>39</v>
      </c>
      <c r="C109" s="8" t="s">
        <v>20</v>
      </c>
      <c r="D109" s="8" t="s">
        <v>1421</v>
      </c>
      <c r="E109" s="9" t="s">
        <v>1864</v>
      </c>
      <c r="F109" s="8">
        <v>10</v>
      </c>
      <c r="G109" s="262">
        <v>6136.9</v>
      </c>
      <c r="H109" s="12">
        <v>1166.8499999999999</v>
      </c>
      <c r="I109" s="12">
        <v>115.39</v>
      </c>
      <c r="J109" s="13" t="s">
        <v>1422</v>
      </c>
      <c r="K109" s="13">
        <v>309</v>
      </c>
      <c r="L109" s="20"/>
    </row>
    <row r="110" spans="1:12" x14ac:dyDescent="0.35">
      <c r="A110" s="8" t="s">
        <v>701</v>
      </c>
      <c r="B110" s="8" t="s">
        <v>39</v>
      </c>
      <c r="C110" s="8" t="s">
        <v>20</v>
      </c>
      <c r="D110" s="8" t="s">
        <v>1425</v>
      </c>
      <c r="E110" s="9" t="s">
        <v>1580</v>
      </c>
      <c r="F110" s="8">
        <v>10</v>
      </c>
      <c r="G110" s="262">
        <v>6136.9</v>
      </c>
      <c r="H110" s="12">
        <v>1166.8499999999999</v>
      </c>
      <c r="I110" s="12">
        <v>115.39</v>
      </c>
      <c r="J110" s="13" t="s">
        <v>1426</v>
      </c>
      <c r="K110" s="13">
        <v>311</v>
      </c>
      <c r="L110" s="20"/>
    </row>
    <row r="111" spans="1:12" x14ac:dyDescent="0.35">
      <c r="A111" s="8" t="s">
        <v>701</v>
      </c>
      <c r="B111" s="8" t="s">
        <v>39</v>
      </c>
      <c r="C111" s="8" t="s">
        <v>20</v>
      </c>
      <c r="D111" s="8" t="s">
        <v>1429</v>
      </c>
      <c r="E111" s="9" t="s">
        <v>1590</v>
      </c>
      <c r="F111" s="8">
        <v>10</v>
      </c>
      <c r="G111" s="262">
        <v>6136.9</v>
      </c>
      <c r="H111" s="12">
        <v>1166.8499999999999</v>
      </c>
      <c r="I111" s="12">
        <v>115.39</v>
      </c>
      <c r="J111" s="13" t="s">
        <v>1430</v>
      </c>
      <c r="K111" s="13">
        <v>313</v>
      </c>
      <c r="L111" s="20"/>
    </row>
    <row r="112" spans="1:12" x14ac:dyDescent="0.35">
      <c r="A112" s="8" t="s">
        <v>701</v>
      </c>
      <c r="B112" s="8" t="s">
        <v>39</v>
      </c>
      <c r="C112" s="8" t="s">
        <v>20</v>
      </c>
      <c r="D112" s="8" t="s">
        <v>1433</v>
      </c>
      <c r="E112" s="9" t="s">
        <v>1833</v>
      </c>
      <c r="F112" s="8">
        <v>10</v>
      </c>
      <c r="G112" s="262">
        <v>6136.9</v>
      </c>
      <c r="H112" s="12">
        <v>1166.8499999999999</v>
      </c>
      <c r="I112" s="12">
        <v>115.39</v>
      </c>
      <c r="J112" s="13" t="s">
        <v>1434</v>
      </c>
      <c r="K112" s="13">
        <v>315</v>
      </c>
      <c r="L112" s="20"/>
    </row>
    <row r="113" spans="1:12" x14ac:dyDescent="0.35">
      <c r="A113" s="8" t="s">
        <v>701</v>
      </c>
      <c r="B113" s="8" t="s">
        <v>39</v>
      </c>
      <c r="C113" s="8" t="s">
        <v>20</v>
      </c>
      <c r="D113" s="8" t="s">
        <v>1437</v>
      </c>
      <c r="E113" s="9" t="s">
        <v>1865</v>
      </c>
      <c r="F113" s="8">
        <v>10</v>
      </c>
      <c r="G113" s="262">
        <v>6136.9</v>
      </c>
      <c r="H113" s="12">
        <v>1166.8499999999999</v>
      </c>
      <c r="I113" s="12">
        <v>115.39</v>
      </c>
      <c r="J113" s="13" t="s">
        <v>1438</v>
      </c>
      <c r="K113" s="13">
        <v>317</v>
      </c>
      <c r="L113" s="20"/>
    </row>
    <row r="114" spans="1:12" x14ac:dyDescent="0.35">
      <c r="A114" s="8" t="s">
        <v>701</v>
      </c>
      <c r="B114" s="8" t="s">
        <v>39</v>
      </c>
      <c r="C114" s="8" t="s">
        <v>20</v>
      </c>
      <c r="D114" s="8" t="s">
        <v>1441</v>
      </c>
      <c r="E114" s="9" t="s">
        <v>1609</v>
      </c>
      <c r="F114" s="8">
        <v>10</v>
      </c>
      <c r="G114" s="262">
        <v>6136.9</v>
      </c>
      <c r="H114" s="12">
        <v>1166.8499999999999</v>
      </c>
      <c r="I114" s="12">
        <v>115.39</v>
      </c>
      <c r="J114" s="13" t="s">
        <v>1442</v>
      </c>
      <c r="K114" s="13">
        <v>319</v>
      </c>
      <c r="L114" s="20"/>
    </row>
    <row r="115" spans="1:12" x14ac:dyDescent="0.35">
      <c r="A115" s="8" t="s">
        <v>701</v>
      </c>
      <c r="B115" s="8" t="s">
        <v>39</v>
      </c>
      <c r="C115" s="8" t="s">
        <v>20</v>
      </c>
      <c r="D115" s="8" t="s">
        <v>1445</v>
      </c>
      <c r="E115" s="9" t="s">
        <v>1866</v>
      </c>
      <c r="F115" s="8">
        <v>10</v>
      </c>
      <c r="G115" s="262">
        <v>6136.9</v>
      </c>
      <c r="H115" s="12">
        <v>1166.8499999999999</v>
      </c>
      <c r="I115" s="12">
        <v>115.39</v>
      </c>
      <c r="J115" s="13" t="s">
        <v>1446</v>
      </c>
      <c r="K115" s="13">
        <v>321</v>
      </c>
      <c r="L115" s="20"/>
    </row>
    <row r="116" spans="1:12" x14ac:dyDescent="0.35">
      <c r="A116" s="8" t="s">
        <v>701</v>
      </c>
      <c r="B116" s="8" t="s">
        <v>39</v>
      </c>
      <c r="C116" s="8" t="s">
        <v>20</v>
      </c>
      <c r="D116" s="8" t="s">
        <v>1449</v>
      </c>
      <c r="E116" s="9" t="s">
        <v>1867</v>
      </c>
      <c r="F116" s="8">
        <v>10</v>
      </c>
      <c r="G116" s="262">
        <v>6136.9</v>
      </c>
      <c r="H116" s="12">
        <v>1166.8499999999999</v>
      </c>
      <c r="I116" s="12">
        <v>115.39</v>
      </c>
      <c r="J116" s="13" t="s">
        <v>1450</v>
      </c>
      <c r="K116" s="13">
        <v>323</v>
      </c>
      <c r="L116" s="20"/>
    </row>
    <row r="117" spans="1:12" x14ac:dyDescent="0.35">
      <c r="A117" s="8" t="s">
        <v>701</v>
      </c>
      <c r="B117" s="8" t="s">
        <v>39</v>
      </c>
      <c r="C117" s="8" t="s">
        <v>20</v>
      </c>
      <c r="D117" s="8" t="s">
        <v>1453</v>
      </c>
      <c r="E117" s="9" t="s">
        <v>1835</v>
      </c>
      <c r="F117" s="8">
        <v>10</v>
      </c>
      <c r="G117" s="262">
        <v>6136.9</v>
      </c>
      <c r="H117" s="12">
        <v>1166.8499999999999</v>
      </c>
      <c r="I117" s="12">
        <v>115.39</v>
      </c>
      <c r="J117" s="13" t="s">
        <v>1454</v>
      </c>
      <c r="K117" s="13">
        <v>325</v>
      </c>
      <c r="L117" s="20"/>
    </row>
    <row r="118" spans="1:12" x14ac:dyDescent="0.35">
      <c r="A118" s="8" t="s">
        <v>701</v>
      </c>
      <c r="B118" s="8" t="s">
        <v>39</v>
      </c>
      <c r="C118" s="8" t="s">
        <v>20</v>
      </c>
      <c r="D118" s="8" t="s">
        <v>1462</v>
      </c>
      <c r="E118" s="9" t="s">
        <v>1871</v>
      </c>
      <c r="F118" s="8">
        <v>10</v>
      </c>
      <c r="G118" s="262">
        <v>6136.9</v>
      </c>
      <c r="H118" s="12">
        <v>1166.8499999999999</v>
      </c>
      <c r="I118" s="12">
        <v>115.39</v>
      </c>
      <c r="J118" s="13" t="s">
        <v>1463</v>
      </c>
      <c r="K118" s="13">
        <v>329</v>
      </c>
      <c r="L118" s="20"/>
    </row>
    <row r="119" spans="1:12" x14ac:dyDescent="0.35">
      <c r="A119" s="8" t="s">
        <v>701</v>
      </c>
      <c r="B119" s="8" t="s">
        <v>39</v>
      </c>
      <c r="C119" s="8" t="s">
        <v>20</v>
      </c>
      <c r="D119" s="8" t="s">
        <v>1466</v>
      </c>
      <c r="E119" s="9" t="s">
        <v>1838</v>
      </c>
      <c r="F119" s="8">
        <v>10</v>
      </c>
      <c r="G119" s="262">
        <v>6136.9</v>
      </c>
      <c r="H119" s="12">
        <v>1166.8499999999999</v>
      </c>
      <c r="I119" s="12">
        <v>115.39</v>
      </c>
      <c r="J119" s="13" t="s">
        <v>1467</v>
      </c>
      <c r="K119" s="13">
        <v>331</v>
      </c>
      <c r="L119" s="20"/>
    </row>
    <row r="120" spans="1:12" x14ac:dyDescent="0.35">
      <c r="A120" s="8" t="s">
        <v>689</v>
      </c>
      <c r="B120" s="8" t="s">
        <v>21</v>
      </c>
      <c r="C120" s="8" t="s">
        <v>697</v>
      </c>
      <c r="D120" s="8" t="s">
        <v>1027</v>
      </c>
      <c r="E120" s="9" t="s">
        <v>1618</v>
      </c>
      <c r="F120" s="8">
        <v>11</v>
      </c>
      <c r="G120" s="262">
        <v>6136.9</v>
      </c>
      <c r="H120" s="12">
        <v>567.29999999999995</v>
      </c>
      <c r="I120" s="12">
        <v>231.92000000000002</v>
      </c>
      <c r="J120" s="13" t="s">
        <v>1028</v>
      </c>
      <c r="K120" s="13">
        <v>114</v>
      </c>
      <c r="L120" s="13"/>
    </row>
    <row r="121" spans="1:12" x14ac:dyDescent="0.35">
      <c r="A121" s="8" t="s">
        <v>701</v>
      </c>
      <c r="B121" s="8" t="s">
        <v>42</v>
      </c>
      <c r="C121" s="8" t="s">
        <v>730</v>
      </c>
      <c r="D121" s="8" t="s">
        <v>1128</v>
      </c>
      <c r="E121" s="9" t="s">
        <v>1752</v>
      </c>
      <c r="F121" s="8">
        <v>11</v>
      </c>
      <c r="G121" s="262">
        <v>6136.9</v>
      </c>
      <c r="H121" s="12">
        <v>1169</v>
      </c>
      <c r="I121" s="12">
        <v>125.65</v>
      </c>
      <c r="J121" s="13" t="s">
        <v>1129</v>
      </c>
      <c r="K121" s="13">
        <v>164</v>
      </c>
      <c r="L121" s="14"/>
    </row>
    <row r="122" spans="1:12" x14ac:dyDescent="0.35">
      <c r="A122" s="8" t="s">
        <v>701</v>
      </c>
      <c r="B122" s="8" t="s">
        <v>49</v>
      </c>
      <c r="C122" s="8" t="s">
        <v>705</v>
      </c>
      <c r="D122" s="8" t="s">
        <v>1172</v>
      </c>
      <c r="E122" s="9" t="s">
        <v>1584</v>
      </c>
      <c r="F122" s="8">
        <v>11</v>
      </c>
      <c r="G122" s="262">
        <v>6136.9</v>
      </c>
      <c r="H122" s="12">
        <v>1111.28</v>
      </c>
      <c r="I122" s="12">
        <v>115.39</v>
      </c>
      <c r="J122" s="13" t="s">
        <v>1174</v>
      </c>
      <c r="K122" s="13">
        <v>186</v>
      </c>
      <c r="L122" s="14"/>
    </row>
    <row r="123" spans="1:12" x14ac:dyDescent="0.35">
      <c r="A123" s="8" t="s">
        <v>701</v>
      </c>
      <c r="B123" s="8" t="s">
        <v>53</v>
      </c>
      <c r="C123" s="8" t="s">
        <v>739</v>
      </c>
      <c r="D123" s="8" t="s">
        <v>1251</v>
      </c>
      <c r="E123" s="9" t="s">
        <v>1789</v>
      </c>
      <c r="F123" s="8">
        <v>11</v>
      </c>
      <c r="G123" s="262">
        <v>6136.9</v>
      </c>
      <c r="H123" s="12">
        <v>1165.77</v>
      </c>
      <c r="I123" s="12">
        <v>110.26</v>
      </c>
      <c r="J123" s="13" t="s">
        <v>1252</v>
      </c>
      <c r="K123" s="13">
        <v>224</v>
      </c>
      <c r="L123" s="20"/>
    </row>
    <row r="124" spans="1:12" x14ac:dyDescent="0.35">
      <c r="A124" s="8" t="s">
        <v>701</v>
      </c>
      <c r="B124" s="8" t="s">
        <v>54</v>
      </c>
      <c r="C124" s="8" t="s">
        <v>726</v>
      </c>
      <c r="D124" s="8" t="s">
        <v>1271</v>
      </c>
      <c r="E124" s="9" t="s">
        <v>1857</v>
      </c>
      <c r="F124" s="8">
        <v>11</v>
      </c>
      <c r="G124" s="262">
        <v>6136.9</v>
      </c>
      <c r="H124" s="12">
        <v>1165.77</v>
      </c>
      <c r="I124" s="12">
        <v>110.26</v>
      </c>
      <c r="J124" s="13" t="s">
        <v>1272</v>
      </c>
      <c r="K124" s="13">
        <v>234</v>
      </c>
      <c r="L124" s="20"/>
    </row>
    <row r="125" spans="1:12" x14ac:dyDescent="0.35">
      <c r="A125" s="8" t="s">
        <v>689</v>
      </c>
      <c r="B125" s="8" t="s">
        <v>21</v>
      </c>
      <c r="C125" s="8" t="s">
        <v>697</v>
      </c>
      <c r="D125" s="8" t="s">
        <v>1029</v>
      </c>
      <c r="E125" s="9" t="s">
        <v>1618</v>
      </c>
      <c r="F125" s="8">
        <v>12</v>
      </c>
      <c r="G125" s="262">
        <v>6136.9</v>
      </c>
      <c r="H125" s="12">
        <v>567.29999999999995</v>
      </c>
      <c r="I125" s="12">
        <v>231.92000000000002</v>
      </c>
      <c r="J125" s="13" t="s">
        <v>1030</v>
      </c>
      <c r="K125" s="13">
        <v>115</v>
      </c>
      <c r="L125" s="14"/>
    </row>
    <row r="126" spans="1:12" x14ac:dyDescent="0.35">
      <c r="A126" s="8" t="s">
        <v>701</v>
      </c>
      <c r="B126" s="8" t="s">
        <v>42</v>
      </c>
      <c r="C126" s="8" t="s">
        <v>730</v>
      </c>
      <c r="D126" s="8" t="s">
        <v>1130</v>
      </c>
      <c r="E126" s="9" t="s">
        <v>1752</v>
      </c>
      <c r="F126" s="8">
        <v>12</v>
      </c>
      <c r="G126" s="262">
        <v>6136.9</v>
      </c>
      <c r="H126" s="12">
        <v>1169</v>
      </c>
      <c r="I126" s="12">
        <v>125.65</v>
      </c>
      <c r="J126" s="13" t="s">
        <v>1131</v>
      </c>
      <c r="K126" s="13">
        <v>165</v>
      </c>
      <c r="L126" s="14"/>
    </row>
    <row r="127" spans="1:12" x14ac:dyDescent="0.35">
      <c r="A127" s="8" t="s">
        <v>701</v>
      </c>
      <c r="B127" s="8" t="s">
        <v>49</v>
      </c>
      <c r="C127" s="8" t="s">
        <v>705</v>
      </c>
      <c r="D127" s="8" t="s">
        <v>1175</v>
      </c>
      <c r="E127" s="9" t="s">
        <v>1584</v>
      </c>
      <c r="F127" s="8">
        <v>12</v>
      </c>
      <c r="G127" s="262">
        <v>6136.9</v>
      </c>
      <c r="H127" s="12">
        <v>1111.28</v>
      </c>
      <c r="I127" s="12">
        <v>115.39</v>
      </c>
      <c r="J127" s="13" t="s">
        <v>1176</v>
      </c>
      <c r="K127" s="13">
        <v>187</v>
      </c>
      <c r="L127" s="14"/>
    </row>
    <row r="128" spans="1:12" x14ac:dyDescent="0.35">
      <c r="A128" s="8" t="s">
        <v>701</v>
      </c>
      <c r="B128" s="8" t="s">
        <v>53</v>
      </c>
      <c r="C128" s="8" t="s">
        <v>739</v>
      </c>
      <c r="D128" s="8" t="s">
        <v>1253</v>
      </c>
      <c r="E128" s="9" t="s">
        <v>1789</v>
      </c>
      <c r="F128" s="8">
        <v>12</v>
      </c>
      <c r="G128" s="262">
        <v>6136.9</v>
      </c>
      <c r="H128" s="12">
        <v>1165.77</v>
      </c>
      <c r="I128" s="12">
        <v>110.26</v>
      </c>
      <c r="J128" s="13" t="s">
        <v>1254</v>
      </c>
      <c r="K128" s="13">
        <v>225</v>
      </c>
      <c r="L128" s="20"/>
    </row>
    <row r="129" spans="1:12" x14ac:dyDescent="0.35">
      <c r="A129" s="8" t="s">
        <v>701</v>
      </c>
      <c r="B129" s="8" t="s">
        <v>54</v>
      </c>
      <c r="C129" s="8" t="s">
        <v>726</v>
      </c>
      <c r="D129" s="8" t="s">
        <v>1273</v>
      </c>
      <c r="E129" s="9" t="s">
        <v>1857</v>
      </c>
      <c r="F129" s="8">
        <v>12</v>
      </c>
      <c r="G129" s="262">
        <v>6136.9</v>
      </c>
      <c r="H129" s="12">
        <v>1165.77</v>
      </c>
      <c r="I129" s="12">
        <v>110.26</v>
      </c>
      <c r="J129" s="13" t="s">
        <v>1274</v>
      </c>
      <c r="K129" s="13">
        <v>235</v>
      </c>
      <c r="L129" s="20"/>
    </row>
    <row r="130" spans="1:12" x14ac:dyDescent="0.35">
      <c r="A130" s="8" t="s">
        <v>689</v>
      </c>
      <c r="B130" s="8" t="s">
        <v>19</v>
      </c>
      <c r="C130" s="8" t="s">
        <v>690</v>
      </c>
      <c r="D130" s="8" t="s">
        <v>803</v>
      </c>
      <c r="E130" s="9" t="s">
        <v>1646</v>
      </c>
      <c r="F130" s="8">
        <v>15</v>
      </c>
      <c r="G130" s="262">
        <v>19552</v>
      </c>
      <c r="H130" s="12">
        <v>42107.81</v>
      </c>
      <c r="I130" s="12" t="s">
        <v>696</v>
      </c>
      <c r="J130" s="13" t="s">
        <v>807</v>
      </c>
      <c r="K130" s="13">
        <v>1</v>
      </c>
      <c r="L130" s="14"/>
    </row>
    <row r="131" spans="1:12" x14ac:dyDescent="0.35">
      <c r="A131" s="8" t="s">
        <v>689</v>
      </c>
      <c r="B131" s="8" t="s">
        <v>21</v>
      </c>
      <c r="C131" s="8" t="s">
        <v>697</v>
      </c>
      <c r="D131" s="8" t="s">
        <v>804</v>
      </c>
      <c r="E131" s="9" t="s">
        <v>1650</v>
      </c>
      <c r="F131" s="8">
        <v>15</v>
      </c>
      <c r="G131" s="262">
        <v>19552</v>
      </c>
      <c r="H131" s="12">
        <v>1784.39</v>
      </c>
      <c r="I131" s="12">
        <v>454.59000000000003</v>
      </c>
      <c r="J131" s="13" t="s">
        <v>805</v>
      </c>
      <c r="K131" s="13">
        <v>3</v>
      </c>
      <c r="L131" s="14"/>
    </row>
    <row r="132" spans="1:12" x14ac:dyDescent="0.35">
      <c r="A132" s="8" t="s">
        <v>701</v>
      </c>
      <c r="B132" s="8" t="s">
        <v>22</v>
      </c>
      <c r="C132" s="8" t="s">
        <v>702</v>
      </c>
      <c r="D132" s="8" t="s">
        <v>811</v>
      </c>
      <c r="E132" s="9" t="s">
        <v>1652</v>
      </c>
      <c r="F132" s="8">
        <v>15</v>
      </c>
      <c r="G132" s="262">
        <v>19552</v>
      </c>
      <c r="H132" s="12">
        <v>8691.23</v>
      </c>
      <c r="I132" s="12" t="s">
        <v>696</v>
      </c>
      <c r="J132" s="13" t="s">
        <v>812</v>
      </c>
      <c r="K132" s="13">
        <v>5</v>
      </c>
      <c r="L132" s="14"/>
    </row>
    <row r="133" spans="1:12" x14ac:dyDescent="0.35">
      <c r="A133" s="8" t="s">
        <v>689</v>
      </c>
      <c r="B133" s="8" t="s">
        <v>30</v>
      </c>
      <c r="C133" s="8" t="s">
        <v>717</v>
      </c>
      <c r="D133" s="8" t="s">
        <v>911</v>
      </c>
      <c r="E133" s="9" t="s">
        <v>1616</v>
      </c>
      <c r="F133" s="8">
        <v>15</v>
      </c>
      <c r="G133" s="262">
        <v>19552</v>
      </c>
      <c r="H133" s="12">
        <v>4036.5</v>
      </c>
      <c r="I133" s="12">
        <v>709.17000000000007</v>
      </c>
      <c r="J133" s="13" t="s">
        <v>912</v>
      </c>
      <c r="K133" s="13">
        <v>56</v>
      </c>
      <c r="L133" s="14"/>
    </row>
    <row r="134" spans="1:12" x14ac:dyDescent="0.35">
      <c r="A134" s="8" t="s">
        <v>701</v>
      </c>
      <c r="B134" s="8" t="s">
        <v>43</v>
      </c>
      <c r="C134" s="8" t="s">
        <v>731</v>
      </c>
      <c r="D134" s="8" t="s">
        <v>1504</v>
      </c>
      <c r="E134" s="9" t="s">
        <v>1593</v>
      </c>
      <c r="F134" s="8">
        <v>15</v>
      </c>
      <c r="G134" s="262">
        <v>19552</v>
      </c>
      <c r="H134" s="12">
        <v>3678.99</v>
      </c>
      <c r="I134" s="12">
        <v>129.72</v>
      </c>
      <c r="J134" s="13" t="s">
        <v>1505</v>
      </c>
      <c r="K134" s="13">
        <v>360</v>
      </c>
      <c r="L134" s="20"/>
    </row>
    <row r="135" spans="1:12" x14ac:dyDescent="0.35">
      <c r="A135" s="8" t="s">
        <v>689</v>
      </c>
      <c r="B135" s="8" t="s">
        <v>19</v>
      </c>
      <c r="C135" s="8" t="s">
        <v>690</v>
      </c>
      <c r="D135" s="8" t="s">
        <v>808</v>
      </c>
      <c r="E135" s="9" t="s">
        <v>1648</v>
      </c>
      <c r="F135" s="8">
        <v>16</v>
      </c>
      <c r="G135" s="262">
        <v>19552</v>
      </c>
      <c r="H135" s="12">
        <v>42107.81</v>
      </c>
      <c r="I135" s="12" t="s">
        <v>696</v>
      </c>
      <c r="J135" s="13" t="s">
        <v>809</v>
      </c>
      <c r="K135" s="13">
        <v>2</v>
      </c>
      <c r="L135" s="14"/>
    </row>
    <row r="136" spans="1:12" x14ac:dyDescent="0.35">
      <c r="A136" s="8" t="s">
        <v>689</v>
      </c>
      <c r="B136" s="8" t="s">
        <v>21</v>
      </c>
      <c r="C136" s="8" t="s">
        <v>697</v>
      </c>
      <c r="D136" s="8" t="s">
        <v>806</v>
      </c>
      <c r="E136" s="9" t="s">
        <v>1650</v>
      </c>
      <c r="F136" s="8">
        <v>16</v>
      </c>
      <c r="G136" s="262">
        <v>19552</v>
      </c>
      <c r="H136" s="12">
        <v>1784.39</v>
      </c>
      <c r="I136" s="12">
        <v>454.59000000000003</v>
      </c>
      <c r="J136" s="13" t="s">
        <v>810</v>
      </c>
      <c r="K136" s="13">
        <v>4</v>
      </c>
      <c r="L136" s="14"/>
    </row>
    <row r="137" spans="1:12" x14ac:dyDescent="0.35">
      <c r="A137" s="8" t="s">
        <v>701</v>
      </c>
      <c r="B137" s="8" t="s">
        <v>22</v>
      </c>
      <c r="C137" s="8" t="s">
        <v>702</v>
      </c>
      <c r="D137" s="8" t="s">
        <v>813</v>
      </c>
      <c r="E137" s="9" t="s">
        <v>1654</v>
      </c>
      <c r="F137" s="8">
        <v>16</v>
      </c>
      <c r="G137" s="262">
        <v>19552</v>
      </c>
      <c r="H137" s="12">
        <v>8691.23</v>
      </c>
      <c r="I137" s="12" t="s">
        <v>696</v>
      </c>
      <c r="J137" s="13" t="s">
        <v>814</v>
      </c>
      <c r="K137" s="13">
        <v>6</v>
      </c>
      <c r="L137" s="14"/>
    </row>
    <row r="138" spans="1:12" x14ac:dyDescent="0.35">
      <c r="A138" s="8" t="s">
        <v>689</v>
      </c>
      <c r="B138" s="8" t="s">
        <v>30</v>
      </c>
      <c r="C138" s="8" t="s">
        <v>717</v>
      </c>
      <c r="D138" s="8" t="s">
        <v>913</v>
      </c>
      <c r="E138" s="9" t="s">
        <v>1616</v>
      </c>
      <c r="F138" s="8">
        <v>16</v>
      </c>
      <c r="G138" s="262">
        <v>19552</v>
      </c>
      <c r="H138" s="12">
        <v>4036.5</v>
      </c>
      <c r="I138" s="12">
        <v>709.17000000000007</v>
      </c>
      <c r="J138" s="13" t="s">
        <v>914</v>
      </c>
      <c r="K138" s="13">
        <v>57</v>
      </c>
      <c r="L138" s="14"/>
    </row>
    <row r="139" spans="1:12" x14ac:dyDescent="0.35">
      <c r="A139" s="8" t="s">
        <v>701</v>
      </c>
      <c r="B139" s="8" t="s">
        <v>43</v>
      </c>
      <c r="C139" s="8" t="s">
        <v>731</v>
      </c>
      <c r="D139" s="8" t="s">
        <v>1506</v>
      </c>
      <c r="E139" s="9" t="s">
        <v>1593</v>
      </c>
      <c r="F139" s="8">
        <v>16</v>
      </c>
      <c r="G139" s="262">
        <v>19552</v>
      </c>
      <c r="H139" s="12">
        <v>3678.99</v>
      </c>
      <c r="I139" s="12">
        <v>129.72</v>
      </c>
      <c r="J139" s="13" t="s">
        <v>1507</v>
      </c>
      <c r="K139" s="13">
        <v>361</v>
      </c>
      <c r="L139" s="20"/>
    </row>
    <row r="140" spans="1:12" x14ac:dyDescent="0.35">
      <c r="A140" s="8" t="s">
        <v>701</v>
      </c>
      <c r="B140" s="8" t="s">
        <v>39</v>
      </c>
      <c r="C140" s="8" t="s">
        <v>20</v>
      </c>
      <c r="D140" s="8" t="s">
        <v>1500</v>
      </c>
      <c r="E140" s="9" t="s">
        <v>1847</v>
      </c>
      <c r="F140" s="8">
        <v>23</v>
      </c>
      <c r="G140" s="262">
        <v>272993</v>
      </c>
      <c r="H140" s="12">
        <v>51061.5</v>
      </c>
      <c r="I140" s="12">
        <v>674.89</v>
      </c>
      <c r="J140" s="13" t="s">
        <v>1501</v>
      </c>
      <c r="K140" s="13">
        <v>356</v>
      </c>
      <c r="L140" s="20"/>
    </row>
    <row r="141" spans="1:12" x14ac:dyDescent="0.35">
      <c r="A141" s="8" t="s">
        <v>701</v>
      </c>
      <c r="B141" s="8" t="s">
        <v>39</v>
      </c>
      <c r="C141" s="8" t="s">
        <v>20</v>
      </c>
      <c r="D141" s="8" t="s">
        <v>1502</v>
      </c>
      <c r="E141" s="9" t="s">
        <v>1849</v>
      </c>
      <c r="F141" s="8">
        <v>23</v>
      </c>
      <c r="G141" s="262">
        <v>272993</v>
      </c>
      <c r="H141" s="12">
        <v>51061.5</v>
      </c>
      <c r="I141" s="12">
        <v>674.89</v>
      </c>
      <c r="J141" s="13" t="s">
        <v>1503</v>
      </c>
      <c r="K141" s="13">
        <v>359</v>
      </c>
      <c r="L141" s="20"/>
    </row>
    <row r="142" spans="1:12" x14ac:dyDescent="0.35">
      <c r="A142" s="8" t="s">
        <v>708</v>
      </c>
      <c r="B142" s="8" t="s">
        <v>23</v>
      </c>
      <c r="C142" s="8" t="s">
        <v>709</v>
      </c>
      <c r="D142" s="8" t="s">
        <v>815</v>
      </c>
      <c r="E142" s="9" t="s">
        <v>1656</v>
      </c>
      <c r="F142" s="8">
        <v>30</v>
      </c>
      <c r="G142" s="262">
        <v>6136.9</v>
      </c>
      <c r="H142" s="12">
        <v>36169.130000000005</v>
      </c>
      <c r="I142" s="12" t="s">
        <v>696</v>
      </c>
      <c r="J142" s="13" t="s">
        <v>816</v>
      </c>
      <c r="K142" s="13">
        <v>7</v>
      </c>
      <c r="L142" s="14"/>
    </row>
    <row r="143" spans="1:12" x14ac:dyDescent="0.35">
      <c r="A143" s="8" t="s">
        <v>708</v>
      </c>
      <c r="B143" s="8" t="s">
        <v>25</v>
      </c>
      <c r="C143" s="8" t="s">
        <v>711</v>
      </c>
      <c r="D143" s="8" t="s">
        <v>827</v>
      </c>
      <c r="E143" s="9" t="s">
        <v>1662</v>
      </c>
      <c r="F143" s="8">
        <v>30</v>
      </c>
      <c r="G143" s="262">
        <v>6136.9</v>
      </c>
      <c r="H143" s="12">
        <v>5387.0000000000009</v>
      </c>
      <c r="I143" s="12" t="s">
        <v>696</v>
      </c>
      <c r="J143" s="13" t="s">
        <v>828</v>
      </c>
      <c r="K143" s="13">
        <v>13</v>
      </c>
      <c r="L143" s="14"/>
    </row>
    <row r="144" spans="1:12" x14ac:dyDescent="0.35">
      <c r="A144" s="8" t="s">
        <v>708</v>
      </c>
      <c r="B144" s="8" t="s">
        <v>26</v>
      </c>
      <c r="C144" s="8" t="s">
        <v>712</v>
      </c>
      <c r="D144" s="8" t="s">
        <v>835</v>
      </c>
      <c r="E144" s="9" t="s">
        <v>1665</v>
      </c>
      <c r="F144" s="8">
        <v>30</v>
      </c>
      <c r="G144" s="262">
        <v>6136.9</v>
      </c>
      <c r="H144" s="12">
        <v>3327.24</v>
      </c>
      <c r="I144" s="12" t="s">
        <v>696</v>
      </c>
      <c r="J144" s="13" t="s">
        <v>836</v>
      </c>
      <c r="K144" s="13">
        <v>17</v>
      </c>
      <c r="L144" s="14"/>
    </row>
    <row r="145" spans="1:12" x14ac:dyDescent="0.35">
      <c r="A145" s="8" t="s">
        <v>708</v>
      </c>
      <c r="B145" s="8" t="s">
        <v>26</v>
      </c>
      <c r="C145" s="8" t="s">
        <v>712</v>
      </c>
      <c r="D145" s="8" t="s">
        <v>843</v>
      </c>
      <c r="E145" s="9" t="s">
        <v>1855</v>
      </c>
      <c r="F145" s="8">
        <v>30</v>
      </c>
      <c r="G145" s="262">
        <v>6136.9</v>
      </c>
      <c r="H145" s="12">
        <v>3327.24</v>
      </c>
      <c r="I145" s="12" t="s">
        <v>696</v>
      </c>
      <c r="J145" s="13" t="s">
        <v>844</v>
      </c>
      <c r="K145" s="13">
        <v>21</v>
      </c>
      <c r="L145" s="14"/>
    </row>
    <row r="146" spans="1:12" x14ac:dyDescent="0.35">
      <c r="A146" s="8" t="s">
        <v>708</v>
      </c>
      <c r="B146" s="8" t="s">
        <v>26</v>
      </c>
      <c r="C146" s="8" t="s">
        <v>712</v>
      </c>
      <c r="D146" s="8" t="s">
        <v>847</v>
      </c>
      <c r="E146" s="9" t="s">
        <v>1671</v>
      </c>
      <c r="F146" s="8">
        <v>30</v>
      </c>
      <c r="G146" s="262">
        <v>6136.9</v>
      </c>
      <c r="H146" s="12">
        <v>3327.24</v>
      </c>
      <c r="I146" s="12" t="s">
        <v>696</v>
      </c>
      <c r="J146" s="13" t="s">
        <v>848</v>
      </c>
      <c r="K146" s="13">
        <v>23</v>
      </c>
      <c r="L146" s="14"/>
    </row>
    <row r="147" spans="1:12" x14ac:dyDescent="0.35">
      <c r="A147" s="8" t="s">
        <v>708</v>
      </c>
      <c r="B147" s="8" t="s">
        <v>26</v>
      </c>
      <c r="C147" s="8" t="s">
        <v>712</v>
      </c>
      <c r="D147" s="8" t="s">
        <v>851</v>
      </c>
      <c r="E147" s="9" t="s">
        <v>1675</v>
      </c>
      <c r="F147" s="8">
        <v>30</v>
      </c>
      <c r="G147" s="262">
        <v>6136.9</v>
      </c>
      <c r="H147" s="12">
        <v>3327.24</v>
      </c>
      <c r="I147" s="12" t="s">
        <v>696</v>
      </c>
      <c r="J147" s="13" t="s">
        <v>852</v>
      </c>
      <c r="K147" s="13">
        <v>27</v>
      </c>
      <c r="L147" s="14"/>
    </row>
    <row r="148" spans="1:12" x14ac:dyDescent="0.35">
      <c r="A148" s="8" t="s">
        <v>708</v>
      </c>
      <c r="B148" s="8" t="s">
        <v>26</v>
      </c>
      <c r="C148" s="8" t="s">
        <v>712</v>
      </c>
      <c r="D148" s="8" t="s">
        <v>855</v>
      </c>
      <c r="E148" s="9" t="s">
        <v>1677</v>
      </c>
      <c r="F148" s="8">
        <v>30</v>
      </c>
      <c r="G148" s="262">
        <v>6136.9</v>
      </c>
      <c r="H148" s="12">
        <v>3327.24</v>
      </c>
      <c r="I148" s="12" t="s">
        <v>696</v>
      </c>
      <c r="J148" s="13" t="s">
        <v>856</v>
      </c>
      <c r="K148" s="13">
        <v>29</v>
      </c>
      <c r="L148" s="14"/>
    </row>
    <row r="149" spans="1:12" x14ac:dyDescent="0.35">
      <c r="A149" s="8" t="s">
        <v>708</v>
      </c>
      <c r="B149" s="8" t="s">
        <v>26</v>
      </c>
      <c r="C149" s="8" t="s">
        <v>712</v>
      </c>
      <c r="D149" s="8" t="s">
        <v>869</v>
      </c>
      <c r="E149" s="9" t="s">
        <v>1681</v>
      </c>
      <c r="F149" s="8">
        <v>30</v>
      </c>
      <c r="G149" s="262">
        <v>6136.9</v>
      </c>
      <c r="H149" s="12">
        <v>3327.24</v>
      </c>
      <c r="I149" s="12" t="s">
        <v>696</v>
      </c>
      <c r="J149" s="13" t="s">
        <v>870</v>
      </c>
      <c r="K149" s="13">
        <v>35</v>
      </c>
      <c r="L149" s="14"/>
    </row>
    <row r="150" spans="1:12" x14ac:dyDescent="0.35">
      <c r="A150" s="8" t="s">
        <v>708</v>
      </c>
      <c r="B150" s="8" t="s">
        <v>26</v>
      </c>
      <c r="C150" s="8" t="s">
        <v>712</v>
      </c>
      <c r="D150" s="8" t="s">
        <v>873</v>
      </c>
      <c r="E150" s="9" t="s">
        <v>1683</v>
      </c>
      <c r="F150" s="8">
        <v>30</v>
      </c>
      <c r="G150" s="262">
        <v>6136.9</v>
      </c>
      <c r="H150" s="12">
        <v>3327.24</v>
      </c>
      <c r="I150" s="12" t="s">
        <v>696</v>
      </c>
      <c r="J150" s="13" t="s">
        <v>874</v>
      </c>
      <c r="K150" s="13">
        <v>37</v>
      </c>
      <c r="L150" s="14"/>
    </row>
    <row r="151" spans="1:12" x14ac:dyDescent="0.35">
      <c r="A151" s="8" t="s">
        <v>708</v>
      </c>
      <c r="B151" s="8" t="s">
        <v>26</v>
      </c>
      <c r="C151" s="8" t="s">
        <v>712</v>
      </c>
      <c r="D151" s="8" t="s">
        <v>877</v>
      </c>
      <c r="E151" s="9" t="s">
        <v>1595</v>
      </c>
      <c r="F151" s="8">
        <v>30</v>
      </c>
      <c r="G151" s="262">
        <v>6136.9</v>
      </c>
      <c r="H151" s="12">
        <v>3327.24</v>
      </c>
      <c r="I151" s="12" t="s">
        <v>696</v>
      </c>
      <c r="J151" s="13" t="s">
        <v>878</v>
      </c>
      <c r="K151" s="13">
        <v>39</v>
      </c>
      <c r="L151" s="14"/>
    </row>
    <row r="152" spans="1:12" x14ac:dyDescent="0.35">
      <c r="A152" s="8" t="s">
        <v>708</v>
      </c>
      <c r="B152" s="8" t="s">
        <v>26</v>
      </c>
      <c r="C152" s="8" t="s">
        <v>712</v>
      </c>
      <c r="D152" s="8" t="s">
        <v>885</v>
      </c>
      <c r="E152" s="9" t="s">
        <v>1686</v>
      </c>
      <c r="F152" s="8">
        <v>30</v>
      </c>
      <c r="G152" s="262">
        <v>6136.9</v>
      </c>
      <c r="H152" s="12">
        <v>3327.24</v>
      </c>
      <c r="I152" s="12" t="s">
        <v>696</v>
      </c>
      <c r="J152" s="13" t="s">
        <v>886</v>
      </c>
      <c r="K152" s="13">
        <v>43</v>
      </c>
      <c r="L152" s="14"/>
    </row>
    <row r="153" spans="1:12" x14ac:dyDescent="0.35">
      <c r="A153" s="8" t="s">
        <v>708</v>
      </c>
      <c r="B153" s="8" t="s">
        <v>26</v>
      </c>
      <c r="C153" s="8" t="s">
        <v>712</v>
      </c>
      <c r="D153" s="8" t="s">
        <v>889</v>
      </c>
      <c r="E153" s="9" t="s">
        <v>1688</v>
      </c>
      <c r="F153" s="8">
        <v>30</v>
      </c>
      <c r="G153" s="262">
        <v>6136.9</v>
      </c>
      <c r="H153" s="12">
        <v>3327.24</v>
      </c>
      <c r="I153" s="12" t="s">
        <v>696</v>
      </c>
      <c r="J153" s="13" t="s">
        <v>890</v>
      </c>
      <c r="K153" s="13">
        <v>45</v>
      </c>
      <c r="L153" s="14"/>
    </row>
    <row r="154" spans="1:12" x14ac:dyDescent="0.35">
      <c r="A154" s="8" t="s">
        <v>708</v>
      </c>
      <c r="B154" s="8" t="s">
        <v>26</v>
      </c>
      <c r="C154" s="8" t="s">
        <v>712</v>
      </c>
      <c r="D154" s="8" t="s">
        <v>893</v>
      </c>
      <c r="E154" s="9" t="s">
        <v>1690</v>
      </c>
      <c r="F154" s="8">
        <v>30</v>
      </c>
      <c r="G154" s="262">
        <v>6136.9</v>
      </c>
      <c r="H154" s="12">
        <v>3327.24</v>
      </c>
      <c r="I154" s="12" t="s">
        <v>696</v>
      </c>
      <c r="J154" s="13" t="s">
        <v>894</v>
      </c>
      <c r="K154" s="13">
        <v>47</v>
      </c>
      <c r="L154" s="14"/>
    </row>
    <row r="155" spans="1:12" x14ac:dyDescent="0.35">
      <c r="A155" s="8" t="s">
        <v>689</v>
      </c>
      <c r="B155" s="8" t="s">
        <v>29</v>
      </c>
      <c r="C155" s="8" t="s">
        <v>715</v>
      </c>
      <c r="D155" s="8" t="s">
        <v>907</v>
      </c>
      <c r="E155" s="9" t="s">
        <v>1697</v>
      </c>
      <c r="F155" s="8">
        <v>30</v>
      </c>
      <c r="G155" s="262">
        <v>6136.9</v>
      </c>
      <c r="H155" s="12">
        <v>575.49</v>
      </c>
      <c r="I155" s="12">
        <v>313.83</v>
      </c>
      <c r="J155" s="13" t="s">
        <v>908</v>
      </c>
      <c r="K155" s="13">
        <v>54</v>
      </c>
      <c r="L155" s="14"/>
    </row>
    <row r="156" spans="1:12" x14ac:dyDescent="0.35">
      <c r="A156" s="8" t="s">
        <v>689</v>
      </c>
      <c r="B156" s="8" t="s">
        <v>30</v>
      </c>
      <c r="C156" s="8" t="s">
        <v>717</v>
      </c>
      <c r="D156" s="8" t="s">
        <v>919</v>
      </c>
      <c r="E156" s="9" t="s">
        <v>1701</v>
      </c>
      <c r="F156" s="8">
        <v>30</v>
      </c>
      <c r="G156" s="262">
        <v>6136.9</v>
      </c>
      <c r="H156" s="12">
        <v>1621.62</v>
      </c>
      <c r="I156" s="12">
        <v>313.83</v>
      </c>
      <c r="J156" s="13" t="s">
        <v>920</v>
      </c>
      <c r="K156" s="13">
        <v>60</v>
      </c>
      <c r="L156" s="14"/>
    </row>
    <row r="157" spans="1:12" x14ac:dyDescent="0.35">
      <c r="A157" s="8" t="s">
        <v>689</v>
      </c>
      <c r="B157" s="8" t="s">
        <v>32</v>
      </c>
      <c r="C157" s="8" t="s">
        <v>719</v>
      </c>
      <c r="D157" s="8" t="s">
        <v>947</v>
      </c>
      <c r="E157" s="9" t="s">
        <v>1710</v>
      </c>
      <c r="F157" s="8">
        <v>30</v>
      </c>
      <c r="G157" s="262">
        <v>6136.9</v>
      </c>
      <c r="H157" s="12">
        <v>1858.79</v>
      </c>
      <c r="I157" s="12">
        <v>313.83</v>
      </c>
      <c r="J157" s="13" t="s">
        <v>948</v>
      </c>
      <c r="K157" s="13">
        <v>74</v>
      </c>
      <c r="L157" s="14"/>
    </row>
    <row r="158" spans="1:12" x14ac:dyDescent="0.35">
      <c r="A158" s="8" t="s">
        <v>689</v>
      </c>
      <c r="B158" s="8" t="s">
        <v>19</v>
      </c>
      <c r="C158" s="8" t="s">
        <v>690</v>
      </c>
      <c r="D158" s="8" t="s">
        <v>959</v>
      </c>
      <c r="E158" s="9" t="s">
        <v>1713</v>
      </c>
      <c r="F158" s="8">
        <v>30</v>
      </c>
      <c r="G158" s="262">
        <v>6136.9</v>
      </c>
      <c r="H158" s="12">
        <v>14560.3</v>
      </c>
      <c r="I158" s="12" t="s">
        <v>696</v>
      </c>
      <c r="J158" s="13" t="s">
        <v>960</v>
      </c>
      <c r="K158" s="13">
        <v>80</v>
      </c>
      <c r="L158" s="14"/>
    </row>
    <row r="159" spans="1:12" x14ac:dyDescent="0.35">
      <c r="A159" s="8" t="s">
        <v>689</v>
      </c>
      <c r="B159" s="8" t="s">
        <v>34</v>
      </c>
      <c r="C159" s="8" t="s">
        <v>720</v>
      </c>
      <c r="D159" s="8" t="s">
        <v>967</v>
      </c>
      <c r="E159" s="9" t="s">
        <v>1716</v>
      </c>
      <c r="F159" s="8">
        <v>30</v>
      </c>
      <c r="G159" s="262">
        <v>6136.9</v>
      </c>
      <c r="H159" s="12">
        <v>567.29999999999995</v>
      </c>
      <c r="I159" s="12">
        <v>231.92000000000002</v>
      </c>
      <c r="J159" s="13" t="s">
        <v>968</v>
      </c>
      <c r="K159" s="13">
        <v>84</v>
      </c>
      <c r="L159" s="14"/>
    </row>
    <row r="160" spans="1:12" x14ac:dyDescent="0.35">
      <c r="A160" s="8" t="s">
        <v>689</v>
      </c>
      <c r="B160" s="8" t="s">
        <v>34</v>
      </c>
      <c r="C160" s="8" t="s">
        <v>720</v>
      </c>
      <c r="D160" s="8" t="s">
        <v>971</v>
      </c>
      <c r="E160" s="9" t="s">
        <v>1718</v>
      </c>
      <c r="F160" s="8">
        <v>30</v>
      </c>
      <c r="G160" s="262">
        <v>6136.9</v>
      </c>
      <c r="H160" s="12">
        <v>567.29999999999995</v>
      </c>
      <c r="I160" s="12">
        <v>231.92000000000002</v>
      </c>
      <c r="J160" s="13" t="s">
        <v>972</v>
      </c>
      <c r="K160" s="13">
        <v>86</v>
      </c>
      <c r="L160" s="14"/>
    </row>
    <row r="161" spans="1:12" x14ac:dyDescent="0.35">
      <c r="A161" s="8" t="s">
        <v>689</v>
      </c>
      <c r="B161" s="8" t="s">
        <v>34</v>
      </c>
      <c r="C161" s="8" t="s">
        <v>720</v>
      </c>
      <c r="D161" s="8" t="s">
        <v>975</v>
      </c>
      <c r="E161" s="9" t="s">
        <v>1720</v>
      </c>
      <c r="F161" s="8">
        <v>30</v>
      </c>
      <c r="G161" s="262">
        <v>6136.9</v>
      </c>
      <c r="H161" s="12">
        <v>567.29999999999995</v>
      </c>
      <c r="I161" s="12">
        <v>231.92000000000002</v>
      </c>
      <c r="J161" s="13" t="s">
        <v>976</v>
      </c>
      <c r="K161" s="13">
        <v>88</v>
      </c>
      <c r="L161" s="14"/>
    </row>
    <row r="162" spans="1:12" x14ac:dyDescent="0.35">
      <c r="A162" s="8" t="s">
        <v>689</v>
      </c>
      <c r="B162" s="8" t="s">
        <v>34</v>
      </c>
      <c r="C162" s="8" t="s">
        <v>720</v>
      </c>
      <c r="D162" s="8" t="s">
        <v>979</v>
      </c>
      <c r="E162" s="9" t="s">
        <v>1564</v>
      </c>
      <c r="F162" s="8">
        <v>30</v>
      </c>
      <c r="G162" s="262">
        <v>6136.9</v>
      </c>
      <c r="H162" s="12">
        <v>567.29999999999995</v>
      </c>
      <c r="I162" s="12">
        <v>231.92000000000002</v>
      </c>
      <c r="J162" s="13" t="s">
        <v>980</v>
      </c>
      <c r="K162" s="13">
        <v>90</v>
      </c>
      <c r="L162" s="14"/>
    </row>
    <row r="163" spans="1:12" x14ac:dyDescent="0.35">
      <c r="A163" s="8" t="s">
        <v>689</v>
      </c>
      <c r="B163" s="8" t="s">
        <v>34</v>
      </c>
      <c r="C163" s="8" t="s">
        <v>720</v>
      </c>
      <c r="D163" s="8" t="s">
        <v>987</v>
      </c>
      <c r="E163" s="9" t="s">
        <v>1576</v>
      </c>
      <c r="F163" s="8">
        <v>30</v>
      </c>
      <c r="G163" s="262">
        <v>6136.9</v>
      </c>
      <c r="H163" s="12">
        <v>567.29999999999995</v>
      </c>
      <c r="I163" s="12">
        <v>231.92000000000002</v>
      </c>
      <c r="J163" s="13" t="s">
        <v>988</v>
      </c>
      <c r="K163" s="13">
        <v>94</v>
      </c>
      <c r="L163" s="14"/>
    </row>
    <row r="164" spans="1:12" x14ac:dyDescent="0.35">
      <c r="A164" s="8" t="s">
        <v>689</v>
      </c>
      <c r="B164" s="8" t="s">
        <v>34</v>
      </c>
      <c r="C164" s="8" t="s">
        <v>720</v>
      </c>
      <c r="D164" s="8" t="s">
        <v>995</v>
      </c>
      <c r="E164" s="9" t="s">
        <v>1724</v>
      </c>
      <c r="F164" s="8">
        <v>30</v>
      </c>
      <c r="G164" s="262">
        <v>6136.9</v>
      </c>
      <c r="H164" s="12">
        <v>567.29999999999995</v>
      </c>
      <c r="I164" s="12">
        <v>231.92000000000002</v>
      </c>
      <c r="J164" s="13" t="s">
        <v>996</v>
      </c>
      <c r="K164" s="13">
        <v>98</v>
      </c>
      <c r="L164" s="14"/>
    </row>
    <row r="165" spans="1:12" x14ac:dyDescent="0.35">
      <c r="A165" s="8" t="s">
        <v>689</v>
      </c>
      <c r="B165" s="8" t="s">
        <v>21</v>
      </c>
      <c r="C165" s="8" t="s">
        <v>697</v>
      </c>
      <c r="D165" s="8" t="s">
        <v>999</v>
      </c>
      <c r="E165" s="9" t="s">
        <v>1598</v>
      </c>
      <c r="F165" s="8">
        <v>30</v>
      </c>
      <c r="G165" s="262">
        <v>6136.9</v>
      </c>
      <c r="H165" s="12">
        <v>567.29999999999995</v>
      </c>
      <c r="I165" s="12">
        <v>231.92000000000002</v>
      </c>
      <c r="J165" s="13" t="s">
        <v>1000</v>
      </c>
      <c r="K165" s="13">
        <v>100</v>
      </c>
      <c r="L165" s="14"/>
    </row>
    <row r="166" spans="1:12" x14ac:dyDescent="0.35">
      <c r="A166" s="8" t="s">
        <v>689</v>
      </c>
      <c r="B166" s="8" t="s">
        <v>36</v>
      </c>
      <c r="C166" s="8" t="s">
        <v>723</v>
      </c>
      <c r="D166" s="8" t="s">
        <v>1015</v>
      </c>
      <c r="E166" s="9" t="s">
        <v>1728</v>
      </c>
      <c r="F166" s="8">
        <v>30</v>
      </c>
      <c r="G166" s="262">
        <v>6136.9</v>
      </c>
      <c r="H166" s="12">
        <v>869.37</v>
      </c>
      <c r="I166" s="12">
        <v>354.78999999999996</v>
      </c>
      <c r="J166" s="13" t="s">
        <v>1016</v>
      </c>
      <c r="K166" s="13">
        <v>108</v>
      </c>
      <c r="L166" s="14"/>
    </row>
    <row r="167" spans="1:12" x14ac:dyDescent="0.35">
      <c r="A167" s="8" t="s">
        <v>689</v>
      </c>
      <c r="B167" s="8" t="s">
        <v>37</v>
      </c>
      <c r="C167" s="8" t="s">
        <v>724</v>
      </c>
      <c r="D167" s="8" t="s">
        <v>1023</v>
      </c>
      <c r="E167" s="9" t="s">
        <v>1731</v>
      </c>
      <c r="F167" s="8">
        <v>30</v>
      </c>
      <c r="G167" s="262">
        <v>6136.9</v>
      </c>
      <c r="H167" s="12">
        <v>762.25</v>
      </c>
      <c r="I167" s="12">
        <v>375.47</v>
      </c>
      <c r="J167" s="13" t="s">
        <v>1024</v>
      </c>
      <c r="K167" s="13">
        <v>112</v>
      </c>
      <c r="L167" s="14"/>
    </row>
    <row r="168" spans="1:12" x14ac:dyDescent="0.35">
      <c r="A168" s="8" t="s">
        <v>689</v>
      </c>
      <c r="B168" s="8" t="s">
        <v>34</v>
      </c>
      <c r="C168" s="8" t="s">
        <v>720</v>
      </c>
      <c r="D168" s="8" t="s">
        <v>1031</v>
      </c>
      <c r="E168" s="9" t="s">
        <v>1569</v>
      </c>
      <c r="F168" s="8">
        <v>30</v>
      </c>
      <c r="G168" s="262">
        <v>6136.9</v>
      </c>
      <c r="H168" s="12">
        <v>567.29999999999995</v>
      </c>
      <c r="I168" s="12">
        <v>231.92000000000002</v>
      </c>
      <c r="J168" s="13" t="s">
        <v>1032</v>
      </c>
      <c r="K168" s="13">
        <v>116</v>
      </c>
      <c r="L168" s="14"/>
    </row>
    <row r="169" spans="1:12" x14ac:dyDescent="0.35">
      <c r="A169" s="8" t="s">
        <v>701</v>
      </c>
      <c r="B169" s="8" t="s">
        <v>39</v>
      </c>
      <c r="C169" s="8" t="s">
        <v>20</v>
      </c>
      <c r="D169" s="8" t="s">
        <v>1047</v>
      </c>
      <c r="E169" s="9" t="s">
        <v>1869</v>
      </c>
      <c r="F169" s="8">
        <v>30</v>
      </c>
      <c r="G169" s="262">
        <v>6136.9</v>
      </c>
      <c r="H169" s="12">
        <v>1166.8499999999999</v>
      </c>
      <c r="I169" s="12">
        <v>115.39</v>
      </c>
      <c r="J169" s="13" t="s">
        <v>1048</v>
      </c>
      <c r="K169" s="13">
        <v>124</v>
      </c>
      <c r="L169" s="14"/>
    </row>
    <row r="170" spans="1:12" x14ac:dyDescent="0.35">
      <c r="A170" s="8" t="s">
        <v>701</v>
      </c>
      <c r="B170" s="8" t="s">
        <v>39</v>
      </c>
      <c r="C170" s="8" t="s">
        <v>20</v>
      </c>
      <c r="D170" s="8" t="s">
        <v>1072</v>
      </c>
      <c r="E170" s="9" t="s">
        <v>1738</v>
      </c>
      <c r="F170" s="8">
        <v>30</v>
      </c>
      <c r="G170" s="262">
        <v>6136.9</v>
      </c>
      <c r="H170" s="12">
        <v>1166.8499999999999</v>
      </c>
      <c r="I170" s="12">
        <v>115.39</v>
      </c>
      <c r="J170" s="13" t="s">
        <v>1073</v>
      </c>
      <c r="K170" s="13">
        <v>136</v>
      </c>
      <c r="L170" s="14"/>
    </row>
    <row r="171" spans="1:12" x14ac:dyDescent="0.35">
      <c r="A171" s="8" t="s">
        <v>701</v>
      </c>
      <c r="B171" s="8" t="s">
        <v>40</v>
      </c>
      <c r="C171" s="8" t="s">
        <v>728</v>
      </c>
      <c r="D171" s="8" t="s">
        <v>1088</v>
      </c>
      <c r="E171" s="9" t="s">
        <v>1740</v>
      </c>
      <c r="F171" s="8">
        <v>30</v>
      </c>
      <c r="G171" s="262">
        <v>6136.9</v>
      </c>
      <c r="H171" s="12">
        <v>1171.1600000000001</v>
      </c>
      <c r="I171" s="12">
        <v>135.91</v>
      </c>
      <c r="J171" s="13" t="s">
        <v>1089</v>
      </c>
      <c r="K171" s="13">
        <v>144</v>
      </c>
      <c r="L171" s="14"/>
    </row>
    <row r="172" spans="1:12" x14ac:dyDescent="0.35">
      <c r="A172" s="8" t="s">
        <v>701</v>
      </c>
      <c r="B172" s="8" t="s">
        <v>41</v>
      </c>
      <c r="C172" s="8" t="s">
        <v>729</v>
      </c>
      <c r="D172" s="8" t="s">
        <v>1092</v>
      </c>
      <c r="E172" s="9" t="s">
        <v>1741</v>
      </c>
      <c r="F172" s="8">
        <v>30</v>
      </c>
      <c r="G172" s="262">
        <v>6136.9</v>
      </c>
      <c r="H172" s="12">
        <v>1167.93</v>
      </c>
      <c r="I172" s="12">
        <v>120.52000000000001</v>
      </c>
      <c r="J172" s="13" t="s">
        <v>1093</v>
      </c>
      <c r="K172" s="13">
        <v>146</v>
      </c>
      <c r="L172" s="14"/>
    </row>
    <row r="173" spans="1:12" x14ac:dyDescent="0.35">
      <c r="A173" s="8" t="s">
        <v>701</v>
      </c>
      <c r="B173" s="8" t="s">
        <v>41</v>
      </c>
      <c r="C173" s="8" t="s">
        <v>729</v>
      </c>
      <c r="D173" s="8" t="s">
        <v>1096</v>
      </c>
      <c r="E173" s="9" t="s">
        <v>1743</v>
      </c>
      <c r="F173" s="8">
        <v>30</v>
      </c>
      <c r="G173" s="262">
        <v>6136.9</v>
      </c>
      <c r="H173" s="12">
        <v>1167.93</v>
      </c>
      <c r="I173" s="12">
        <v>120.52000000000001</v>
      </c>
      <c r="J173" s="13" t="s">
        <v>1097</v>
      </c>
      <c r="K173" s="13">
        <v>148</v>
      </c>
      <c r="L173" s="14"/>
    </row>
    <row r="174" spans="1:12" x14ac:dyDescent="0.35">
      <c r="A174" s="8" t="s">
        <v>701</v>
      </c>
      <c r="B174" s="8" t="s">
        <v>41</v>
      </c>
      <c r="C174" s="8" t="s">
        <v>729</v>
      </c>
      <c r="D174" s="8" t="s">
        <v>1108</v>
      </c>
      <c r="E174" s="9" t="s">
        <v>1583</v>
      </c>
      <c r="F174" s="8">
        <v>30</v>
      </c>
      <c r="G174" s="262">
        <v>6136.9</v>
      </c>
      <c r="H174" s="12">
        <v>1167.93</v>
      </c>
      <c r="I174" s="12">
        <v>120.52000000000001</v>
      </c>
      <c r="J174" s="13" t="s">
        <v>1109</v>
      </c>
      <c r="K174" s="13">
        <v>154</v>
      </c>
      <c r="L174" s="14"/>
    </row>
    <row r="175" spans="1:12" x14ac:dyDescent="0.35">
      <c r="A175" s="8" t="s">
        <v>701</v>
      </c>
      <c r="B175" s="8" t="s">
        <v>42</v>
      </c>
      <c r="C175" s="8" t="s">
        <v>730</v>
      </c>
      <c r="D175" s="8" t="s">
        <v>1124</v>
      </c>
      <c r="E175" s="9" t="s">
        <v>1751</v>
      </c>
      <c r="F175" s="8">
        <v>30</v>
      </c>
      <c r="G175" s="262">
        <v>6136.9</v>
      </c>
      <c r="H175" s="12">
        <v>1169</v>
      </c>
      <c r="I175" s="12">
        <v>125.65</v>
      </c>
      <c r="J175" s="13" t="s">
        <v>1125</v>
      </c>
      <c r="K175" s="13">
        <v>162</v>
      </c>
      <c r="L175" s="14"/>
    </row>
    <row r="176" spans="1:12" x14ac:dyDescent="0.35">
      <c r="A176" s="8" t="s">
        <v>701</v>
      </c>
      <c r="B176" s="8" t="s">
        <v>43</v>
      </c>
      <c r="C176" s="8" t="s">
        <v>731</v>
      </c>
      <c r="D176" s="8" t="s">
        <v>1136</v>
      </c>
      <c r="E176" s="9" t="s">
        <v>1754</v>
      </c>
      <c r="F176" s="8">
        <v>30</v>
      </c>
      <c r="G176" s="262">
        <v>6136.9</v>
      </c>
      <c r="H176" s="12">
        <v>1169</v>
      </c>
      <c r="I176" s="12">
        <v>125.65</v>
      </c>
      <c r="J176" s="13" t="s">
        <v>1137</v>
      </c>
      <c r="K176" s="13">
        <v>168</v>
      </c>
      <c r="L176" s="14"/>
    </row>
    <row r="177" spans="1:12" x14ac:dyDescent="0.35">
      <c r="A177" s="8" t="s">
        <v>701</v>
      </c>
      <c r="B177" s="8" t="s">
        <v>44</v>
      </c>
      <c r="C177" s="8" t="s">
        <v>732</v>
      </c>
      <c r="D177" s="8" t="s">
        <v>1144</v>
      </c>
      <c r="E177" s="9" t="s">
        <v>1755</v>
      </c>
      <c r="F177" s="8">
        <v>30</v>
      </c>
      <c r="G177" s="262">
        <v>6136.9</v>
      </c>
      <c r="H177" s="12">
        <v>1163.8900000000001</v>
      </c>
      <c r="I177" s="12">
        <v>101.3</v>
      </c>
      <c r="J177" s="13" t="s">
        <v>1145</v>
      </c>
      <c r="K177" s="13">
        <v>172</v>
      </c>
      <c r="L177" s="14"/>
    </row>
    <row r="178" spans="1:12" x14ac:dyDescent="0.35">
      <c r="A178" s="8" t="s">
        <v>701</v>
      </c>
      <c r="B178" s="8" t="s">
        <v>45</v>
      </c>
      <c r="C178" s="8" t="s">
        <v>733</v>
      </c>
      <c r="D178" s="8" t="s">
        <v>1148</v>
      </c>
      <c r="E178" s="9" t="s">
        <v>1757</v>
      </c>
      <c r="F178" s="8">
        <v>30</v>
      </c>
      <c r="G178" s="262">
        <v>6136.9</v>
      </c>
      <c r="H178" s="12">
        <v>1169</v>
      </c>
      <c r="I178" s="12">
        <v>125.65</v>
      </c>
      <c r="J178" s="13" t="s">
        <v>1149</v>
      </c>
      <c r="K178" s="13">
        <v>174</v>
      </c>
      <c r="L178" s="14"/>
    </row>
    <row r="179" spans="1:12" x14ac:dyDescent="0.35">
      <c r="A179" s="8" t="s">
        <v>701</v>
      </c>
      <c r="B179" s="8" t="s">
        <v>47</v>
      </c>
      <c r="C179" s="8" t="s">
        <v>735</v>
      </c>
      <c r="D179" s="8" t="s">
        <v>1160</v>
      </c>
      <c r="E179" s="9" t="s">
        <v>1763</v>
      </c>
      <c r="F179" s="8">
        <v>30</v>
      </c>
      <c r="G179" s="262">
        <v>6136.9</v>
      </c>
      <c r="H179" s="12">
        <v>1172.23</v>
      </c>
      <c r="I179" s="12">
        <v>141.04</v>
      </c>
      <c r="J179" s="13" t="s">
        <v>1161</v>
      </c>
      <c r="K179" s="13">
        <v>180</v>
      </c>
      <c r="L179" s="14"/>
    </row>
    <row r="180" spans="1:12" x14ac:dyDescent="0.35">
      <c r="A180" s="8" t="s">
        <v>701</v>
      </c>
      <c r="B180" s="8" t="s">
        <v>48</v>
      </c>
      <c r="C180" s="8" t="s">
        <v>736</v>
      </c>
      <c r="D180" s="8" t="s">
        <v>1164</v>
      </c>
      <c r="E180" s="9" t="s">
        <v>1765</v>
      </c>
      <c r="F180" s="8">
        <v>30</v>
      </c>
      <c r="G180" s="262">
        <v>6136.9</v>
      </c>
      <c r="H180" s="12">
        <v>1169</v>
      </c>
      <c r="I180" s="12">
        <v>125.65</v>
      </c>
      <c r="J180" s="13" t="s">
        <v>1165</v>
      </c>
      <c r="K180" s="13">
        <v>182</v>
      </c>
      <c r="L180" s="14"/>
    </row>
    <row r="181" spans="1:12" x14ac:dyDescent="0.35">
      <c r="A181" s="8" t="s">
        <v>701</v>
      </c>
      <c r="B181" s="8" t="s">
        <v>49</v>
      </c>
      <c r="C181" s="8" t="s">
        <v>705</v>
      </c>
      <c r="D181" s="8" t="s">
        <v>1186</v>
      </c>
      <c r="E181" s="9" t="s">
        <v>1769</v>
      </c>
      <c r="F181" s="8">
        <v>30</v>
      </c>
      <c r="G181" s="262">
        <v>6136.9</v>
      </c>
      <c r="H181" s="12">
        <v>1111.28</v>
      </c>
      <c r="I181" s="12">
        <v>115.39</v>
      </c>
      <c r="J181" s="13" t="s">
        <v>1187</v>
      </c>
      <c r="K181" s="13">
        <v>192</v>
      </c>
      <c r="L181" s="14"/>
    </row>
    <row r="182" spans="1:12" x14ac:dyDescent="0.35">
      <c r="A182" s="8" t="s">
        <v>701</v>
      </c>
      <c r="B182" s="8" t="s">
        <v>49</v>
      </c>
      <c r="C182" s="8" t="s">
        <v>705</v>
      </c>
      <c r="D182" s="8" t="s">
        <v>1210</v>
      </c>
      <c r="E182" s="9" t="s">
        <v>1625</v>
      </c>
      <c r="F182" s="8">
        <v>30</v>
      </c>
      <c r="G182" s="262">
        <v>6136.9</v>
      </c>
      <c r="H182" s="12">
        <v>1111.28</v>
      </c>
      <c r="I182" s="12">
        <v>115.39</v>
      </c>
      <c r="J182" s="13" t="s">
        <v>1211</v>
      </c>
      <c r="K182" s="13">
        <v>204</v>
      </c>
      <c r="L182" s="14"/>
    </row>
    <row r="183" spans="1:12" x14ac:dyDescent="0.35">
      <c r="A183" s="8" t="s">
        <v>701</v>
      </c>
      <c r="B183" s="8" t="s">
        <v>50</v>
      </c>
      <c r="C183" s="8" t="s">
        <v>737</v>
      </c>
      <c r="D183" s="8" t="s">
        <v>1218</v>
      </c>
      <c r="E183" s="9" t="s">
        <v>1774</v>
      </c>
      <c r="F183" s="8">
        <v>30</v>
      </c>
      <c r="G183" s="262">
        <v>6136.9</v>
      </c>
      <c r="H183" s="12">
        <v>1167.93</v>
      </c>
      <c r="I183" s="12">
        <v>120.52000000000001</v>
      </c>
      <c r="J183" s="13" t="s">
        <v>1219</v>
      </c>
      <c r="K183" s="13">
        <v>208</v>
      </c>
      <c r="L183" s="14"/>
    </row>
    <row r="184" spans="1:12" x14ac:dyDescent="0.35">
      <c r="A184" s="8" t="s">
        <v>701</v>
      </c>
      <c r="B184" s="8" t="s">
        <v>50</v>
      </c>
      <c r="C184" s="8" t="s">
        <v>737</v>
      </c>
      <c r="D184" s="8" t="s">
        <v>1222</v>
      </c>
      <c r="E184" s="9" t="s">
        <v>1776</v>
      </c>
      <c r="F184" s="8">
        <v>30</v>
      </c>
      <c r="G184" s="262">
        <v>6136.9</v>
      </c>
      <c r="H184" s="12">
        <v>1167.93</v>
      </c>
      <c r="I184" s="12">
        <v>120.52000000000001</v>
      </c>
      <c r="J184" s="13" t="s">
        <v>1223</v>
      </c>
      <c r="K184" s="13">
        <v>210</v>
      </c>
      <c r="L184" s="14"/>
    </row>
    <row r="185" spans="1:12" x14ac:dyDescent="0.35">
      <c r="A185" s="8" t="s">
        <v>701</v>
      </c>
      <c r="B185" s="8" t="s">
        <v>50</v>
      </c>
      <c r="C185" s="8" t="s">
        <v>737</v>
      </c>
      <c r="D185" s="8" t="s">
        <v>1230</v>
      </c>
      <c r="E185" s="9" t="s">
        <v>1780</v>
      </c>
      <c r="F185" s="8">
        <v>30</v>
      </c>
      <c r="G185" s="262">
        <v>6136.9</v>
      </c>
      <c r="H185" s="12">
        <v>1167.93</v>
      </c>
      <c r="I185" s="12">
        <v>120.52000000000001</v>
      </c>
      <c r="J185" s="13" t="s">
        <v>1232</v>
      </c>
      <c r="K185" s="13">
        <v>214</v>
      </c>
      <c r="L185" s="14"/>
    </row>
    <row r="186" spans="1:12" x14ac:dyDescent="0.35">
      <c r="A186" s="8" t="s">
        <v>701</v>
      </c>
      <c r="B186" s="8" t="s">
        <v>50</v>
      </c>
      <c r="C186" s="8" t="s">
        <v>737</v>
      </c>
      <c r="D186" s="8" t="s">
        <v>1235</v>
      </c>
      <c r="E186" s="9" t="s">
        <v>1856</v>
      </c>
      <c r="F186" s="8">
        <v>30</v>
      </c>
      <c r="G186" s="262">
        <v>6136.9</v>
      </c>
      <c r="H186" s="12">
        <v>1167.93</v>
      </c>
      <c r="I186" s="12">
        <v>120.52000000000001</v>
      </c>
      <c r="J186" s="13" t="s">
        <v>1236</v>
      </c>
      <c r="K186" s="13">
        <v>216</v>
      </c>
      <c r="L186" s="20"/>
    </row>
    <row r="187" spans="1:12" x14ac:dyDescent="0.35">
      <c r="A187" s="8" t="s">
        <v>701</v>
      </c>
      <c r="B187" s="8" t="s">
        <v>53</v>
      </c>
      <c r="C187" s="8" t="s">
        <v>739</v>
      </c>
      <c r="D187" s="8" t="s">
        <v>1255</v>
      </c>
      <c r="E187" s="9" t="s">
        <v>1791</v>
      </c>
      <c r="F187" s="8">
        <v>30</v>
      </c>
      <c r="G187" s="262">
        <v>6136.9</v>
      </c>
      <c r="H187" s="12">
        <v>1165.77</v>
      </c>
      <c r="I187" s="12">
        <v>110.26</v>
      </c>
      <c r="J187" s="13" t="s">
        <v>1256</v>
      </c>
      <c r="K187" s="13">
        <v>226</v>
      </c>
      <c r="L187" s="20"/>
    </row>
    <row r="188" spans="1:12" x14ac:dyDescent="0.35">
      <c r="A188" s="8" t="s">
        <v>701</v>
      </c>
      <c r="B188" s="8" t="s">
        <v>53</v>
      </c>
      <c r="C188" s="8" t="s">
        <v>739</v>
      </c>
      <c r="D188" s="8" t="s">
        <v>1259</v>
      </c>
      <c r="E188" s="9" t="s">
        <v>1793</v>
      </c>
      <c r="F188" s="8">
        <v>30</v>
      </c>
      <c r="G188" s="262">
        <v>6136.9</v>
      </c>
      <c r="H188" s="12">
        <v>1165.77</v>
      </c>
      <c r="I188" s="12">
        <v>110.26</v>
      </c>
      <c r="J188" s="13" t="s">
        <v>1260</v>
      </c>
      <c r="K188" s="13">
        <v>228</v>
      </c>
      <c r="L188" s="20"/>
    </row>
    <row r="189" spans="1:12" x14ac:dyDescent="0.35">
      <c r="A189" s="8" t="s">
        <v>701</v>
      </c>
      <c r="B189" s="8" t="s">
        <v>39</v>
      </c>
      <c r="C189" s="8" t="s">
        <v>20</v>
      </c>
      <c r="D189" s="8" t="s">
        <v>1291</v>
      </c>
      <c r="E189" s="9" t="s">
        <v>1801</v>
      </c>
      <c r="F189" s="8">
        <v>30</v>
      </c>
      <c r="G189" s="262">
        <v>6136.9</v>
      </c>
      <c r="H189" s="12">
        <v>1166.8499999999999</v>
      </c>
      <c r="I189" s="12">
        <v>115.39</v>
      </c>
      <c r="J189" s="13" t="s">
        <v>1292</v>
      </c>
      <c r="K189" s="13">
        <v>244</v>
      </c>
      <c r="L189" s="20"/>
    </row>
    <row r="190" spans="1:12" x14ac:dyDescent="0.35">
      <c r="A190" s="8" t="s">
        <v>701</v>
      </c>
      <c r="B190" s="8" t="s">
        <v>39</v>
      </c>
      <c r="C190" s="8" t="s">
        <v>20</v>
      </c>
      <c r="D190" s="8" t="s">
        <v>1295</v>
      </c>
      <c r="E190" s="9" t="s">
        <v>1858</v>
      </c>
      <c r="F190" s="8">
        <v>30</v>
      </c>
      <c r="G190" s="262">
        <v>6136.9</v>
      </c>
      <c r="H190" s="12">
        <v>1166.8499999999999</v>
      </c>
      <c r="I190" s="12">
        <v>115.39</v>
      </c>
      <c r="J190" s="13" t="s">
        <v>1296</v>
      </c>
      <c r="K190" s="13">
        <v>246</v>
      </c>
      <c r="L190" s="20"/>
    </row>
    <row r="191" spans="1:12" x14ac:dyDescent="0.35">
      <c r="A191" s="8" t="s">
        <v>701</v>
      </c>
      <c r="B191" s="8" t="s">
        <v>39</v>
      </c>
      <c r="C191" s="8" t="s">
        <v>20</v>
      </c>
      <c r="D191" s="8" t="s">
        <v>1319</v>
      </c>
      <c r="E191" s="9" t="s">
        <v>1608</v>
      </c>
      <c r="F191" s="8">
        <v>30</v>
      </c>
      <c r="G191" s="262">
        <v>6136.9</v>
      </c>
      <c r="H191" s="12">
        <v>1166.8499999999999</v>
      </c>
      <c r="I191" s="12">
        <v>115.39</v>
      </c>
      <c r="J191" s="13" t="s">
        <v>1320</v>
      </c>
      <c r="K191" s="13">
        <v>258</v>
      </c>
      <c r="L191" s="20"/>
    </row>
    <row r="192" spans="1:12" x14ac:dyDescent="0.35">
      <c r="A192" s="8" t="s">
        <v>701</v>
      </c>
      <c r="B192" s="8" t="s">
        <v>39</v>
      </c>
      <c r="C192" s="8" t="s">
        <v>20</v>
      </c>
      <c r="D192" s="8" t="s">
        <v>1323</v>
      </c>
      <c r="E192" s="9" t="s">
        <v>1860</v>
      </c>
      <c r="F192" s="8">
        <v>30</v>
      </c>
      <c r="G192" s="262">
        <v>6136.9</v>
      </c>
      <c r="H192" s="12">
        <v>1166.8499999999999</v>
      </c>
      <c r="I192" s="12">
        <v>115.39</v>
      </c>
      <c r="J192" s="13" t="s">
        <v>1324</v>
      </c>
      <c r="K192" s="13">
        <v>260</v>
      </c>
      <c r="L192" s="20"/>
    </row>
    <row r="193" spans="1:12" x14ac:dyDescent="0.35">
      <c r="A193" s="8" t="s">
        <v>701</v>
      </c>
      <c r="B193" s="8" t="s">
        <v>39</v>
      </c>
      <c r="C193" s="8" t="s">
        <v>20</v>
      </c>
      <c r="D193" s="8" t="s">
        <v>1351</v>
      </c>
      <c r="E193" s="9" t="s">
        <v>1862</v>
      </c>
      <c r="F193" s="8">
        <v>30</v>
      </c>
      <c r="G193" s="262">
        <v>6136.9</v>
      </c>
      <c r="H193" s="12">
        <v>1166.8499999999999</v>
      </c>
      <c r="I193" s="12">
        <v>115.39</v>
      </c>
      <c r="J193" s="13" t="s">
        <v>1352</v>
      </c>
      <c r="K193" s="13">
        <v>274</v>
      </c>
      <c r="L193" s="20"/>
    </row>
    <row r="194" spans="1:12" x14ac:dyDescent="0.35">
      <c r="A194" s="8" t="s">
        <v>701</v>
      </c>
      <c r="B194" s="8" t="s">
        <v>39</v>
      </c>
      <c r="C194" s="8" t="s">
        <v>20</v>
      </c>
      <c r="D194" s="8" t="s">
        <v>1371</v>
      </c>
      <c r="E194" s="9" t="s">
        <v>1818</v>
      </c>
      <c r="F194" s="8">
        <v>30</v>
      </c>
      <c r="G194" s="262">
        <v>6136.9</v>
      </c>
      <c r="H194" s="12">
        <v>1166.8499999999999</v>
      </c>
      <c r="I194" s="12">
        <v>115.39</v>
      </c>
      <c r="J194" s="13" t="s">
        <v>1372</v>
      </c>
      <c r="K194" s="13">
        <v>284</v>
      </c>
      <c r="L194" s="20"/>
    </row>
    <row r="195" spans="1:12" x14ac:dyDescent="0.35">
      <c r="A195" s="8" t="s">
        <v>701</v>
      </c>
      <c r="B195" s="8" t="s">
        <v>39</v>
      </c>
      <c r="C195" s="8" t="s">
        <v>20</v>
      </c>
      <c r="D195" s="8" t="s">
        <v>1383</v>
      </c>
      <c r="E195" s="9" t="s">
        <v>1822</v>
      </c>
      <c r="F195" s="8">
        <v>30</v>
      </c>
      <c r="G195" s="262">
        <v>6136.9</v>
      </c>
      <c r="H195" s="12">
        <v>1166.8499999999999</v>
      </c>
      <c r="I195" s="12">
        <v>115.39</v>
      </c>
      <c r="J195" s="13" t="s">
        <v>1384</v>
      </c>
      <c r="K195" s="13">
        <v>290</v>
      </c>
      <c r="L195" s="20"/>
    </row>
    <row r="196" spans="1:12" x14ac:dyDescent="0.35">
      <c r="A196" s="8" t="s">
        <v>701</v>
      </c>
      <c r="B196" s="8" t="s">
        <v>39</v>
      </c>
      <c r="C196" s="8" t="s">
        <v>20</v>
      </c>
      <c r="D196" s="8" t="s">
        <v>1399</v>
      </c>
      <c r="E196" s="9" t="s">
        <v>1826</v>
      </c>
      <c r="F196" s="8">
        <v>30</v>
      </c>
      <c r="G196" s="262">
        <v>6136.9</v>
      </c>
      <c r="H196" s="12">
        <v>1166.8499999999999</v>
      </c>
      <c r="I196" s="12">
        <v>115.39</v>
      </c>
      <c r="J196" s="13" t="s">
        <v>1400</v>
      </c>
      <c r="K196" s="13">
        <v>298</v>
      </c>
      <c r="L196" s="20"/>
    </row>
    <row r="197" spans="1:12" x14ac:dyDescent="0.35">
      <c r="A197" s="8" t="s">
        <v>701</v>
      </c>
      <c r="B197" s="8" t="s">
        <v>39</v>
      </c>
      <c r="C197" s="8" t="s">
        <v>20</v>
      </c>
      <c r="D197" s="8" t="s">
        <v>1403</v>
      </c>
      <c r="E197" s="9" t="s">
        <v>1828</v>
      </c>
      <c r="F197" s="8">
        <v>30</v>
      </c>
      <c r="G197" s="262">
        <v>6136.9</v>
      </c>
      <c r="H197" s="12">
        <v>1166.8499999999999</v>
      </c>
      <c r="I197" s="12">
        <v>115.39</v>
      </c>
      <c r="J197" s="13" t="s">
        <v>1404</v>
      </c>
      <c r="K197" s="13">
        <v>300</v>
      </c>
      <c r="L197" s="20"/>
    </row>
    <row r="198" spans="1:12" x14ac:dyDescent="0.35">
      <c r="A198" s="8" t="s">
        <v>701</v>
      </c>
      <c r="B198" s="8" t="s">
        <v>39</v>
      </c>
      <c r="C198" s="8" t="s">
        <v>20</v>
      </c>
      <c r="D198" s="8" t="s">
        <v>1455</v>
      </c>
      <c r="E198" s="9" t="s">
        <v>1836</v>
      </c>
      <c r="F198" s="8">
        <v>30</v>
      </c>
      <c r="G198" s="262">
        <v>6136.9</v>
      </c>
      <c r="H198" s="12">
        <v>1166.8499999999999</v>
      </c>
      <c r="I198" s="12">
        <v>115.39</v>
      </c>
      <c r="J198" s="13" t="s">
        <v>1457</v>
      </c>
      <c r="K198" s="13">
        <v>326</v>
      </c>
      <c r="L198" s="20"/>
    </row>
    <row r="199" spans="1:12" x14ac:dyDescent="0.35">
      <c r="A199" s="8" t="s">
        <v>701</v>
      </c>
      <c r="B199" s="8" t="s">
        <v>39</v>
      </c>
      <c r="C199" s="8" t="s">
        <v>20</v>
      </c>
      <c r="D199" s="8" t="s">
        <v>58</v>
      </c>
      <c r="E199" s="9" t="s">
        <v>1839</v>
      </c>
      <c r="F199" s="8">
        <v>30</v>
      </c>
      <c r="G199" s="262">
        <v>6136.9</v>
      </c>
      <c r="H199" s="12">
        <v>1166.8499999999999</v>
      </c>
      <c r="I199" s="12">
        <v>115.39</v>
      </c>
      <c r="J199" s="13" t="s">
        <v>741</v>
      </c>
      <c r="K199" s="13">
        <v>332</v>
      </c>
      <c r="L199" s="20"/>
    </row>
    <row r="200" spans="1:12" x14ac:dyDescent="0.35">
      <c r="A200" s="8" t="s">
        <v>701</v>
      </c>
      <c r="B200" s="8" t="s">
        <v>39</v>
      </c>
      <c r="C200" s="8" t="s">
        <v>20</v>
      </c>
      <c r="D200" s="8" t="s">
        <v>1468</v>
      </c>
      <c r="E200" s="9" t="s">
        <v>1872</v>
      </c>
      <c r="F200" s="8">
        <v>30</v>
      </c>
      <c r="G200" s="262">
        <v>6136.9</v>
      </c>
      <c r="H200" s="12">
        <v>1166.8499999999999</v>
      </c>
      <c r="I200" s="12">
        <v>115.39</v>
      </c>
      <c r="J200" s="13" t="s">
        <v>1469</v>
      </c>
      <c r="K200" s="13">
        <v>334</v>
      </c>
      <c r="L200" s="20"/>
    </row>
    <row r="201" spans="1:12" x14ac:dyDescent="0.35">
      <c r="A201" s="8" t="s">
        <v>701</v>
      </c>
      <c r="B201" s="8" t="s">
        <v>22</v>
      </c>
      <c r="C201" s="8" t="s">
        <v>702</v>
      </c>
      <c r="D201" s="8" t="s">
        <v>1472</v>
      </c>
      <c r="E201" s="9" t="s">
        <v>1610</v>
      </c>
      <c r="F201" s="8">
        <v>30</v>
      </c>
      <c r="G201" s="262">
        <v>6136.9</v>
      </c>
      <c r="H201" s="12">
        <v>3954.2800000000007</v>
      </c>
      <c r="I201" s="12" t="s">
        <v>696</v>
      </c>
      <c r="J201" s="13" t="s">
        <v>1473</v>
      </c>
      <c r="K201" s="13">
        <v>336</v>
      </c>
      <c r="L201" s="20"/>
    </row>
    <row r="202" spans="1:12" x14ac:dyDescent="0.35">
      <c r="A202" s="8" t="s">
        <v>701</v>
      </c>
      <c r="B202" s="8" t="s">
        <v>22</v>
      </c>
      <c r="C202" s="8" t="s">
        <v>702</v>
      </c>
      <c r="D202" s="8" t="s">
        <v>1476</v>
      </c>
      <c r="E202" s="9" t="s">
        <v>1612</v>
      </c>
      <c r="F202" s="8">
        <v>30</v>
      </c>
      <c r="G202" s="262">
        <v>6136.9</v>
      </c>
      <c r="H202" s="12">
        <v>3954.2800000000007</v>
      </c>
      <c r="I202" s="12" t="s">
        <v>696</v>
      </c>
      <c r="J202" s="13" t="s">
        <v>1477</v>
      </c>
      <c r="K202" s="13">
        <v>338</v>
      </c>
      <c r="L202" s="20"/>
    </row>
    <row r="203" spans="1:12" x14ac:dyDescent="0.35">
      <c r="A203" s="8" t="s">
        <v>708</v>
      </c>
      <c r="B203" s="8" t="s">
        <v>23</v>
      </c>
      <c r="C203" s="8" t="s">
        <v>709</v>
      </c>
      <c r="D203" s="8" t="s">
        <v>817</v>
      </c>
      <c r="E203" s="9" t="s">
        <v>1656</v>
      </c>
      <c r="F203" s="8">
        <v>31</v>
      </c>
      <c r="G203" s="262">
        <v>6136.9</v>
      </c>
      <c r="H203" s="12">
        <v>36169.130000000005</v>
      </c>
      <c r="I203" s="12" t="s">
        <v>696</v>
      </c>
      <c r="J203" s="13" t="s">
        <v>818</v>
      </c>
      <c r="K203" s="13">
        <v>8</v>
      </c>
      <c r="L203" s="14"/>
    </row>
    <row r="204" spans="1:12" x14ac:dyDescent="0.35">
      <c r="A204" s="8" t="s">
        <v>708</v>
      </c>
      <c r="B204" s="8" t="s">
        <v>25</v>
      </c>
      <c r="C204" s="8" t="s">
        <v>711</v>
      </c>
      <c r="D204" s="8" t="s">
        <v>829</v>
      </c>
      <c r="E204" s="9" t="s">
        <v>1662</v>
      </c>
      <c r="F204" s="8">
        <v>31</v>
      </c>
      <c r="G204" s="262">
        <v>6136.9</v>
      </c>
      <c r="H204" s="12">
        <v>5387.0000000000009</v>
      </c>
      <c r="I204" s="12" t="s">
        <v>696</v>
      </c>
      <c r="J204" s="13" t="s">
        <v>830</v>
      </c>
      <c r="K204" s="13">
        <v>14</v>
      </c>
      <c r="L204" s="14"/>
    </row>
    <row r="205" spans="1:12" x14ac:dyDescent="0.35">
      <c r="A205" s="8" t="s">
        <v>708</v>
      </c>
      <c r="B205" s="8" t="s">
        <v>26</v>
      </c>
      <c r="C205" s="8" t="s">
        <v>712</v>
      </c>
      <c r="D205" s="8" t="s">
        <v>837</v>
      </c>
      <c r="E205" s="9" t="s">
        <v>1665</v>
      </c>
      <c r="F205" s="8">
        <v>31</v>
      </c>
      <c r="G205" s="262">
        <v>6136.9</v>
      </c>
      <c r="H205" s="12">
        <v>3327.24</v>
      </c>
      <c r="I205" s="12" t="s">
        <v>696</v>
      </c>
      <c r="J205" s="13" t="s">
        <v>838</v>
      </c>
      <c r="K205" s="13">
        <v>18</v>
      </c>
      <c r="L205" s="14"/>
    </row>
    <row r="206" spans="1:12" x14ac:dyDescent="0.35">
      <c r="A206" s="8" t="s">
        <v>708</v>
      </c>
      <c r="B206" s="8" t="s">
        <v>26</v>
      </c>
      <c r="C206" s="8" t="s">
        <v>712</v>
      </c>
      <c r="D206" s="8" t="s">
        <v>845</v>
      </c>
      <c r="E206" s="9" t="s">
        <v>1855</v>
      </c>
      <c r="F206" s="8">
        <v>31</v>
      </c>
      <c r="G206" s="262">
        <v>6136.9</v>
      </c>
      <c r="H206" s="12">
        <v>3327.24</v>
      </c>
      <c r="I206" s="12" t="s">
        <v>696</v>
      </c>
      <c r="J206" s="13" t="s">
        <v>846</v>
      </c>
      <c r="K206" s="13">
        <v>22</v>
      </c>
      <c r="L206" s="14"/>
    </row>
    <row r="207" spans="1:12" x14ac:dyDescent="0.35">
      <c r="A207" s="8" t="s">
        <v>708</v>
      </c>
      <c r="B207" s="8" t="s">
        <v>26</v>
      </c>
      <c r="C207" s="8" t="s">
        <v>712</v>
      </c>
      <c r="D207" s="8" t="s">
        <v>849</v>
      </c>
      <c r="E207" s="9" t="s">
        <v>1671</v>
      </c>
      <c r="F207" s="8">
        <v>31</v>
      </c>
      <c r="G207" s="262">
        <v>6136.9</v>
      </c>
      <c r="H207" s="12">
        <v>3327.24</v>
      </c>
      <c r="I207" s="12" t="s">
        <v>696</v>
      </c>
      <c r="J207" s="13" t="s">
        <v>850</v>
      </c>
      <c r="K207" s="13">
        <v>24</v>
      </c>
      <c r="L207" s="14"/>
    </row>
    <row r="208" spans="1:12" x14ac:dyDescent="0.35">
      <c r="A208" s="8" t="s">
        <v>708</v>
      </c>
      <c r="B208" s="8" t="s">
        <v>26</v>
      </c>
      <c r="C208" s="8" t="s">
        <v>712</v>
      </c>
      <c r="D208" s="8" t="s">
        <v>853</v>
      </c>
      <c r="E208" s="9" t="s">
        <v>1675</v>
      </c>
      <c r="F208" s="8">
        <v>31</v>
      </c>
      <c r="G208" s="262">
        <v>6136.9</v>
      </c>
      <c r="H208" s="12">
        <v>3327.24</v>
      </c>
      <c r="I208" s="12" t="s">
        <v>696</v>
      </c>
      <c r="J208" s="13" t="s">
        <v>854</v>
      </c>
      <c r="K208" s="13">
        <v>28</v>
      </c>
      <c r="L208" s="14"/>
    </row>
    <row r="209" spans="1:12" x14ac:dyDescent="0.35">
      <c r="A209" s="8" t="s">
        <v>708</v>
      </c>
      <c r="B209" s="8" t="s">
        <v>26</v>
      </c>
      <c r="C209" s="8" t="s">
        <v>712</v>
      </c>
      <c r="D209" s="8" t="s">
        <v>857</v>
      </c>
      <c r="E209" s="9" t="s">
        <v>1677</v>
      </c>
      <c r="F209" s="8">
        <v>31</v>
      </c>
      <c r="G209" s="262">
        <v>6136.9</v>
      </c>
      <c r="H209" s="12">
        <v>3327.24</v>
      </c>
      <c r="I209" s="12" t="s">
        <v>696</v>
      </c>
      <c r="J209" s="13" t="s">
        <v>858</v>
      </c>
      <c r="K209" s="13">
        <v>30</v>
      </c>
      <c r="L209" s="14"/>
    </row>
    <row r="210" spans="1:12" x14ac:dyDescent="0.35">
      <c r="A210" s="8" t="s">
        <v>708</v>
      </c>
      <c r="B210" s="8" t="s">
        <v>26</v>
      </c>
      <c r="C210" s="8" t="s">
        <v>712</v>
      </c>
      <c r="D210" s="8" t="s">
        <v>871</v>
      </c>
      <c r="E210" s="9" t="s">
        <v>1681</v>
      </c>
      <c r="F210" s="8">
        <v>31</v>
      </c>
      <c r="G210" s="262">
        <v>6136.9</v>
      </c>
      <c r="H210" s="12">
        <v>3327.24</v>
      </c>
      <c r="I210" s="12" t="s">
        <v>696</v>
      </c>
      <c r="J210" s="13" t="s">
        <v>872</v>
      </c>
      <c r="K210" s="13">
        <v>36</v>
      </c>
      <c r="L210" s="14"/>
    </row>
    <row r="211" spans="1:12" x14ac:dyDescent="0.35">
      <c r="A211" s="8" t="s">
        <v>708</v>
      </c>
      <c r="B211" s="8" t="s">
        <v>26</v>
      </c>
      <c r="C211" s="8" t="s">
        <v>712</v>
      </c>
      <c r="D211" s="8" t="s">
        <v>875</v>
      </c>
      <c r="E211" s="9" t="s">
        <v>1683</v>
      </c>
      <c r="F211" s="8">
        <v>31</v>
      </c>
      <c r="G211" s="262">
        <v>6136.9</v>
      </c>
      <c r="H211" s="12">
        <v>3327.24</v>
      </c>
      <c r="I211" s="12" t="s">
        <v>696</v>
      </c>
      <c r="J211" s="13" t="s">
        <v>876</v>
      </c>
      <c r="K211" s="13">
        <v>38</v>
      </c>
      <c r="L211" s="14"/>
    </row>
    <row r="212" spans="1:12" x14ac:dyDescent="0.35">
      <c r="A212" s="8" t="s">
        <v>708</v>
      </c>
      <c r="B212" s="8" t="s">
        <v>26</v>
      </c>
      <c r="C212" s="8" t="s">
        <v>712</v>
      </c>
      <c r="D212" s="8" t="s">
        <v>879</v>
      </c>
      <c r="E212" s="9" t="s">
        <v>1595</v>
      </c>
      <c r="F212" s="8">
        <v>31</v>
      </c>
      <c r="G212" s="262">
        <v>6136.9</v>
      </c>
      <c r="H212" s="12">
        <v>3327.24</v>
      </c>
      <c r="I212" s="12" t="s">
        <v>696</v>
      </c>
      <c r="J212" s="13" t="s">
        <v>880</v>
      </c>
      <c r="K212" s="13">
        <v>40</v>
      </c>
      <c r="L212" s="14"/>
    </row>
    <row r="213" spans="1:12" x14ac:dyDescent="0.35">
      <c r="A213" s="8" t="s">
        <v>708</v>
      </c>
      <c r="B213" s="8" t="s">
        <v>26</v>
      </c>
      <c r="C213" s="8" t="s">
        <v>712</v>
      </c>
      <c r="D213" s="8" t="s">
        <v>887</v>
      </c>
      <c r="E213" s="9" t="s">
        <v>1686</v>
      </c>
      <c r="F213" s="8">
        <v>31</v>
      </c>
      <c r="G213" s="262">
        <v>6136.9</v>
      </c>
      <c r="H213" s="12">
        <v>3327.24</v>
      </c>
      <c r="I213" s="12" t="s">
        <v>696</v>
      </c>
      <c r="J213" s="13" t="s">
        <v>888</v>
      </c>
      <c r="K213" s="13">
        <v>44</v>
      </c>
      <c r="L213" s="14"/>
    </row>
    <row r="214" spans="1:12" x14ac:dyDescent="0.35">
      <c r="A214" s="8" t="s">
        <v>708</v>
      </c>
      <c r="B214" s="8" t="s">
        <v>26</v>
      </c>
      <c r="C214" s="8" t="s">
        <v>712</v>
      </c>
      <c r="D214" s="8" t="s">
        <v>891</v>
      </c>
      <c r="E214" s="9" t="s">
        <v>1688</v>
      </c>
      <c r="F214" s="8">
        <v>31</v>
      </c>
      <c r="G214" s="262">
        <v>6136.9</v>
      </c>
      <c r="H214" s="12">
        <v>3327.24</v>
      </c>
      <c r="I214" s="12" t="s">
        <v>696</v>
      </c>
      <c r="J214" s="13" t="s">
        <v>892</v>
      </c>
      <c r="K214" s="13">
        <v>46</v>
      </c>
      <c r="L214" s="14"/>
    </row>
    <row r="215" spans="1:12" x14ac:dyDescent="0.35">
      <c r="A215" s="8" t="s">
        <v>708</v>
      </c>
      <c r="B215" s="8" t="s">
        <v>26</v>
      </c>
      <c r="C215" s="8" t="s">
        <v>712</v>
      </c>
      <c r="D215" s="8" t="s">
        <v>895</v>
      </c>
      <c r="E215" s="9" t="s">
        <v>1690</v>
      </c>
      <c r="F215" s="8">
        <v>31</v>
      </c>
      <c r="G215" s="262">
        <v>6136.9</v>
      </c>
      <c r="H215" s="12">
        <v>3327.24</v>
      </c>
      <c r="I215" s="12" t="s">
        <v>696</v>
      </c>
      <c r="J215" s="13" t="s">
        <v>896</v>
      </c>
      <c r="K215" s="13">
        <v>48</v>
      </c>
      <c r="L215" s="14"/>
    </row>
    <row r="216" spans="1:12" x14ac:dyDescent="0.35">
      <c r="A216" s="8" t="s">
        <v>689</v>
      </c>
      <c r="B216" s="8" t="s">
        <v>29</v>
      </c>
      <c r="C216" s="8" t="s">
        <v>715</v>
      </c>
      <c r="D216" s="8" t="s">
        <v>909</v>
      </c>
      <c r="E216" s="9" t="s">
        <v>1697</v>
      </c>
      <c r="F216" s="8">
        <v>31</v>
      </c>
      <c r="G216" s="262">
        <v>6136.9</v>
      </c>
      <c r="H216" s="12">
        <v>575.49</v>
      </c>
      <c r="I216" s="12">
        <v>313.83</v>
      </c>
      <c r="J216" s="13" t="s">
        <v>910</v>
      </c>
      <c r="K216" s="13">
        <v>55</v>
      </c>
      <c r="L216" s="14"/>
    </row>
    <row r="217" spans="1:12" x14ac:dyDescent="0.35">
      <c r="A217" s="8" t="s">
        <v>689</v>
      </c>
      <c r="B217" s="8" t="s">
        <v>30</v>
      </c>
      <c r="C217" s="8" t="s">
        <v>717</v>
      </c>
      <c r="D217" s="8" t="s">
        <v>921</v>
      </c>
      <c r="E217" s="9" t="s">
        <v>1701</v>
      </c>
      <c r="F217" s="8">
        <v>31</v>
      </c>
      <c r="G217" s="262">
        <v>6136.9</v>
      </c>
      <c r="H217" s="12">
        <v>1621.62</v>
      </c>
      <c r="I217" s="12">
        <v>313.83</v>
      </c>
      <c r="J217" s="13" t="s">
        <v>922</v>
      </c>
      <c r="K217" s="13">
        <v>61</v>
      </c>
      <c r="L217" s="14"/>
    </row>
    <row r="218" spans="1:12" x14ac:dyDescent="0.35">
      <c r="A218" s="8" t="s">
        <v>689</v>
      </c>
      <c r="B218" s="8" t="s">
        <v>32</v>
      </c>
      <c r="C218" s="8" t="s">
        <v>719</v>
      </c>
      <c r="D218" s="8" t="s">
        <v>949</v>
      </c>
      <c r="E218" s="9" t="s">
        <v>1710</v>
      </c>
      <c r="F218" s="8">
        <v>31</v>
      </c>
      <c r="G218" s="262">
        <v>6136.9</v>
      </c>
      <c r="H218" s="12">
        <v>1858.79</v>
      </c>
      <c r="I218" s="12">
        <v>313.83</v>
      </c>
      <c r="J218" s="13" t="s">
        <v>950</v>
      </c>
      <c r="K218" s="13">
        <v>75</v>
      </c>
      <c r="L218" s="14"/>
    </row>
    <row r="219" spans="1:12" x14ac:dyDescent="0.35">
      <c r="A219" s="8" t="s">
        <v>689</v>
      </c>
      <c r="B219" s="8" t="s">
        <v>19</v>
      </c>
      <c r="C219" s="8" t="s">
        <v>690</v>
      </c>
      <c r="D219" s="8" t="s">
        <v>961</v>
      </c>
      <c r="E219" s="9" t="s">
        <v>1713</v>
      </c>
      <c r="F219" s="8">
        <v>31</v>
      </c>
      <c r="G219" s="262">
        <v>6136.9</v>
      </c>
      <c r="H219" s="12">
        <v>14560.3</v>
      </c>
      <c r="I219" s="12" t="s">
        <v>696</v>
      </c>
      <c r="J219" s="13" t="s">
        <v>962</v>
      </c>
      <c r="K219" s="13">
        <v>81</v>
      </c>
      <c r="L219" s="14"/>
    </row>
    <row r="220" spans="1:12" x14ac:dyDescent="0.35">
      <c r="A220" s="8" t="s">
        <v>689</v>
      </c>
      <c r="B220" s="8" t="s">
        <v>34</v>
      </c>
      <c r="C220" s="8" t="s">
        <v>720</v>
      </c>
      <c r="D220" s="8" t="s">
        <v>969</v>
      </c>
      <c r="E220" s="9" t="s">
        <v>1716</v>
      </c>
      <c r="F220" s="8">
        <v>31</v>
      </c>
      <c r="G220" s="262">
        <v>6136.9</v>
      </c>
      <c r="H220" s="12">
        <v>567.29999999999995</v>
      </c>
      <c r="I220" s="12">
        <v>231.92000000000002</v>
      </c>
      <c r="J220" s="13" t="s">
        <v>970</v>
      </c>
      <c r="K220" s="13">
        <v>85</v>
      </c>
      <c r="L220" s="14"/>
    </row>
    <row r="221" spans="1:12" x14ac:dyDescent="0.35">
      <c r="A221" s="8" t="s">
        <v>689</v>
      </c>
      <c r="B221" s="8" t="s">
        <v>34</v>
      </c>
      <c r="C221" s="8" t="s">
        <v>720</v>
      </c>
      <c r="D221" s="8" t="s">
        <v>973</v>
      </c>
      <c r="E221" s="9" t="s">
        <v>1718</v>
      </c>
      <c r="F221" s="8">
        <v>31</v>
      </c>
      <c r="G221" s="262">
        <v>6136.9</v>
      </c>
      <c r="H221" s="12">
        <v>567.29999999999995</v>
      </c>
      <c r="I221" s="12">
        <v>231.92000000000002</v>
      </c>
      <c r="J221" s="13" t="s">
        <v>974</v>
      </c>
      <c r="K221" s="13">
        <v>87</v>
      </c>
      <c r="L221" s="14"/>
    </row>
    <row r="222" spans="1:12" x14ac:dyDescent="0.35">
      <c r="A222" s="8" t="s">
        <v>689</v>
      </c>
      <c r="B222" s="8" t="s">
        <v>34</v>
      </c>
      <c r="C222" s="8" t="s">
        <v>720</v>
      </c>
      <c r="D222" s="8" t="s">
        <v>977</v>
      </c>
      <c r="E222" s="9" t="s">
        <v>1720</v>
      </c>
      <c r="F222" s="8">
        <v>31</v>
      </c>
      <c r="G222" s="262">
        <v>6136.9</v>
      </c>
      <c r="H222" s="12">
        <v>567.29999999999995</v>
      </c>
      <c r="I222" s="12">
        <v>231.92000000000002</v>
      </c>
      <c r="J222" s="13" t="s">
        <v>978</v>
      </c>
      <c r="K222" s="13">
        <v>89</v>
      </c>
      <c r="L222" s="14"/>
    </row>
    <row r="223" spans="1:12" x14ac:dyDescent="0.35">
      <c r="A223" s="8" t="s">
        <v>689</v>
      </c>
      <c r="B223" s="8" t="s">
        <v>34</v>
      </c>
      <c r="C223" s="8" t="s">
        <v>720</v>
      </c>
      <c r="D223" s="8" t="s">
        <v>981</v>
      </c>
      <c r="E223" s="9" t="s">
        <v>1564</v>
      </c>
      <c r="F223" s="8">
        <v>31</v>
      </c>
      <c r="G223" s="262">
        <v>6136.9</v>
      </c>
      <c r="H223" s="12">
        <v>567.29999999999995</v>
      </c>
      <c r="I223" s="12">
        <v>231.92000000000002</v>
      </c>
      <c r="J223" s="13" t="s">
        <v>982</v>
      </c>
      <c r="K223" s="13">
        <v>91</v>
      </c>
      <c r="L223" s="14"/>
    </row>
    <row r="224" spans="1:12" x14ac:dyDescent="0.35">
      <c r="A224" s="8" t="s">
        <v>689</v>
      </c>
      <c r="B224" s="8" t="s">
        <v>34</v>
      </c>
      <c r="C224" s="8" t="s">
        <v>720</v>
      </c>
      <c r="D224" s="8" t="s">
        <v>989</v>
      </c>
      <c r="E224" s="9" t="s">
        <v>1576</v>
      </c>
      <c r="F224" s="8">
        <v>31</v>
      </c>
      <c r="G224" s="262">
        <v>6136.9</v>
      </c>
      <c r="H224" s="12">
        <v>567.29999999999995</v>
      </c>
      <c r="I224" s="12">
        <v>231.92000000000002</v>
      </c>
      <c r="J224" s="13" t="s">
        <v>990</v>
      </c>
      <c r="K224" s="13">
        <v>95</v>
      </c>
      <c r="L224" s="14"/>
    </row>
    <row r="225" spans="1:12" x14ac:dyDescent="0.35">
      <c r="A225" s="8" t="s">
        <v>689</v>
      </c>
      <c r="B225" s="8" t="s">
        <v>34</v>
      </c>
      <c r="C225" s="8" t="s">
        <v>720</v>
      </c>
      <c r="D225" s="8" t="s">
        <v>997</v>
      </c>
      <c r="E225" s="9" t="s">
        <v>1724</v>
      </c>
      <c r="F225" s="8">
        <v>31</v>
      </c>
      <c r="G225" s="262">
        <v>6136.9</v>
      </c>
      <c r="H225" s="12">
        <v>567.29999999999995</v>
      </c>
      <c r="I225" s="12">
        <v>231.92000000000002</v>
      </c>
      <c r="J225" s="13" t="s">
        <v>998</v>
      </c>
      <c r="K225" s="13">
        <v>99</v>
      </c>
      <c r="L225" s="14"/>
    </row>
    <row r="226" spans="1:12" x14ac:dyDescent="0.35">
      <c r="A226" s="8" t="s">
        <v>689</v>
      </c>
      <c r="B226" s="8" t="s">
        <v>21</v>
      </c>
      <c r="C226" s="8" t="s">
        <v>697</v>
      </c>
      <c r="D226" s="8" t="s">
        <v>1001</v>
      </c>
      <c r="E226" s="9" t="s">
        <v>1598</v>
      </c>
      <c r="F226" s="8">
        <v>31</v>
      </c>
      <c r="G226" s="262">
        <v>6136.9</v>
      </c>
      <c r="H226" s="12">
        <v>567.29999999999995</v>
      </c>
      <c r="I226" s="12">
        <v>231.92000000000002</v>
      </c>
      <c r="J226" s="13" t="s">
        <v>1002</v>
      </c>
      <c r="K226" s="13">
        <v>101</v>
      </c>
      <c r="L226" s="14"/>
    </row>
    <row r="227" spans="1:12" x14ac:dyDescent="0.35">
      <c r="A227" s="8" t="s">
        <v>689</v>
      </c>
      <c r="B227" s="8" t="s">
        <v>36</v>
      </c>
      <c r="C227" s="8" t="s">
        <v>723</v>
      </c>
      <c r="D227" s="8" t="s">
        <v>1017</v>
      </c>
      <c r="E227" s="9" t="s">
        <v>1728</v>
      </c>
      <c r="F227" s="8">
        <v>31</v>
      </c>
      <c r="G227" s="262">
        <v>6136.9</v>
      </c>
      <c r="H227" s="12">
        <v>869.37</v>
      </c>
      <c r="I227" s="12">
        <v>354.78999999999996</v>
      </c>
      <c r="J227" s="13" t="s">
        <v>1018</v>
      </c>
      <c r="K227" s="13">
        <v>109</v>
      </c>
      <c r="L227" s="14"/>
    </row>
    <row r="228" spans="1:12" x14ac:dyDescent="0.35">
      <c r="A228" s="8" t="s">
        <v>689</v>
      </c>
      <c r="B228" s="8" t="s">
        <v>37</v>
      </c>
      <c r="C228" s="8" t="s">
        <v>724</v>
      </c>
      <c r="D228" s="8" t="s">
        <v>1025</v>
      </c>
      <c r="E228" s="9" t="s">
        <v>1731</v>
      </c>
      <c r="F228" s="8">
        <v>31</v>
      </c>
      <c r="G228" s="262">
        <v>6136.9</v>
      </c>
      <c r="H228" s="12">
        <v>762.25</v>
      </c>
      <c r="I228" s="12">
        <v>375.47</v>
      </c>
      <c r="J228" s="13" t="s">
        <v>1026</v>
      </c>
      <c r="K228" s="13">
        <v>113</v>
      </c>
      <c r="L228" s="13"/>
    </row>
    <row r="229" spans="1:12" x14ac:dyDescent="0.35">
      <c r="A229" s="8" t="s">
        <v>689</v>
      </c>
      <c r="B229" s="8" t="s">
        <v>34</v>
      </c>
      <c r="C229" s="8" t="s">
        <v>720</v>
      </c>
      <c r="D229" s="8" t="s">
        <v>1033</v>
      </c>
      <c r="E229" s="9" t="s">
        <v>1569</v>
      </c>
      <c r="F229" s="8">
        <v>31</v>
      </c>
      <c r="G229" s="262">
        <v>6136.9</v>
      </c>
      <c r="H229" s="12">
        <v>567.29999999999995</v>
      </c>
      <c r="I229" s="12">
        <v>231.92000000000002</v>
      </c>
      <c r="J229" s="13" t="s">
        <v>1034</v>
      </c>
      <c r="K229" s="13">
        <v>117</v>
      </c>
      <c r="L229" s="14"/>
    </row>
    <row r="230" spans="1:12" x14ac:dyDescent="0.35">
      <c r="A230" s="8" t="s">
        <v>701</v>
      </c>
      <c r="B230" s="8" t="s">
        <v>39</v>
      </c>
      <c r="C230" s="8" t="s">
        <v>20</v>
      </c>
      <c r="D230" s="8" t="s">
        <v>1049</v>
      </c>
      <c r="E230" s="9" t="s">
        <v>1869</v>
      </c>
      <c r="F230" s="8">
        <v>31</v>
      </c>
      <c r="G230" s="262">
        <v>6136.9</v>
      </c>
      <c r="H230" s="12">
        <v>1166.8499999999999</v>
      </c>
      <c r="I230" s="12">
        <v>115.39</v>
      </c>
      <c r="J230" s="13" t="s">
        <v>1050</v>
      </c>
      <c r="K230" s="13">
        <v>125</v>
      </c>
      <c r="L230" s="14"/>
    </row>
    <row r="231" spans="1:12" x14ac:dyDescent="0.35">
      <c r="A231" s="8" t="s">
        <v>701</v>
      </c>
      <c r="B231" s="8" t="s">
        <v>39</v>
      </c>
      <c r="C231" s="8" t="s">
        <v>20</v>
      </c>
      <c r="D231" s="8" t="s">
        <v>1074</v>
      </c>
      <c r="E231" s="9" t="s">
        <v>1738</v>
      </c>
      <c r="F231" s="8">
        <v>31</v>
      </c>
      <c r="G231" s="262">
        <v>6136.9</v>
      </c>
      <c r="H231" s="12">
        <v>1166.8499999999999</v>
      </c>
      <c r="I231" s="12">
        <v>115.39</v>
      </c>
      <c r="J231" s="13" t="s">
        <v>1075</v>
      </c>
      <c r="K231" s="13">
        <v>137</v>
      </c>
      <c r="L231" s="14"/>
    </row>
    <row r="232" spans="1:12" x14ac:dyDescent="0.35">
      <c r="A232" s="8" t="s">
        <v>701</v>
      </c>
      <c r="B232" s="8" t="s">
        <v>40</v>
      </c>
      <c r="C232" s="8" t="s">
        <v>728</v>
      </c>
      <c r="D232" s="8" t="s">
        <v>1090</v>
      </c>
      <c r="E232" s="9" t="s">
        <v>1740</v>
      </c>
      <c r="F232" s="8">
        <v>31</v>
      </c>
      <c r="G232" s="262">
        <v>6136.9</v>
      </c>
      <c r="H232" s="12">
        <v>1171.1600000000001</v>
      </c>
      <c r="I232" s="12">
        <v>135.91</v>
      </c>
      <c r="J232" s="13" t="s">
        <v>1091</v>
      </c>
      <c r="K232" s="13">
        <v>145</v>
      </c>
      <c r="L232" s="14"/>
    </row>
    <row r="233" spans="1:12" x14ac:dyDescent="0.35">
      <c r="A233" s="8" t="s">
        <v>701</v>
      </c>
      <c r="B233" s="8" t="s">
        <v>41</v>
      </c>
      <c r="C233" s="8" t="s">
        <v>729</v>
      </c>
      <c r="D233" s="8" t="s">
        <v>1094</v>
      </c>
      <c r="E233" s="9" t="s">
        <v>1741</v>
      </c>
      <c r="F233" s="8">
        <v>31</v>
      </c>
      <c r="G233" s="262">
        <v>6136.9</v>
      </c>
      <c r="H233" s="12">
        <v>1167.93</v>
      </c>
      <c r="I233" s="12">
        <v>120.52000000000001</v>
      </c>
      <c r="J233" s="13" t="s">
        <v>1095</v>
      </c>
      <c r="K233" s="13">
        <v>147</v>
      </c>
      <c r="L233" s="14"/>
    </row>
    <row r="234" spans="1:12" x14ac:dyDescent="0.35">
      <c r="A234" s="8" t="s">
        <v>701</v>
      </c>
      <c r="B234" s="8" t="s">
        <v>41</v>
      </c>
      <c r="C234" s="8" t="s">
        <v>729</v>
      </c>
      <c r="D234" s="8" t="s">
        <v>1098</v>
      </c>
      <c r="E234" s="9" t="s">
        <v>1743</v>
      </c>
      <c r="F234" s="8">
        <v>31</v>
      </c>
      <c r="G234" s="262">
        <v>6136.9</v>
      </c>
      <c r="H234" s="12">
        <v>1167.93</v>
      </c>
      <c r="I234" s="12">
        <v>120.52000000000001</v>
      </c>
      <c r="J234" s="13" t="s">
        <v>1099</v>
      </c>
      <c r="K234" s="13">
        <v>149</v>
      </c>
      <c r="L234" s="14"/>
    </row>
    <row r="235" spans="1:12" x14ac:dyDescent="0.35">
      <c r="A235" s="8" t="s">
        <v>701</v>
      </c>
      <c r="B235" s="8" t="s">
        <v>41</v>
      </c>
      <c r="C235" s="8" t="s">
        <v>729</v>
      </c>
      <c r="D235" s="8" t="s">
        <v>1110</v>
      </c>
      <c r="E235" s="9" t="s">
        <v>1583</v>
      </c>
      <c r="F235" s="8">
        <v>31</v>
      </c>
      <c r="G235" s="262">
        <v>6136.9</v>
      </c>
      <c r="H235" s="12">
        <v>1167.93</v>
      </c>
      <c r="I235" s="12">
        <v>120.52000000000001</v>
      </c>
      <c r="J235" s="13" t="s">
        <v>1111</v>
      </c>
      <c r="K235" s="13">
        <v>155</v>
      </c>
      <c r="L235" s="14"/>
    </row>
    <row r="236" spans="1:12" x14ac:dyDescent="0.35">
      <c r="A236" s="8" t="s">
        <v>701</v>
      </c>
      <c r="B236" s="8" t="s">
        <v>42</v>
      </c>
      <c r="C236" s="8" t="s">
        <v>730</v>
      </c>
      <c r="D236" s="8" t="s">
        <v>1126</v>
      </c>
      <c r="E236" s="9" t="s">
        <v>1751</v>
      </c>
      <c r="F236" s="8">
        <v>31</v>
      </c>
      <c r="G236" s="262">
        <v>6136.9</v>
      </c>
      <c r="H236" s="12">
        <v>1169</v>
      </c>
      <c r="I236" s="12">
        <v>125.65</v>
      </c>
      <c r="J236" s="13" t="s">
        <v>1127</v>
      </c>
      <c r="K236" s="13">
        <v>163</v>
      </c>
      <c r="L236" s="14"/>
    </row>
    <row r="237" spans="1:12" x14ac:dyDescent="0.35">
      <c r="A237" s="8" t="s">
        <v>701</v>
      </c>
      <c r="B237" s="8" t="s">
        <v>43</v>
      </c>
      <c r="C237" s="8" t="s">
        <v>731</v>
      </c>
      <c r="D237" s="8" t="s">
        <v>1138</v>
      </c>
      <c r="E237" s="9" t="s">
        <v>1754</v>
      </c>
      <c r="F237" s="8">
        <v>31</v>
      </c>
      <c r="G237" s="262">
        <v>6136.9</v>
      </c>
      <c r="H237" s="12">
        <v>1169</v>
      </c>
      <c r="I237" s="12">
        <v>125.65</v>
      </c>
      <c r="J237" s="13" t="s">
        <v>1139</v>
      </c>
      <c r="K237" s="13">
        <v>169</v>
      </c>
      <c r="L237" s="14"/>
    </row>
    <row r="238" spans="1:12" x14ac:dyDescent="0.35">
      <c r="A238" s="8" t="s">
        <v>701</v>
      </c>
      <c r="B238" s="8" t="s">
        <v>44</v>
      </c>
      <c r="C238" s="8" t="s">
        <v>732</v>
      </c>
      <c r="D238" s="8" t="s">
        <v>1146</v>
      </c>
      <c r="E238" s="9" t="s">
        <v>1755</v>
      </c>
      <c r="F238" s="8">
        <v>31</v>
      </c>
      <c r="G238" s="262">
        <v>6136.9</v>
      </c>
      <c r="H238" s="12">
        <v>1163.8900000000001</v>
      </c>
      <c r="I238" s="12">
        <v>101.3</v>
      </c>
      <c r="J238" s="13" t="s">
        <v>1147</v>
      </c>
      <c r="K238" s="13">
        <v>173</v>
      </c>
      <c r="L238" s="14"/>
    </row>
    <row r="239" spans="1:12" x14ac:dyDescent="0.35">
      <c r="A239" s="8" t="s">
        <v>701</v>
      </c>
      <c r="B239" s="8" t="s">
        <v>45</v>
      </c>
      <c r="C239" s="8" t="s">
        <v>733</v>
      </c>
      <c r="D239" s="8" t="s">
        <v>1150</v>
      </c>
      <c r="E239" s="9" t="s">
        <v>1757</v>
      </c>
      <c r="F239" s="8">
        <v>31</v>
      </c>
      <c r="G239" s="262">
        <v>6136.9</v>
      </c>
      <c r="H239" s="12">
        <v>1169</v>
      </c>
      <c r="I239" s="12">
        <v>125.65</v>
      </c>
      <c r="J239" s="13" t="s">
        <v>1151</v>
      </c>
      <c r="K239" s="13">
        <v>175</v>
      </c>
      <c r="L239" s="14"/>
    </row>
    <row r="240" spans="1:12" x14ac:dyDescent="0.35">
      <c r="A240" s="8" t="s">
        <v>701</v>
      </c>
      <c r="B240" s="8" t="s">
        <v>47</v>
      </c>
      <c r="C240" s="8" t="s">
        <v>735</v>
      </c>
      <c r="D240" s="8" t="s">
        <v>1162</v>
      </c>
      <c r="E240" s="9" t="s">
        <v>1763</v>
      </c>
      <c r="F240" s="8">
        <v>31</v>
      </c>
      <c r="G240" s="262">
        <v>6136.9</v>
      </c>
      <c r="H240" s="12">
        <v>1172.23</v>
      </c>
      <c r="I240" s="12">
        <v>141.04</v>
      </c>
      <c r="J240" s="13" t="s">
        <v>1163</v>
      </c>
      <c r="K240" s="13">
        <v>181</v>
      </c>
      <c r="L240" s="14"/>
    </row>
    <row r="241" spans="1:12" x14ac:dyDescent="0.35">
      <c r="A241" s="8" t="s">
        <v>701</v>
      </c>
      <c r="B241" s="8" t="s">
        <v>48</v>
      </c>
      <c r="C241" s="8" t="s">
        <v>736</v>
      </c>
      <c r="D241" s="8" t="s">
        <v>1166</v>
      </c>
      <c r="E241" s="9" t="s">
        <v>1765</v>
      </c>
      <c r="F241" s="8">
        <v>31</v>
      </c>
      <c r="G241" s="262">
        <v>6136.9</v>
      </c>
      <c r="H241" s="12">
        <v>1169</v>
      </c>
      <c r="I241" s="12">
        <v>125.65</v>
      </c>
      <c r="J241" s="13" t="s">
        <v>1167</v>
      </c>
      <c r="K241" s="13">
        <v>183</v>
      </c>
      <c r="L241" s="14"/>
    </row>
    <row r="242" spans="1:12" x14ac:dyDescent="0.35">
      <c r="A242" s="8" t="s">
        <v>701</v>
      </c>
      <c r="B242" s="8" t="s">
        <v>49</v>
      </c>
      <c r="C242" s="8" t="s">
        <v>705</v>
      </c>
      <c r="D242" s="8" t="s">
        <v>1188</v>
      </c>
      <c r="E242" s="9" t="s">
        <v>1769</v>
      </c>
      <c r="F242" s="8">
        <v>31</v>
      </c>
      <c r="G242" s="262">
        <v>6136.9</v>
      </c>
      <c r="H242" s="12">
        <v>1111.28</v>
      </c>
      <c r="I242" s="12">
        <v>115.39</v>
      </c>
      <c r="J242" s="13" t="s">
        <v>1189</v>
      </c>
      <c r="K242" s="13">
        <v>193</v>
      </c>
      <c r="L242" s="14"/>
    </row>
    <row r="243" spans="1:12" x14ac:dyDescent="0.35">
      <c r="A243" s="8" t="s">
        <v>701</v>
      </c>
      <c r="B243" s="8" t="s">
        <v>49</v>
      </c>
      <c r="C243" s="8" t="s">
        <v>705</v>
      </c>
      <c r="D243" s="8" t="s">
        <v>1212</v>
      </c>
      <c r="E243" s="9" t="s">
        <v>1625</v>
      </c>
      <c r="F243" s="8">
        <v>31</v>
      </c>
      <c r="G243" s="262">
        <v>6136.9</v>
      </c>
      <c r="H243" s="12">
        <v>1111.28</v>
      </c>
      <c r="I243" s="12">
        <v>115.39</v>
      </c>
      <c r="J243" s="13" t="s">
        <v>1213</v>
      </c>
      <c r="K243" s="13">
        <v>205</v>
      </c>
      <c r="L243" s="14"/>
    </row>
    <row r="244" spans="1:12" x14ac:dyDescent="0.35">
      <c r="A244" s="8" t="s">
        <v>701</v>
      </c>
      <c r="B244" s="8" t="s">
        <v>50</v>
      </c>
      <c r="C244" s="8" t="s">
        <v>737</v>
      </c>
      <c r="D244" s="8" t="s">
        <v>1220</v>
      </c>
      <c r="E244" s="9" t="s">
        <v>1774</v>
      </c>
      <c r="F244" s="8">
        <v>31</v>
      </c>
      <c r="G244" s="262">
        <v>6136.9</v>
      </c>
      <c r="H244" s="12">
        <v>1167.93</v>
      </c>
      <c r="I244" s="12">
        <v>120.52000000000001</v>
      </c>
      <c r="J244" s="13" t="s">
        <v>1221</v>
      </c>
      <c r="K244" s="13">
        <v>209</v>
      </c>
      <c r="L244" s="14"/>
    </row>
    <row r="245" spans="1:12" x14ac:dyDescent="0.35">
      <c r="A245" s="8" t="s">
        <v>701</v>
      </c>
      <c r="B245" s="8" t="s">
        <v>50</v>
      </c>
      <c r="C245" s="8" t="s">
        <v>737</v>
      </c>
      <c r="D245" s="8" t="s">
        <v>1224</v>
      </c>
      <c r="E245" s="9" t="s">
        <v>1776</v>
      </c>
      <c r="F245" s="8">
        <v>31</v>
      </c>
      <c r="G245" s="262">
        <v>6136.9</v>
      </c>
      <c r="H245" s="12">
        <v>1167.93</v>
      </c>
      <c r="I245" s="12">
        <v>120.52000000000001</v>
      </c>
      <c r="J245" s="13" t="s">
        <v>1225</v>
      </c>
      <c r="K245" s="13">
        <v>211</v>
      </c>
      <c r="L245" s="14"/>
    </row>
    <row r="246" spans="1:12" x14ac:dyDescent="0.35">
      <c r="A246" s="8" t="s">
        <v>701</v>
      </c>
      <c r="B246" s="8" t="s">
        <v>50</v>
      </c>
      <c r="C246" s="8" t="s">
        <v>737</v>
      </c>
      <c r="D246" s="8" t="s">
        <v>1233</v>
      </c>
      <c r="E246" s="9" t="s">
        <v>1780</v>
      </c>
      <c r="F246" s="8">
        <v>31</v>
      </c>
      <c r="G246" s="262">
        <v>6136.9</v>
      </c>
      <c r="H246" s="12">
        <v>1167.93</v>
      </c>
      <c r="I246" s="12">
        <v>120.52000000000001</v>
      </c>
      <c r="J246" s="13" t="s">
        <v>1234</v>
      </c>
      <c r="K246" s="13">
        <v>215</v>
      </c>
      <c r="L246" s="20"/>
    </row>
    <row r="247" spans="1:12" x14ac:dyDescent="0.35">
      <c r="A247" s="8" t="s">
        <v>701</v>
      </c>
      <c r="B247" s="8" t="s">
        <v>50</v>
      </c>
      <c r="C247" s="8" t="s">
        <v>737</v>
      </c>
      <c r="D247" s="8" t="s">
        <v>1237</v>
      </c>
      <c r="E247" s="9" t="s">
        <v>1856</v>
      </c>
      <c r="F247" s="8">
        <v>31</v>
      </c>
      <c r="G247" s="262">
        <v>6136.9</v>
      </c>
      <c r="H247" s="12">
        <v>1167.93</v>
      </c>
      <c r="I247" s="12">
        <v>120.52000000000001</v>
      </c>
      <c r="J247" s="13" t="s">
        <v>1238</v>
      </c>
      <c r="K247" s="13">
        <v>217</v>
      </c>
      <c r="L247" s="20"/>
    </row>
    <row r="248" spans="1:12" x14ac:dyDescent="0.35">
      <c r="A248" s="8" t="s">
        <v>701</v>
      </c>
      <c r="B248" s="8" t="s">
        <v>53</v>
      </c>
      <c r="C248" s="8" t="s">
        <v>739</v>
      </c>
      <c r="D248" s="8" t="s">
        <v>1257</v>
      </c>
      <c r="E248" s="9" t="s">
        <v>1791</v>
      </c>
      <c r="F248" s="8">
        <v>31</v>
      </c>
      <c r="G248" s="262">
        <v>6136.9</v>
      </c>
      <c r="H248" s="12">
        <v>1165.77</v>
      </c>
      <c r="I248" s="12">
        <v>110.26</v>
      </c>
      <c r="J248" s="13" t="s">
        <v>1258</v>
      </c>
      <c r="K248" s="13">
        <v>227</v>
      </c>
      <c r="L248" s="20"/>
    </row>
    <row r="249" spans="1:12" x14ac:dyDescent="0.35">
      <c r="A249" s="8" t="s">
        <v>701</v>
      </c>
      <c r="B249" s="8" t="s">
        <v>53</v>
      </c>
      <c r="C249" s="8" t="s">
        <v>739</v>
      </c>
      <c r="D249" s="8" t="s">
        <v>1261</v>
      </c>
      <c r="E249" s="9" t="s">
        <v>1793</v>
      </c>
      <c r="F249" s="8">
        <v>31</v>
      </c>
      <c r="G249" s="262">
        <v>6136.9</v>
      </c>
      <c r="H249" s="12">
        <v>1165.77</v>
      </c>
      <c r="I249" s="12">
        <v>110.26</v>
      </c>
      <c r="J249" s="13" t="s">
        <v>1262</v>
      </c>
      <c r="K249" s="13">
        <v>229</v>
      </c>
      <c r="L249" s="20"/>
    </row>
    <row r="250" spans="1:12" x14ac:dyDescent="0.35">
      <c r="A250" s="8" t="s">
        <v>701</v>
      </c>
      <c r="B250" s="8" t="s">
        <v>39</v>
      </c>
      <c r="C250" s="8" t="s">
        <v>20</v>
      </c>
      <c r="D250" s="8" t="s">
        <v>1293</v>
      </c>
      <c r="E250" s="9" t="s">
        <v>1801</v>
      </c>
      <c r="F250" s="8">
        <v>31</v>
      </c>
      <c r="G250" s="262">
        <v>6136.9</v>
      </c>
      <c r="H250" s="12">
        <v>1166.8499999999999</v>
      </c>
      <c r="I250" s="12">
        <v>115.39</v>
      </c>
      <c r="J250" s="13" t="s">
        <v>1294</v>
      </c>
      <c r="K250" s="13">
        <v>245</v>
      </c>
      <c r="L250" s="20"/>
    </row>
    <row r="251" spans="1:12" x14ac:dyDescent="0.35">
      <c r="A251" s="8" t="s">
        <v>701</v>
      </c>
      <c r="B251" s="8" t="s">
        <v>39</v>
      </c>
      <c r="C251" s="8" t="s">
        <v>20</v>
      </c>
      <c r="D251" s="8" t="s">
        <v>1297</v>
      </c>
      <c r="E251" s="9" t="s">
        <v>1858</v>
      </c>
      <c r="F251" s="8">
        <v>31</v>
      </c>
      <c r="G251" s="262">
        <v>6136.9</v>
      </c>
      <c r="H251" s="12">
        <v>1166.8499999999999</v>
      </c>
      <c r="I251" s="12">
        <v>115.39</v>
      </c>
      <c r="J251" s="13" t="s">
        <v>1298</v>
      </c>
      <c r="K251" s="13">
        <v>247</v>
      </c>
      <c r="L251" s="20"/>
    </row>
    <row r="252" spans="1:12" x14ac:dyDescent="0.35">
      <c r="A252" s="8" t="s">
        <v>701</v>
      </c>
      <c r="B252" s="8" t="s">
        <v>39</v>
      </c>
      <c r="C252" s="8" t="s">
        <v>20</v>
      </c>
      <c r="D252" s="8" t="s">
        <v>1321</v>
      </c>
      <c r="E252" s="9" t="s">
        <v>1608</v>
      </c>
      <c r="F252" s="8">
        <v>31</v>
      </c>
      <c r="G252" s="262">
        <v>6136.9</v>
      </c>
      <c r="H252" s="12">
        <v>1166.8499999999999</v>
      </c>
      <c r="I252" s="12">
        <v>115.39</v>
      </c>
      <c r="J252" s="13" t="s">
        <v>1322</v>
      </c>
      <c r="K252" s="13">
        <v>259</v>
      </c>
      <c r="L252" s="20"/>
    </row>
    <row r="253" spans="1:12" x14ac:dyDescent="0.35">
      <c r="A253" s="8" t="s">
        <v>701</v>
      </c>
      <c r="B253" s="8" t="s">
        <v>39</v>
      </c>
      <c r="C253" s="8" t="s">
        <v>20</v>
      </c>
      <c r="D253" s="8" t="s">
        <v>1325</v>
      </c>
      <c r="E253" s="9" t="s">
        <v>1860</v>
      </c>
      <c r="F253" s="8">
        <v>31</v>
      </c>
      <c r="G253" s="262">
        <v>6136.9</v>
      </c>
      <c r="H253" s="12">
        <v>1166.8499999999999</v>
      </c>
      <c r="I253" s="12">
        <v>115.39</v>
      </c>
      <c r="J253" s="13" t="s">
        <v>1326</v>
      </c>
      <c r="K253" s="13">
        <v>261</v>
      </c>
      <c r="L253" s="20"/>
    </row>
    <row r="254" spans="1:12" x14ac:dyDescent="0.35">
      <c r="A254" s="8" t="s">
        <v>701</v>
      </c>
      <c r="B254" s="8" t="s">
        <v>39</v>
      </c>
      <c r="C254" s="8" t="s">
        <v>20</v>
      </c>
      <c r="D254" s="8" t="s">
        <v>1353</v>
      </c>
      <c r="E254" s="9" t="s">
        <v>1862</v>
      </c>
      <c r="F254" s="8">
        <v>31</v>
      </c>
      <c r="G254" s="262">
        <v>6136.9</v>
      </c>
      <c r="H254" s="12">
        <v>1166.8499999999999</v>
      </c>
      <c r="I254" s="12">
        <v>115.39</v>
      </c>
      <c r="J254" s="13" t="s">
        <v>1354</v>
      </c>
      <c r="K254" s="13">
        <v>275</v>
      </c>
      <c r="L254" s="20"/>
    </row>
    <row r="255" spans="1:12" x14ac:dyDescent="0.35">
      <c r="A255" s="8" t="s">
        <v>701</v>
      </c>
      <c r="B255" s="8" t="s">
        <v>39</v>
      </c>
      <c r="C255" s="8" t="s">
        <v>20</v>
      </c>
      <c r="D255" s="8" t="s">
        <v>1373</v>
      </c>
      <c r="E255" s="9" t="s">
        <v>1818</v>
      </c>
      <c r="F255" s="8">
        <v>31</v>
      </c>
      <c r="G255" s="262">
        <v>6136.9</v>
      </c>
      <c r="H255" s="12">
        <v>1166.8499999999999</v>
      </c>
      <c r="I255" s="12">
        <v>115.39</v>
      </c>
      <c r="J255" s="13" t="s">
        <v>1374</v>
      </c>
      <c r="K255" s="13">
        <v>285</v>
      </c>
      <c r="L255" s="20"/>
    </row>
    <row r="256" spans="1:12" x14ac:dyDescent="0.35">
      <c r="A256" s="8" t="s">
        <v>701</v>
      </c>
      <c r="B256" s="8" t="s">
        <v>39</v>
      </c>
      <c r="C256" s="8" t="s">
        <v>20</v>
      </c>
      <c r="D256" s="8" t="s">
        <v>1385</v>
      </c>
      <c r="E256" s="9" t="s">
        <v>1822</v>
      </c>
      <c r="F256" s="8">
        <v>31</v>
      </c>
      <c r="G256" s="262">
        <v>6136.9</v>
      </c>
      <c r="H256" s="12">
        <v>1166.8499999999999</v>
      </c>
      <c r="I256" s="12">
        <v>115.39</v>
      </c>
      <c r="J256" s="13" t="s">
        <v>1386</v>
      </c>
      <c r="K256" s="13">
        <v>291</v>
      </c>
      <c r="L256" s="20"/>
    </row>
    <row r="257" spans="1:12" x14ac:dyDescent="0.35">
      <c r="A257" s="8" t="s">
        <v>701</v>
      </c>
      <c r="B257" s="8" t="s">
        <v>39</v>
      </c>
      <c r="C257" s="8" t="s">
        <v>20</v>
      </c>
      <c r="D257" s="8" t="s">
        <v>1401</v>
      </c>
      <c r="E257" s="9" t="s">
        <v>1826</v>
      </c>
      <c r="F257" s="8">
        <v>31</v>
      </c>
      <c r="G257" s="262">
        <v>6136.9</v>
      </c>
      <c r="H257" s="12">
        <v>1166.8499999999999</v>
      </c>
      <c r="I257" s="12">
        <v>115.39</v>
      </c>
      <c r="J257" s="13" t="s">
        <v>1402</v>
      </c>
      <c r="K257" s="13">
        <v>299</v>
      </c>
      <c r="L257" s="20"/>
    </row>
    <row r="258" spans="1:12" x14ac:dyDescent="0.35">
      <c r="A258" s="8" t="s">
        <v>701</v>
      </c>
      <c r="B258" s="8" t="s">
        <v>39</v>
      </c>
      <c r="C258" s="8" t="s">
        <v>20</v>
      </c>
      <c r="D258" s="8" t="s">
        <v>1405</v>
      </c>
      <c r="E258" s="9" t="s">
        <v>1828</v>
      </c>
      <c r="F258" s="8">
        <v>31</v>
      </c>
      <c r="G258" s="262">
        <v>6136.9</v>
      </c>
      <c r="H258" s="12">
        <v>1166.8499999999999</v>
      </c>
      <c r="I258" s="12">
        <v>115.39</v>
      </c>
      <c r="J258" s="13" t="s">
        <v>1406</v>
      </c>
      <c r="K258" s="13">
        <v>301</v>
      </c>
      <c r="L258" s="20"/>
    </row>
    <row r="259" spans="1:12" x14ac:dyDescent="0.35">
      <c r="A259" s="8" t="s">
        <v>701</v>
      </c>
      <c r="B259" s="8" t="s">
        <v>39</v>
      </c>
      <c r="C259" s="8" t="s">
        <v>20</v>
      </c>
      <c r="D259" s="8" t="s">
        <v>1458</v>
      </c>
      <c r="E259" s="9" t="s">
        <v>1836</v>
      </c>
      <c r="F259" s="8">
        <v>31</v>
      </c>
      <c r="G259" s="262">
        <v>6136.9</v>
      </c>
      <c r="H259" s="12">
        <v>1166.8499999999999</v>
      </c>
      <c r="I259" s="12">
        <v>115.39</v>
      </c>
      <c r="J259" s="13" t="s">
        <v>1459</v>
      </c>
      <c r="K259" s="13">
        <v>327</v>
      </c>
      <c r="L259" s="20"/>
    </row>
    <row r="260" spans="1:12" x14ac:dyDescent="0.35">
      <c r="A260" s="8" t="s">
        <v>701</v>
      </c>
      <c r="B260" s="8" t="s">
        <v>39</v>
      </c>
      <c r="C260" s="8" t="s">
        <v>20</v>
      </c>
      <c r="D260" s="8" t="s">
        <v>59</v>
      </c>
      <c r="E260" s="9" t="s">
        <v>1839</v>
      </c>
      <c r="F260" s="8">
        <v>31</v>
      </c>
      <c r="G260" s="262">
        <v>6136.9</v>
      </c>
      <c r="H260" s="12">
        <v>1166.8499999999999</v>
      </c>
      <c r="I260" s="12">
        <v>115.39</v>
      </c>
      <c r="J260" s="13" t="s">
        <v>742</v>
      </c>
      <c r="K260" s="13">
        <v>333</v>
      </c>
      <c r="L260" s="20"/>
    </row>
    <row r="261" spans="1:12" x14ac:dyDescent="0.35">
      <c r="A261" s="8" t="s">
        <v>701</v>
      </c>
      <c r="B261" s="8" t="s">
        <v>39</v>
      </c>
      <c r="C261" s="8" t="s">
        <v>20</v>
      </c>
      <c r="D261" s="8" t="s">
        <v>1470</v>
      </c>
      <c r="E261" s="9" t="s">
        <v>1872</v>
      </c>
      <c r="F261" s="8">
        <v>31</v>
      </c>
      <c r="G261" s="262">
        <v>6136.9</v>
      </c>
      <c r="H261" s="12">
        <v>1166.8499999999999</v>
      </c>
      <c r="I261" s="12">
        <v>115.39</v>
      </c>
      <c r="J261" s="13" t="s">
        <v>1471</v>
      </c>
      <c r="K261" s="13">
        <v>335</v>
      </c>
      <c r="L261" s="20"/>
    </row>
    <row r="262" spans="1:12" x14ac:dyDescent="0.35">
      <c r="A262" s="8" t="s">
        <v>701</v>
      </c>
      <c r="B262" s="8" t="s">
        <v>22</v>
      </c>
      <c r="C262" s="8" t="s">
        <v>702</v>
      </c>
      <c r="D262" s="8" t="s">
        <v>1474</v>
      </c>
      <c r="E262" s="9" t="s">
        <v>1610</v>
      </c>
      <c r="F262" s="8">
        <v>31</v>
      </c>
      <c r="G262" s="262">
        <v>6136.9</v>
      </c>
      <c r="H262" s="12">
        <v>3954.2800000000007</v>
      </c>
      <c r="I262" s="12" t="s">
        <v>696</v>
      </c>
      <c r="J262" s="13" t="s">
        <v>1475</v>
      </c>
      <c r="K262" s="13">
        <v>337</v>
      </c>
      <c r="L262" s="20"/>
    </row>
    <row r="263" spans="1:12" x14ac:dyDescent="0.35">
      <c r="A263" s="8" t="s">
        <v>701</v>
      </c>
      <c r="B263" s="8" t="s">
        <v>22</v>
      </c>
      <c r="C263" s="8" t="s">
        <v>702</v>
      </c>
      <c r="D263" s="8" t="s">
        <v>1478</v>
      </c>
      <c r="E263" s="9" t="s">
        <v>1612</v>
      </c>
      <c r="F263" s="8">
        <v>31</v>
      </c>
      <c r="G263" s="262">
        <v>6136.9</v>
      </c>
      <c r="H263" s="12">
        <v>3954.2800000000007</v>
      </c>
      <c r="I263" s="12" t="s">
        <v>696</v>
      </c>
      <c r="J263" s="13" t="s">
        <v>1479</v>
      </c>
      <c r="K263" s="13">
        <v>339</v>
      </c>
      <c r="L263" s="20"/>
    </row>
    <row r="264" spans="1:12" x14ac:dyDescent="0.35">
      <c r="A264" s="8" t="s">
        <v>701</v>
      </c>
      <c r="B264" s="8" t="s">
        <v>39</v>
      </c>
      <c r="C264" s="8" t="s">
        <v>20</v>
      </c>
      <c r="D264" s="8" t="s">
        <v>1500</v>
      </c>
      <c r="E264" s="9" t="s">
        <v>1847</v>
      </c>
      <c r="F264" s="8">
        <v>32</v>
      </c>
      <c r="G264" s="262">
        <v>109197.2</v>
      </c>
      <c r="H264" s="12">
        <v>20424.599999999999</v>
      </c>
      <c r="I264" s="12">
        <v>269.95999999999998</v>
      </c>
      <c r="J264" s="13" t="s">
        <v>1501</v>
      </c>
      <c r="K264" s="13">
        <v>354</v>
      </c>
      <c r="L264" s="20"/>
    </row>
    <row r="265" spans="1:12" x14ac:dyDescent="0.35">
      <c r="A265" s="8" t="s">
        <v>701</v>
      </c>
      <c r="B265" s="8" t="s">
        <v>39</v>
      </c>
      <c r="C265" s="8" t="s">
        <v>20</v>
      </c>
      <c r="D265" s="8" t="s">
        <v>1502</v>
      </c>
      <c r="E265" s="9" t="s">
        <v>1849</v>
      </c>
      <c r="F265" s="8">
        <v>32</v>
      </c>
      <c r="G265" s="262">
        <v>109197.2</v>
      </c>
      <c r="H265" s="12">
        <v>20424.599999999999</v>
      </c>
      <c r="I265" s="12">
        <v>269.95999999999998</v>
      </c>
      <c r="J265" s="13" t="s">
        <v>1503</v>
      </c>
      <c r="K265" s="13">
        <v>357</v>
      </c>
      <c r="L265" s="20"/>
    </row>
    <row r="266" spans="1:12" x14ac:dyDescent="0.35">
      <c r="A266" s="8" t="s">
        <v>701</v>
      </c>
      <c r="B266" s="8" t="s">
        <v>39</v>
      </c>
      <c r="C266" s="8" t="s">
        <v>20</v>
      </c>
      <c r="D266" s="8" t="s">
        <v>1500</v>
      </c>
      <c r="E266" s="9" t="s">
        <v>1847</v>
      </c>
      <c r="F266" s="8">
        <v>33</v>
      </c>
      <c r="G266" s="262">
        <v>163795.79999999999</v>
      </c>
      <c r="H266" s="12">
        <v>30636.9</v>
      </c>
      <c r="I266" s="12">
        <v>404.93</v>
      </c>
      <c r="J266" s="13" t="s">
        <v>1501</v>
      </c>
      <c r="K266" s="13">
        <v>355</v>
      </c>
      <c r="L266" s="20"/>
    </row>
    <row r="267" spans="1:12" x14ac:dyDescent="0.35">
      <c r="A267" s="8" t="s">
        <v>701</v>
      </c>
      <c r="B267" s="8" t="s">
        <v>39</v>
      </c>
      <c r="C267" s="8" t="s">
        <v>20</v>
      </c>
      <c r="D267" s="8" t="s">
        <v>1502</v>
      </c>
      <c r="E267" s="9" t="s">
        <v>1849</v>
      </c>
      <c r="F267" s="8">
        <v>33</v>
      </c>
      <c r="G267" s="262">
        <v>163795.79999999999</v>
      </c>
      <c r="H267" s="12">
        <v>30636.9</v>
      </c>
      <c r="I267" s="12">
        <v>404.93</v>
      </c>
      <c r="J267" s="13" t="s">
        <v>1503</v>
      </c>
      <c r="K267" s="13">
        <v>358</v>
      </c>
      <c r="L267" s="20"/>
    </row>
    <row r="268" spans="1:12" x14ac:dyDescent="0.35">
      <c r="A268" s="8" t="s">
        <v>689</v>
      </c>
      <c r="B268" s="8" t="s">
        <v>29</v>
      </c>
      <c r="C268" s="8" t="s">
        <v>715</v>
      </c>
      <c r="D268" s="8" t="s">
        <v>903</v>
      </c>
      <c r="E268" s="9" t="s">
        <v>1696</v>
      </c>
      <c r="F268" s="8">
        <v>36</v>
      </c>
      <c r="G268" s="262">
        <v>6136.9</v>
      </c>
      <c r="H268" s="12">
        <v>575.49</v>
      </c>
      <c r="I268" s="12">
        <v>313.83</v>
      </c>
      <c r="J268" s="13" t="s">
        <v>904</v>
      </c>
      <c r="K268" s="13">
        <v>52</v>
      </c>
      <c r="L268" s="14"/>
    </row>
    <row r="269" spans="1:12" x14ac:dyDescent="0.35">
      <c r="A269" s="8" t="s">
        <v>689</v>
      </c>
      <c r="B269" s="8" t="s">
        <v>30</v>
      </c>
      <c r="C269" s="8" t="s">
        <v>717</v>
      </c>
      <c r="D269" s="8" t="s">
        <v>915</v>
      </c>
      <c r="E269" s="9" t="s">
        <v>1699</v>
      </c>
      <c r="F269" s="8">
        <v>36</v>
      </c>
      <c r="G269" s="262">
        <v>6136.9</v>
      </c>
      <c r="H269" s="12">
        <v>1621.62</v>
      </c>
      <c r="I269" s="12">
        <v>313.83</v>
      </c>
      <c r="J269" s="13" t="s">
        <v>916</v>
      </c>
      <c r="K269" s="13">
        <v>58</v>
      </c>
      <c r="L269" s="14"/>
    </row>
    <row r="270" spans="1:12" x14ac:dyDescent="0.35">
      <c r="A270" s="8" t="s">
        <v>689</v>
      </c>
      <c r="B270" s="8" t="s">
        <v>30</v>
      </c>
      <c r="C270" s="8" t="s">
        <v>717</v>
      </c>
      <c r="D270" s="8" t="s">
        <v>927</v>
      </c>
      <c r="E270" s="9" t="s">
        <v>1705</v>
      </c>
      <c r="F270" s="8">
        <v>36</v>
      </c>
      <c r="G270" s="262">
        <v>6136.9</v>
      </c>
      <c r="H270" s="12">
        <v>1621.62</v>
      </c>
      <c r="I270" s="12">
        <v>313.83</v>
      </c>
      <c r="J270" s="13" t="s">
        <v>928</v>
      </c>
      <c r="K270" s="13">
        <v>64</v>
      </c>
      <c r="L270" s="14"/>
    </row>
    <row r="271" spans="1:12" x14ac:dyDescent="0.35">
      <c r="A271" s="8" t="s">
        <v>689</v>
      </c>
      <c r="B271" s="8" t="s">
        <v>30</v>
      </c>
      <c r="C271" s="8" t="s">
        <v>717</v>
      </c>
      <c r="D271" s="8" t="s">
        <v>931</v>
      </c>
      <c r="E271" s="9" t="s">
        <v>1596</v>
      </c>
      <c r="F271" s="8">
        <v>36</v>
      </c>
      <c r="G271" s="262">
        <v>6136.9</v>
      </c>
      <c r="H271" s="12">
        <v>1621.62</v>
      </c>
      <c r="I271" s="12">
        <v>313.83</v>
      </c>
      <c r="J271" s="13" t="s">
        <v>932</v>
      </c>
      <c r="K271" s="13">
        <v>66</v>
      </c>
      <c r="L271" s="14"/>
    </row>
    <row r="272" spans="1:12" x14ac:dyDescent="0.35">
      <c r="A272" s="8" t="s">
        <v>689</v>
      </c>
      <c r="B272" s="8" t="s">
        <v>30</v>
      </c>
      <c r="C272" s="8" t="s">
        <v>717</v>
      </c>
      <c r="D272" s="8" t="s">
        <v>935</v>
      </c>
      <c r="E272" s="9" t="s">
        <v>1868</v>
      </c>
      <c r="F272" s="8">
        <v>36</v>
      </c>
      <c r="G272" s="262">
        <v>6136.9</v>
      </c>
      <c r="H272" s="12">
        <v>1621.62</v>
      </c>
      <c r="I272" s="12">
        <v>313.83</v>
      </c>
      <c r="J272" s="13" t="s">
        <v>936</v>
      </c>
      <c r="K272" s="13">
        <v>68</v>
      </c>
      <c r="L272" s="14"/>
    </row>
    <row r="273" spans="1:12" x14ac:dyDescent="0.35">
      <c r="A273" s="8" t="s">
        <v>689</v>
      </c>
      <c r="B273" s="8" t="s">
        <v>30</v>
      </c>
      <c r="C273" s="8" t="s">
        <v>717</v>
      </c>
      <c r="D273" s="8" t="s">
        <v>939</v>
      </c>
      <c r="E273" s="9" t="s">
        <v>1708</v>
      </c>
      <c r="F273" s="8">
        <v>36</v>
      </c>
      <c r="G273" s="262">
        <v>6136.9</v>
      </c>
      <c r="H273" s="12">
        <v>1621.62</v>
      </c>
      <c r="I273" s="12">
        <v>313.83</v>
      </c>
      <c r="J273" s="13" t="s">
        <v>940</v>
      </c>
      <c r="K273" s="13">
        <v>70</v>
      </c>
      <c r="L273" s="14"/>
    </row>
    <row r="274" spans="1:12" x14ac:dyDescent="0.35">
      <c r="A274" s="8" t="s">
        <v>689</v>
      </c>
      <c r="B274" s="8" t="s">
        <v>30</v>
      </c>
      <c r="C274" s="8" t="s">
        <v>717</v>
      </c>
      <c r="D274" s="8" t="s">
        <v>943</v>
      </c>
      <c r="E274" s="9" t="s">
        <v>1574</v>
      </c>
      <c r="F274" s="8">
        <v>36</v>
      </c>
      <c r="G274" s="262">
        <v>6136.9</v>
      </c>
      <c r="H274" s="12">
        <v>1621.62</v>
      </c>
      <c r="I274" s="12">
        <v>313.83</v>
      </c>
      <c r="J274" s="13" t="s">
        <v>944</v>
      </c>
      <c r="K274" s="13">
        <v>72</v>
      </c>
      <c r="L274" s="14"/>
    </row>
    <row r="275" spans="1:12" x14ac:dyDescent="0.35">
      <c r="A275" s="8" t="s">
        <v>689</v>
      </c>
      <c r="B275" s="8" t="s">
        <v>32</v>
      </c>
      <c r="C275" s="8" t="s">
        <v>719</v>
      </c>
      <c r="D275" s="8" t="s">
        <v>951</v>
      </c>
      <c r="E275" s="9" t="s">
        <v>33</v>
      </c>
      <c r="F275" s="8">
        <v>36</v>
      </c>
      <c r="G275" s="262">
        <v>6136.9</v>
      </c>
      <c r="H275" s="12">
        <v>1858.79</v>
      </c>
      <c r="I275" s="12">
        <v>313.83</v>
      </c>
      <c r="J275" s="13" t="s">
        <v>952</v>
      </c>
      <c r="K275" s="13">
        <v>76</v>
      </c>
      <c r="L275" s="14"/>
    </row>
    <row r="276" spans="1:12" x14ac:dyDescent="0.35">
      <c r="A276" s="8" t="s">
        <v>689</v>
      </c>
      <c r="B276" s="8" t="s">
        <v>19</v>
      </c>
      <c r="C276" s="8" t="s">
        <v>690</v>
      </c>
      <c r="D276" s="8" t="s">
        <v>963</v>
      </c>
      <c r="E276" s="9" t="s">
        <v>1714</v>
      </c>
      <c r="F276" s="8">
        <v>36</v>
      </c>
      <c r="G276" s="262">
        <v>6136.9</v>
      </c>
      <c r="H276" s="12">
        <v>14560.3</v>
      </c>
      <c r="I276" s="12" t="s">
        <v>696</v>
      </c>
      <c r="J276" s="13" t="s">
        <v>964</v>
      </c>
      <c r="K276" s="13">
        <v>82</v>
      </c>
      <c r="L276" s="14"/>
    </row>
    <row r="277" spans="1:12" x14ac:dyDescent="0.35">
      <c r="A277" s="8" t="s">
        <v>689</v>
      </c>
      <c r="B277" s="8" t="s">
        <v>34</v>
      </c>
      <c r="C277" s="8" t="s">
        <v>720</v>
      </c>
      <c r="D277" s="8" t="s">
        <v>983</v>
      </c>
      <c r="E277" s="9" t="s">
        <v>1575</v>
      </c>
      <c r="F277" s="8">
        <v>36</v>
      </c>
      <c r="G277" s="262">
        <v>6136.9</v>
      </c>
      <c r="H277" s="12">
        <v>567.29999999999995</v>
      </c>
      <c r="I277" s="12">
        <v>231.92000000000002</v>
      </c>
      <c r="J277" s="13" t="s">
        <v>984</v>
      </c>
      <c r="K277" s="13">
        <v>92</v>
      </c>
      <c r="L277" s="14"/>
    </row>
    <row r="278" spans="1:12" x14ac:dyDescent="0.35">
      <c r="A278" s="8" t="s">
        <v>689</v>
      </c>
      <c r="B278" s="8" t="s">
        <v>21</v>
      </c>
      <c r="C278" s="8" t="s">
        <v>697</v>
      </c>
      <c r="D278" s="8" t="s">
        <v>1007</v>
      </c>
      <c r="E278" s="9" t="s">
        <v>1725</v>
      </c>
      <c r="F278" s="8">
        <v>36</v>
      </c>
      <c r="G278" s="262">
        <v>6136.9</v>
      </c>
      <c r="H278" s="12">
        <v>567.29999999999995</v>
      </c>
      <c r="I278" s="12">
        <v>231.92000000000002</v>
      </c>
      <c r="J278" s="13" t="s">
        <v>1008</v>
      </c>
      <c r="K278" s="13">
        <v>104</v>
      </c>
      <c r="L278" s="14"/>
    </row>
    <row r="279" spans="1:12" x14ac:dyDescent="0.35">
      <c r="A279" s="8" t="s">
        <v>689</v>
      </c>
      <c r="B279" s="8" t="s">
        <v>37</v>
      </c>
      <c r="C279" s="8" t="s">
        <v>724</v>
      </c>
      <c r="D279" s="8" t="s">
        <v>1019</v>
      </c>
      <c r="E279" s="9" t="s">
        <v>1730</v>
      </c>
      <c r="F279" s="8">
        <v>36</v>
      </c>
      <c r="G279" s="262">
        <v>6136.9</v>
      </c>
      <c r="H279" s="12">
        <v>762.25</v>
      </c>
      <c r="I279" s="12">
        <v>375.47</v>
      </c>
      <c r="J279" s="13" t="s">
        <v>1020</v>
      </c>
      <c r="K279" s="13">
        <v>110</v>
      </c>
      <c r="L279" s="14"/>
    </row>
    <row r="280" spans="1:12" x14ac:dyDescent="0.35">
      <c r="A280" s="8" t="s">
        <v>689</v>
      </c>
      <c r="B280" s="8" t="s">
        <v>21</v>
      </c>
      <c r="C280" s="8" t="s">
        <v>697</v>
      </c>
      <c r="D280" s="8" t="s">
        <v>1035</v>
      </c>
      <c r="E280" s="9" t="s">
        <v>1582</v>
      </c>
      <c r="F280" s="8">
        <v>36</v>
      </c>
      <c r="G280" s="262">
        <v>6136.9</v>
      </c>
      <c r="H280" s="12">
        <v>567.29999999999995</v>
      </c>
      <c r="I280" s="12">
        <v>231.92000000000002</v>
      </c>
      <c r="J280" s="13" t="s">
        <v>1036</v>
      </c>
      <c r="K280" s="13">
        <v>118</v>
      </c>
      <c r="L280" s="14"/>
    </row>
    <row r="281" spans="1:12" x14ac:dyDescent="0.35">
      <c r="A281" s="8" t="s">
        <v>689</v>
      </c>
      <c r="B281" s="8" t="s">
        <v>30</v>
      </c>
      <c r="C281" s="8" t="s">
        <v>717</v>
      </c>
      <c r="D281" s="8" t="s">
        <v>1039</v>
      </c>
      <c r="E281" s="9" t="s">
        <v>38</v>
      </c>
      <c r="F281" s="8">
        <v>36</v>
      </c>
      <c r="G281" s="262">
        <v>6136.9</v>
      </c>
      <c r="H281" s="12">
        <v>1621.62</v>
      </c>
      <c r="I281" s="12">
        <v>313.83</v>
      </c>
      <c r="J281" s="13" t="s">
        <v>1040</v>
      </c>
      <c r="K281" s="13">
        <v>120</v>
      </c>
      <c r="L281" s="14"/>
    </row>
    <row r="282" spans="1:12" x14ac:dyDescent="0.35">
      <c r="A282" s="8" t="s">
        <v>701</v>
      </c>
      <c r="B282" s="8" t="s">
        <v>39</v>
      </c>
      <c r="C282" s="8" t="s">
        <v>20</v>
      </c>
      <c r="D282" s="8" t="s">
        <v>1055</v>
      </c>
      <c r="E282" s="9" t="s">
        <v>1619</v>
      </c>
      <c r="F282" s="8">
        <v>36</v>
      </c>
      <c r="G282" s="262">
        <v>6136.9</v>
      </c>
      <c r="H282" s="12">
        <v>1166.8499999999999</v>
      </c>
      <c r="I282" s="12">
        <v>115.39</v>
      </c>
      <c r="J282" s="13" t="s">
        <v>1056</v>
      </c>
      <c r="K282" s="13">
        <v>128</v>
      </c>
      <c r="L282" s="14"/>
    </row>
    <row r="283" spans="1:12" x14ac:dyDescent="0.35">
      <c r="A283" s="8" t="s">
        <v>701</v>
      </c>
      <c r="B283" s="8" t="s">
        <v>39</v>
      </c>
      <c r="C283" s="8" t="s">
        <v>20</v>
      </c>
      <c r="D283" s="8" t="s">
        <v>1059</v>
      </c>
      <c r="E283" s="9" t="s">
        <v>1736</v>
      </c>
      <c r="F283" s="8">
        <v>36</v>
      </c>
      <c r="G283" s="262">
        <v>6136.9</v>
      </c>
      <c r="H283" s="12">
        <v>1166.8499999999999</v>
      </c>
      <c r="I283" s="12">
        <v>115.39</v>
      </c>
      <c r="J283" s="13" t="s">
        <v>1060</v>
      </c>
      <c r="K283" s="13">
        <v>130</v>
      </c>
      <c r="L283" s="14"/>
    </row>
    <row r="284" spans="1:12" x14ac:dyDescent="0.35">
      <c r="A284" s="8" t="s">
        <v>701</v>
      </c>
      <c r="B284" s="8" t="s">
        <v>39</v>
      </c>
      <c r="C284" s="8" t="s">
        <v>20</v>
      </c>
      <c r="D284" s="8" t="s">
        <v>1063</v>
      </c>
      <c r="E284" s="9" t="s">
        <v>1601</v>
      </c>
      <c r="F284" s="8">
        <v>36</v>
      </c>
      <c r="G284" s="262">
        <v>6136.9</v>
      </c>
      <c r="H284" s="12">
        <v>1166.8499999999999</v>
      </c>
      <c r="I284" s="12">
        <v>115.39</v>
      </c>
      <c r="J284" s="13" t="s">
        <v>1064</v>
      </c>
      <c r="K284" s="13">
        <v>132</v>
      </c>
      <c r="L284" s="14"/>
    </row>
    <row r="285" spans="1:12" x14ac:dyDescent="0.35">
      <c r="A285" s="8" t="s">
        <v>701</v>
      </c>
      <c r="B285" s="8" t="s">
        <v>39</v>
      </c>
      <c r="C285" s="8" t="s">
        <v>20</v>
      </c>
      <c r="D285" s="8" t="s">
        <v>1076</v>
      </c>
      <c r="E285" s="9" t="s">
        <v>1603</v>
      </c>
      <c r="F285" s="8">
        <v>36</v>
      </c>
      <c r="G285" s="262">
        <v>6136.9</v>
      </c>
      <c r="H285" s="12">
        <v>1166.8499999999999</v>
      </c>
      <c r="I285" s="12">
        <v>115.39</v>
      </c>
      <c r="J285" s="13" t="s">
        <v>1077</v>
      </c>
      <c r="K285" s="13">
        <v>138</v>
      </c>
      <c r="L285" s="14"/>
    </row>
    <row r="286" spans="1:12" x14ac:dyDescent="0.35">
      <c r="A286" s="8" t="s">
        <v>701</v>
      </c>
      <c r="B286" s="8" t="s">
        <v>41</v>
      </c>
      <c r="C286" s="8" t="s">
        <v>729</v>
      </c>
      <c r="D286" s="8" t="s">
        <v>1104</v>
      </c>
      <c r="E286" s="9" t="s">
        <v>1746</v>
      </c>
      <c r="F286" s="8">
        <v>36</v>
      </c>
      <c r="G286" s="262">
        <v>6136.9</v>
      </c>
      <c r="H286" s="12">
        <v>1167.93</v>
      </c>
      <c r="I286" s="12">
        <v>120.52000000000001</v>
      </c>
      <c r="J286" s="13" t="s">
        <v>1105</v>
      </c>
      <c r="K286" s="13">
        <v>152</v>
      </c>
      <c r="L286" s="14"/>
    </row>
    <row r="287" spans="1:12" x14ac:dyDescent="0.35">
      <c r="A287" s="8" t="s">
        <v>701</v>
      </c>
      <c r="B287" s="8" t="s">
        <v>41</v>
      </c>
      <c r="C287" s="8" t="s">
        <v>729</v>
      </c>
      <c r="D287" s="8" t="s">
        <v>1112</v>
      </c>
      <c r="E287" s="9" t="s">
        <v>1748</v>
      </c>
      <c r="F287" s="8">
        <v>36</v>
      </c>
      <c r="G287" s="262">
        <v>6136.9</v>
      </c>
      <c r="H287" s="12">
        <v>1167.93</v>
      </c>
      <c r="I287" s="12">
        <v>120.52000000000001</v>
      </c>
      <c r="J287" s="13" t="s">
        <v>1113</v>
      </c>
      <c r="K287" s="13">
        <v>156</v>
      </c>
      <c r="L287" s="14"/>
    </row>
    <row r="288" spans="1:12" x14ac:dyDescent="0.35">
      <c r="A288" s="8" t="s">
        <v>701</v>
      </c>
      <c r="B288" s="8" t="s">
        <v>41</v>
      </c>
      <c r="C288" s="8" t="s">
        <v>729</v>
      </c>
      <c r="D288" s="8" t="s">
        <v>1116</v>
      </c>
      <c r="E288" s="9" t="s">
        <v>1749</v>
      </c>
      <c r="F288" s="8">
        <v>36</v>
      </c>
      <c r="G288" s="262">
        <v>6136.9</v>
      </c>
      <c r="H288" s="12">
        <v>1167.93</v>
      </c>
      <c r="I288" s="12">
        <v>120.52000000000001</v>
      </c>
      <c r="J288" s="13" t="s">
        <v>1117</v>
      </c>
      <c r="K288" s="13">
        <v>158</v>
      </c>
      <c r="L288" s="14"/>
    </row>
    <row r="289" spans="1:12" x14ac:dyDescent="0.35">
      <c r="A289" s="8" t="s">
        <v>701</v>
      </c>
      <c r="B289" s="8" t="s">
        <v>41</v>
      </c>
      <c r="C289" s="8" t="s">
        <v>729</v>
      </c>
      <c r="D289" s="8" t="s">
        <v>1120</v>
      </c>
      <c r="E289" s="9" t="s">
        <v>1750</v>
      </c>
      <c r="F289" s="8">
        <v>36</v>
      </c>
      <c r="G289" s="262">
        <v>6136.9</v>
      </c>
      <c r="H289" s="12">
        <v>1167.93</v>
      </c>
      <c r="I289" s="12">
        <v>120.52000000000001</v>
      </c>
      <c r="J289" s="13" t="s">
        <v>1121</v>
      </c>
      <c r="K289" s="13">
        <v>160</v>
      </c>
      <c r="L289" s="14"/>
    </row>
    <row r="290" spans="1:12" x14ac:dyDescent="0.35">
      <c r="A290" s="8" t="s">
        <v>701</v>
      </c>
      <c r="B290" s="8" t="s">
        <v>42</v>
      </c>
      <c r="C290" s="8" t="s">
        <v>730</v>
      </c>
      <c r="D290" s="8" t="s">
        <v>1132</v>
      </c>
      <c r="E290" s="9" t="s">
        <v>1753</v>
      </c>
      <c r="F290" s="8">
        <v>36</v>
      </c>
      <c r="G290" s="262">
        <v>6136.9</v>
      </c>
      <c r="H290" s="12">
        <v>1169</v>
      </c>
      <c r="I290" s="12">
        <v>125.65</v>
      </c>
      <c r="J290" s="13" t="s">
        <v>1133</v>
      </c>
      <c r="K290" s="13">
        <v>166</v>
      </c>
      <c r="L290" s="14"/>
    </row>
    <row r="291" spans="1:12" x14ac:dyDescent="0.35">
      <c r="A291" s="8" t="s">
        <v>701</v>
      </c>
      <c r="B291" s="8" t="s">
        <v>42</v>
      </c>
      <c r="C291" s="8" t="s">
        <v>730</v>
      </c>
      <c r="D291" s="8" t="s">
        <v>1140</v>
      </c>
      <c r="E291" s="9" t="s">
        <v>1622</v>
      </c>
      <c r="F291" s="8">
        <v>36</v>
      </c>
      <c r="G291" s="262">
        <v>6136.9</v>
      </c>
      <c r="H291" s="12">
        <v>1169</v>
      </c>
      <c r="I291" s="12">
        <v>125.65</v>
      </c>
      <c r="J291" s="13" t="s">
        <v>1141</v>
      </c>
      <c r="K291" s="13">
        <v>170</v>
      </c>
      <c r="L291" s="14"/>
    </row>
    <row r="292" spans="1:12" x14ac:dyDescent="0.35">
      <c r="A292" s="8" t="s">
        <v>701</v>
      </c>
      <c r="B292" s="8" t="s">
        <v>49</v>
      </c>
      <c r="C292" s="8" t="s">
        <v>705</v>
      </c>
      <c r="D292" s="8" t="s">
        <v>1168</v>
      </c>
      <c r="E292" s="9" t="s">
        <v>1566</v>
      </c>
      <c r="F292" s="8">
        <v>36</v>
      </c>
      <c r="G292" s="262">
        <v>6136.9</v>
      </c>
      <c r="H292" s="12">
        <v>1111.28</v>
      </c>
      <c r="I292" s="12">
        <v>115.39</v>
      </c>
      <c r="J292" s="13" t="s">
        <v>1169</v>
      </c>
      <c r="K292" s="13">
        <v>184</v>
      </c>
      <c r="L292" s="14"/>
    </row>
    <row r="293" spans="1:12" x14ac:dyDescent="0.35">
      <c r="A293" s="8" t="s">
        <v>701</v>
      </c>
      <c r="B293" s="8" t="s">
        <v>49</v>
      </c>
      <c r="C293" s="8" t="s">
        <v>705</v>
      </c>
      <c r="D293" s="8" t="s">
        <v>1177</v>
      </c>
      <c r="E293" s="9" t="s">
        <v>1586</v>
      </c>
      <c r="F293" s="8">
        <v>36</v>
      </c>
      <c r="G293" s="262">
        <v>6136.9</v>
      </c>
      <c r="H293" s="12">
        <v>1111.28</v>
      </c>
      <c r="I293" s="12">
        <v>115.39</v>
      </c>
      <c r="J293" s="13" t="s">
        <v>1179</v>
      </c>
      <c r="K293" s="13">
        <v>188</v>
      </c>
      <c r="L293" s="14"/>
    </row>
    <row r="294" spans="1:12" x14ac:dyDescent="0.35">
      <c r="A294" s="8" t="s">
        <v>701</v>
      </c>
      <c r="B294" s="8" t="s">
        <v>49</v>
      </c>
      <c r="C294" s="8" t="s">
        <v>705</v>
      </c>
      <c r="D294" s="8" t="s">
        <v>1182</v>
      </c>
      <c r="E294" s="9" t="s">
        <v>1767</v>
      </c>
      <c r="F294" s="8">
        <v>36</v>
      </c>
      <c r="G294" s="262">
        <v>6136.9</v>
      </c>
      <c r="H294" s="12">
        <v>1111.28</v>
      </c>
      <c r="I294" s="12">
        <v>115.39</v>
      </c>
      <c r="J294" s="13" t="s">
        <v>1183</v>
      </c>
      <c r="K294" s="13">
        <v>190</v>
      </c>
      <c r="L294" s="14"/>
    </row>
    <row r="295" spans="1:12" x14ac:dyDescent="0.35">
      <c r="A295" s="8" t="s">
        <v>701</v>
      </c>
      <c r="B295" s="8" t="s">
        <v>49</v>
      </c>
      <c r="C295" s="8" t="s">
        <v>705</v>
      </c>
      <c r="D295" s="8" t="s">
        <v>1190</v>
      </c>
      <c r="E295" s="9" t="s">
        <v>1771</v>
      </c>
      <c r="F295" s="8">
        <v>36</v>
      </c>
      <c r="G295" s="262">
        <v>6136.9</v>
      </c>
      <c r="H295" s="12">
        <v>1111.28</v>
      </c>
      <c r="I295" s="12">
        <v>115.39</v>
      </c>
      <c r="J295" s="13" t="s">
        <v>1191</v>
      </c>
      <c r="K295" s="13">
        <v>194</v>
      </c>
      <c r="L295" s="14"/>
    </row>
    <row r="296" spans="1:12" x14ac:dyDescent="0.35">
      <c r="A296" s="8" t="s">
        <v>701</v>
      </c>
      <c r="B296" s="8" t="s">
        <v>49</v>
      </c>
      <c r="C296" s="8" t="s">
        <v>705</v>
      </c>
      <c r="D296" s="8" t="s">
        <v>1198</v>
      </c>
      <c r="E296" s="9" t="s">
        <v>1571</v>
      </c>
      <c r="F296" s="8">
        <v>36</v>
      </c>
      <c r="G296" s="262">
        <v>6136.9</v>
      </c>
      <c r="H296" s="12">
        <v>1111.28</v>
      </c>
      <c r="I296" s="12">
        <v>115.39</v>
      </c>
      <c r="J296" s="13" t="s">
        <v>1199</v>
      </c>
      <c r="K296" s="13">
        <v>198</v>
      </c>
      <c r="L296" s="14"/>
    </row>
    <row r="297" spans="1:12" x14ac:dyDescent="0.35">
      <c r="A297" s="8" t="s">
        <v>701</v>
      </c>
      <c r="B297" s="8" t="s">
        <v>49</v>
      </c>
      <c r="C297" s="8" t="s">
        <v>705</v>
      </c>
      <c r="D297" s="8" t="s">
        <v>1206</v>
      </c>
      <c r="E297" s="9" t="s">
        <v>1623</v>
      </c>
      <c r="F297" s="8">
        <v>36</v>
      </c>
      <c r="G297" s="262">
        <v>6136.9</v>
      </c>
      <c r="H297" s="12">
        <v>1111.28</v>
      </c>
      <c r="I297" s="12">
        <v>115.39</v>
      </c>
      <c r="J297" s="13" t="s">
        <v>1207</v>
      </c>
      <c r="K297" s="13">
        <v>202</v>
      </c>
      <c r="L297" s="14"/>
    </row>
    <row r="298" spans="1:12" x14ac:dyDescent="0.35">
      <c r="A298" s="8" t="s">
        <v>701</v>
      </c>
      <c r="B298" s="8" t="s">
        <v>50</v>
      </c>
      <c r="C298" s="8" t="s">
        <v>737</v>
      </c>
      <c r="D298" s="8" t="s">
        <v>1214</v>
      </c>
      <c r="E298" s="9" t="s">
        <v>1773</v>
      </c>
      <c r="F298" s="8">
        <v>36</v>
      </c>
      <c r="G298" s="262">
        <v>6136.9</v>
      </c>
      <c r="H298" s="12">
        <v>1167.93</v>
      </c>
      <c r="I298" s="12">
        <v>120.52000000000001</v>
      </c>
      <c r="J298" s="13" t="s">
        <v>1215</v>
      </c>
      <c r="K298" s="13">
        <v>206</v>
      </c>
      <c r="L298" s="14"/>
    </row>
    <row r="299" spans="1:12" x14ac:dyDescent="0.35">
      <c r="A299" s="8" t="s">
        <v>701</v>
      </c>
      <c r="B299" s="8" t="s">
        <v>53</v>
      </c>
      <c r="C299" s="8" t="s">
        <v>739</v>
      </c>
      <c r="D299" s="8" t="s">
        <v>1247</v>
      </c>
      <c r="E299" s="9" t="s">
        <v>1788</v>
      </c>
      <c r="F299" s="8">
        <v>36</v>
      </c>
      <c r="G299" s="262">
        <v>6136.9</v>
      </c>
      <c r="H299" s="12">
        <v>1165.77</v>
      </c>
      <c r="I299" s="12">
        <v>110.26</v>
      </c>
      <c r="J299" s="13" t="s">
        <v>1248</v>
      </c>
      <c r="K299" s="13">
        <v>222</v>
      </c>
      <c r="L299" s="20"/>
    </row>
    <row r="300" spans="1:12" x14ac:dyDescent="0.35">
      <c r="A300" s="8" t="s">
        <v>701</v>
      </c>
      <c r="B300" s="8" t="s">
        <v>54</v>
      </c>
      <c r="C300" s="8" t="s">
        <v>726</v>
      </c>
      <c r="D300" s="8" t="s">
        <v>1263</v>
      </c>
      <c r="E300" s="9" t="s">
        <v>1605</v>
      </c>
      <c r="F300" s="8">
        <v>36</v>
      </c>
      <c r="G300" s="262">
        <v>6136.9</v>
      </c>
      <c r="H300" s="12">
        <v>1165.77</v>
      </c>
      <c r="I300" s="12">
        <v>110.26</v>
      </c>
      <c r="J300" s="13" t="s">
        <v>1264</v>
      </c>
      <c r="K300" s="13">
        <v>230</v>
      </c>
      <c r="L300" s="20"/>
    </row>
    <row r="301" spans="1:12" x14ac:dyDescent="0.35">
      <c r="A301" s="8" t="s">
        <v>701</v>
      </c>
      <c r="B301" s="8" t="s">
        <v>54</v>
      </c>
      <c r="C301" s="8" t="s">
        <v>726</v>
      </c>
      <c r="D301" s="8" t="s">
        <v>1267</v>
      </c>
      <c r="E301" s="9" t="s">
        <v>1795</v>
      </c>
      <c r="F301" s="8">
        <v>36</v>
      </c>
      <c r="G301" s="262">
        <v>6136.9</v>
      </c>
      <c r="H301" s="12">
        <v>1165.77</v>
      </c>
      <c r="I301" s="12">
        <v>110.26</v>
      </c>
      <c r="J301" s="13" t="s">
        <v>1268</v>
      </c>
      <c r="K301" s="13">
        <v>232</v>
      </c>
      <c r="L301" s="20"/>
    </row>
    <row r="302" spans="1:12" x14ac:dyDescent="0.35">
      <c r="A302" s="8" t="s">
        <v>701</v>
      </c>
      <c r="B302" s="8" t="s">
        <v>54</v>
      </c>
      <c r="C302" s="8" t="s">
        <v>726</v>
      </c>
      <c r="D302" s="8" t="s">
        <v>1275</v>
      </c>
      <c r="E302" s="9" t="s">
        <v>1627</v>
      </c>
      <c r="F302" s="8">
        <v>36</v>
      </c>
      <c r="G302" s="262">
        <v>6136.9</v>
      </c>
      <c r="H302" s="12">
        <v>1165.77</v>
      </c>
      <c r="I302" s="12">
        <v>110.26</v>
      </c>
      <c r="J302" s="13" t="s">
        <v>1276</v>
      </c>
      <c r="K302" s="13">
        <v>236</v>
      </c>
      <c r="L302" s="20"/>
    </row>
    <row r="303" spans="1:12" x14ac:dyDescent="0.35">
      <c r="A303" s="8" t="s">
        <v>701</v>
      </c>
      <c r="B303" s="8" t="s">
        <v>54</v>
      </c>
      <c r="C303" s="8" t="s">
        <v>726</v>
      </c>
      <c r="D303" s="8" t="s">
        <v>1279</v>
      </c>
      <c r="E303" s="9" t="s">
        <v>1567</v>
      </c>
      <c r="F303" s="8">
        <v>36</v>
      </c>
      <c r="G303" s="262">
        <v>6136.9</v>
      </c>
      <c r="H303" s="12">
        <v>1165.77</v>
      </c>
      <c r="I303" s="12">
        <v>110.26</v>
      </c>
      <c r="J303" s="13" t="s">
        <v>1280</v>
      </c>
      <c r="K303" s="13">
        <v>238</v>
      </c>
      <c r="L303" s="20"/>
    </row>
    <row r="304" spans="1:12" x14ac:dyDescent="0.35">
      <c r="A304" s="8" t="s">
        <v>701</v>
      </c>
      <c r="B304" s="8" t="s">
        <v>54</v>
      </c>
      <c r="C304" s="8" t="s">
        <v>726</v>
      </c>
      <c r="D304" s="8" t="s">
        <v>1283</v>
      </c>
      <c r="E304" s="9" t="s">
        <v>1799</v>
      </c>
      <c r="F304" s="8">
        <v>36</v>
      </c>
      <c r="G304" s="262">
        <v>6136.9</v>
      </c>
      <c r="H304" s="12">
        <v>1165.77</v>
      </c>
      <c r="I304" s="12">
        <v>110.26</v>
      </c>
      <c r="J304" s="13" t="s">
        <v>1284</v>
      </c>
      <c r="K304" s="13">
        <v>240</v>
      </c>
      <c r="L304" s="20"/>
    </row>
    <row r="305" spans="1:12" x14ac:dyDescent="0.35">
      <c r="A305" s="8" t="s">
        <v>701</v>
      </c>
      <c r="B305" s="8" t="s">
        <v>55</v>
      </c>
      <c r="C305" s="8" t="s">
        <v>740</v>
      </c>
      <c r="D305" s="8" t="s">
        <v>1287</v>
      </c>
      <c r="E305" s="9" t="s">
        <v>1577</v>
      </c>
      <c r="F305" s="8">
        <v>36</v>
      </c>
      <c r="G305" s="262">
        <v>6136.9</v>
      </c>
      <c r="H305" s="12">
        <v>2719.5299999999997</v>
      </c>
      <c r="I305" s="12" t="s">
        <v>696</v>
      </c>
      <c r="J305" s="13" t="s">
        <v>1288</v>
      </c>
      <c r="K305" s="13">
        <v>242</v>
      </c>
      <c r="L305" s="20"/>
    </row>
    <row r="306" spans="1:12" x14ac:dyDescent="0.35">
      <c r="A306" s="8" t="s">
        <v>701</v>
      </c>
      <c r="B306" s="8" t="s">
        <v>22</v>
      </c>
      <c r="C306" s="8" t="s">
        <v>702</v>
      </c>
      <c r="D306" s="8" t="s">
        <v>1480</v>
      </c>
      <c r="E306" s="9" t="s">
        <v>1642</v>
      </c>
      <c r="F306" s="8">
        <v>36</v>
      </c>
      <c r="G306" s="262">
        <v>6136.9</v>
      </c>
      <c r="H306" s="12">
        <v>3954.2800000000007</v>
      </c>
      <c r="I306" s="12" t="s">
        <v>696</v>
      </c>
      <c r="J306" s="13" t="s">
        <v>1481</v>
      </c>
      <c r="K306" s="13">
        <v>340</v>
      </c>
      <c r="L306" s="20"/>
    </row>
    <row r="307" spans="1:12" x14ac:dyDescent="0.35">
      <c r="A307" s="8" t="s">
        <v>701</v>
      </c>
      <c r="B307" s="8" t="s">
        <v>22</v>
      </c>
      <c r="C307" s="8" t="s">
        <v>702</v>
      </c>
      <c r="D307" s="8" t="s">
        <v>1484</v>
      </c>
      <c r="E307" s="9" t="s">
        <v>1591</v>
      </c>
      <c r="F307" s="8">
        <v>36</v>
      </c>
      <c r="G307" s="262">
        <v>6136.9</v>
      </c>
      <c r="H307" s="12">
        <v>3954.2800000000007</v>
      </c>
      <c r="I307" s="12" t="s">
        <v>696</v>
      </c>
      <c r="J307" s="13" t="s">
        <v>1485</v>
      </c>
      <c r="K307" s="13">
        <v>342</v>
      </c>
      <c r="L307" s="20"/>
    </row>
    <row r="308" spans="1:12" x14ac:dyDescent="0.35">
      <c r="A308" s="8" t="s">
        <v>701</v>
      </c>
      <c r="B308" s="8" t="s">
        <v>41</v>
      </c>
      <c r="C308" s="8" t="s">
        <v>729</v>
      </c>
      <c r="D308" s="8" t="s">
        <v>1508</v>
      </c>
      <c r="E308" s="9" t="s">
        <v>1851</v>
      </c>
      <c r="F308" s="8">
        <v>36</v>
      </c>
      <c r="G308" s="262">
        <v>6136.9</v>
      </c>
      <c r="H308" s="12">
        <v>1167.93</v>
      </c>
      <c r="I308" s="12">
        <v>120.52000000000001</v>
      </c>
      <c r="J308" s="13" t="s">
        <v>1509</v>
      </c>
      <c r="K308" s="13">
        <v>362</v>
      </c>
      <c r="L308" s="20"/>
    </row>
    <row r="309" spans="1:12" x14ac:dyDescent="0.35">
      <c r="A309" s="8" t="s">
        <v>689</v>
      </c>
      <c r="B309" s="8" t="s">
        <v>29</v>
      </c>
      <c r="C309" s="8" t="s">
        <v>715</v>
      </c>
      <c r="D309" s="8" t="s">
        <v>905</v>
      </c>
      <c r="E309" s="9" t="s">
        <v>1696</v>
      </c>
      <c r="F309" s="8">
        <v>37</v>
      </c>
      <c r="G309" s="262">
        <v>6136.9</v>
      </c>
      <c r="H309" s="12">
        <v>575.49</v>
      </c>
      <c r="I309" s="12">
        <v>313.83</v>
      </c>
      <c r="J309" s="13" t="s">
        <v>906</v>
      </c>
      <c r="K309" s="13">
        <v>53</v>
      </c>
      <c r="L309" s="14"/>
    </row>
    <row r="310" spans="1:12" x14ac:dyDescent="0.35">
      <c r="A310" s="8" t="s">
        <v>689</v>
      </c>
      <c r="B310" s="8" t="s">
        <v>30</v>
      </c>
      <c r="C310" s="8" t="s">
        <v>717</v>
      </c>
      <c r="D310" s="8" t="s">
        <v>917</v>
      </c>
      <c r="E310" s="9" t="s">
        <v>1699</v>
      </c>
      <c r="F310" s="8">
        <v>37</v>
      </c>
      <c r="G310" s="262">
        <v>6136.9</v>
      </c>
      <c r="H310" s="12">
        <v>1621.62</v>
      </c>
      <c r="I310" s="12">
        <v>313.83</v>
      </c>
      <c r="J310" s="13" t="s">
        <v>918</v>
      </c>
      <c r="K310" s="13">
        <v>59</v>
      </c>
      <c r="L310" s="14"/>
    </row>
    <row r="311" spans="1:12" x14ac:dyDescent="0.35">
      <c r="A311" s="8" t="s">
        <v>689</v>
      </c>
      <c r="B311" s="8" t="s">
        <v>30</v>
      </c>
      <c r="C311" s="8" t="s">
        <v>717</v>
      </c>
      <c r="D311" s="8" t="s">
        <v>929</v>
      </c>
      <c r="E311" s="9" t="s">
        <v>1705</v>
      </c>
      <c r="F311" s="8">
        <v>37</v>
      </c>
      <c r="G311" s="262">
        <v>6136.9</v>
      </c>
      <c r="H311" s="12">
        <v>1621.62</v>
      </c>
      <c r="I311" s="12">
        <v>313.83</v>
      </c>
      <c r="J311" s="13" t="s">
        <v>930</v>
      </c>
      <c r="K311" s="13">
        <v>65</v>
      </c>
      <c r="L311" s="14"/>
    </row>
    <row r="312" spans="1:12" x14ac:dyDescent="0.35">
      <c r="A312" s="8" t="s">
        <v>689</v>
      </c>
      <c r="B312" s="8" t="s">
        <v>30</v>
      </c>
      <c r="C312" s="8" t="s">
        <v>717</v>
      </c>
      <c r="D312" s="8" t="s">
        <v>933</v>
      </c>
      <c r="E312" s="9" t="s">
        <v>1596</v>
      </c>
      <c r="F312" s="8">
        <v>37</v>
      </c>
      <c r="G312" s="262">
        <v>6136.9</v>
      </c>
      <c r="H312" s="12">
        <v>1621.62</v>
      </c>
      <c r="I312" s="12">
        <v>313.83</v>
      </c>
      <c r="J312" s="13" t="s">
        <v>934</v>
      </c>
      <c r="K312" s="13">
        <v>67</v>
      </c>
      <c r="L312" s="14"/>
    </row>
    <row r="313" spans="1:12" x14ac:dyDescent="0.35">
      <c r="A313" s="8" t="s">
        <v>689</v>
      </c>
      <c r="B313" s="8" t="s">
        <v>30</v>
      </c>
      <c r="C313" s="8" t="s">
        <v>717</v>
      </c>
      <c r="D313" s="8" t="s">
        <v>937</v>
      </c>
      <c r="E313" s="9" t="s">
        <v>1868</v>
      </c>
      <c r="F313" s="8">
        <v>37</v>
      </c>
      <c r="G313" s="262">
        <v>6136.9</v>
      </c>
      <c r="H313" s="12">
        <v>1621.62</v>
      </c>
      <c r="I313" s="12">
        <v>313.83</v>
      </c>
      <c r="J313" s="13" t="s">
        <v>938</v>
      </c>
      <c r="K313" s="13">
        <v>69</v>
      </c>
      <c r="L313" s="14"/>
    </row>
    <row r="314" spans="1:12" x14ac:dyDescent="0.35">
      <c r="A314" s="8" t="s">
        <v>689</v>
      </c>
      <c r="B314" s="8" t="s">
        <v>30</v>
      </c>
      <c r="C314" s="8" t="s">
        <v>717</v>
      </c>
      <c r="D314" s="8" t="s">
        <v>941</v>
      </c>
      <c r="E314" s="9" t="s">
        <v>1708</v>
      </c>
      <c r="F314" s="8">
        <v>37</v>
      </c>
      <c r="G314" s="262">
        <v>6136.9</v>
      </c>
      <c r="H314" s="12">
        <v>1621.62</v>
      </c>
      <c r="I314" s="12">
        <v>313.83</v>
      </c>
      <c r="J314" s="13" t="s">
        <v>942</v>
      </c>
      <c r="K314" s="13">
        <v>71</v>
      </c>
      <c r="L314" s="14"/>
    </row>
    <row r="315" spans="1:12" x14ac:dyDescent="0.35">
      <c r="A315" s="8" t="s">
        <v>689</v>
      </c>
      <c r="B315" s="8" t="s">
        <v>30</v>
      </c>
      <c r="C315" s="8" t="s">
        <v>717</v>
      </c>
      <c r="D315" s="8" t="s">
        <v>945</v>
      </c>
      <c r="E315" s="9" t="s">
        <v>1574</v>
      </c>
      <c r="F315" s="8">
        <v>37</v>
      </c>
      <c r="G315" s="262">
        <v>6136.9</v>
      </c>
      <c r="H315" s="12">
        <v>1621.62</v>
      </c>
      <c r="I315" s="12">
        <v>313.83</v>
      </c>
      <c r="J315" s="13" t="s">
        <v>946</v>
      </c>
      <c r="K315" s="13">
        <v>73</v>
      </c>
      <c r="L315" s="14"/>
    </row>
    <row r="316" spans="1:12" x14ac:dyDescent="0.35">
      <c r="A316" s="8" t="s">
        <v>689</v>
      </c>
      <c r="B316" s="8" t="s">
        <v>32</v>
      </c>
      <c r="C316" s="8" t="s">
        <v>719</v>
      </c>
      <c r="D316" s="8" t="s">
        <v>953</v>
      </c>
      <c r="E316" s="9" t="s">
        <v>33</v>
      </c>
      <c r="F316" s="8">
        <v>37</v>
      </c>
      <c r="G316" s="262">
        <v>6136.9</v>
      </c>
      <c r="H316" s="12">
        <v>1858.79</v>
      </c>
      <c r="I316" s="12">
        <v>313.83</v>
      </c>
      <c r="J316" s="13" t="s">
        <v>954</v>
      </c>
      <c r="K316" s="13">
        <v>77</v>
      </c>
      <c r="L316" s="14"/>
    </row>
    <row r="317" spans="1:12" x14ac:dyDescent="0.35">
      <c r="A317" s="8" t="s">
        <v>689</v>
      </c>
      <c r="B317" s="8" t="s">
        <v>19</v>
      </c>
      <c r="C317" s="8" t="s">
        <v>690</v>
      </c>
      <c r="D317" s="8" t="s">
        <v>965</v>
      </c>
      <c r="E317" s="9" t="s">
        <v>1714</v>
      </c>
      <c r="F317" s="8">
        <v>37</v>
      </c>
      <c r="G317" s="262">
        <v>6136.9</v>
      </c>
      <c r="H317" s="12">
        <v>14560.3</v>
      </c>
      <c r="I317" s="12" t="s">
        <v>696</v>
      </c>
      <c r="J317" s="13" t="s">
        <v>966</v>
      </c>
      <c r="K317" s="13">
        <v>83</v>
      </c>
      <c r="L317" s="14"/>
    </row>
    <row r="318" spans="1:12" x14ac:dyDescent="0.35">
      <c r="A318" s="8" t="s">
        <v>689</v>
      </c>
      <c r="B318" s="8" t="s">
        <v>34</v>
      </c>
      <c r="C318" s="8" t="s">
        <v>720</v>
      </c>
      <c r="D318" s="8" t="s">
        <v>985</v>
      </c>
      <c r="E318" s="9" t="s">
        <v>1575</v>
      </c>
      <c r="F318" s="8">
        <v>37</v>
      </c>
      <c r="G318" s="262">
        <v>6136.9</v>
      </c>
      <c r="H318" s="12">
        <v>567.29999999999995</v>
      </c>
      <c r="I318" s="12">
        <v>231.92000000000002</v>
      </c>
      <c r="J318" s="13" t="s">
        <v>986</v>
      </c>
      <c r="K318" s="13">
        <v>93</v>
      </c>
      <c r="L318" s="14"/>
    </row>
    <row r="319" spans="1:12" x14ac:dyDescent="0.35">
      <c r="A319" s="8" t="s">
        <v>689</v>
      </c>
      <c r="B319" s="8" t="s">
        <v>21</v>
      </c>
      <c r="C319" s="8" t="s">
        <v>697</v>
      </c>
      <c r="D319" s="8" t="s">
        <v>1009</v>
      </c>
      <c r="E319" s="9" t="s">
        <v>1725</v>
      </c>
      <c r="F319" s="8">
        <v>37</v>
      </c>
      <c r="G319" s="262">
        <v>6136.9</v>
      </c>
      <c r="H319" s="12">
        <v>567.29999999999995</v>
      </c>
      <c r="I319" s="12">
        <v>231.92000000000002</v>
      </c>
      <c r="J319" s="13" t="s">
        <v>1010</v>
      </c>
      <c r="K319" s="13">
        <v>105</v>
      </c>
      <c r="L319" s="14"/>
    </row>
    <row r="320" spans="1:12" x14ac:dyDescent="0.35">
      <c r="A320" s="8" t="s">
        <v>689</v>
      </c>
      <c r="B320" s="8" t="s">
        <v>37</v>
      </c>
      <c r="C320" s="8" t="s">
        <v>724</v>
      </c>
      <c r="D320" s="8" t="s">
        <v>1021</v>
      </c>
      <c r="E320" s="9" t="s">
        <v>1730</v>
      </c>
      <c r="F320" s="8">
        <v>37</v>
      </c>
      <c r="G320" s="262">
        <v>6136.9</v>
      </c>
      <c r="H320" s="12">
        <v>762.25</v>
      </c>
      <c r="I320" s="12">
        <v>375.47</v>
      </c>
      <c r="J320" s="13" t="s">
        <v>1022</v>
      </c>
      <c r="K320" s="13">
        <v>111</v>
      </c>
      <c r="L320" s="14"/>
    </row>
    <row r="321" spans="1:12" x14ac:dyDescent="0.35">
      <c r="A321" s="8" t="s">
        <v>689</v>
      </c>
      <c r="B321" s="8" t="s">
        <v>21</v>
      </c>
      <c r="C321" s="8" t="s">
        <v>697</v>
      </c>
      <c r="D321" s="8" t="s">
        <v>1037</v>
      </c>
      <c r="E321" s="9" t="s">
        <v>1582</v>
      </c>
      <c r="F321" s="8">
        <v>37</v>
      </c>
      <c r="G321" s="262">
        <v>6136.9</v>
      </c>
      <c r="H321" s="12">
        <v>567.29999999999995</v>
      </c>
      <c r="I321" s="12">
        <v>231.92000000000002</v>
      </c>
      <c r="J321" s="13" t="s">
        <v>1038</v>
      </c>
      <c r="K321" s="13">
        <v>119</v>
      </c>
      <c r="L321" s="14"/>
    </row>
    <row r="322" spans="1:12" x14ac:dyDescent="0.35">
      <c r="A322" s="8" t="s">
        <v>689</v>
      </c>
      <c r="B322" s="8" t="s">
        <v>30</v>
      </c>
      <c r="C322" s="8" t="s">
        <v>717</v>
      </c>
      <c r="D322" s="8" t="s">
        <v>1041</v>
      </c>
      <c r="E322" s="9" t="s">
        <v>38</v>
      </c>
      <c r="F322" s="8">
        <v>37</v>
      </c>
      <c r="G322" s="262">
        <v>6136.9</v>
      </c>
      <c r="H322" s="12">
        <v>1621.62</v>
      </c>
      <c r="I322" s="12">
        <v>313.83</v>
      </c>
      <c r="J322" s="13" t="s">
        <v>1042</v>
      </c>
      <c r="K322" s="13">
        <v>121</v>
      </c>
      <c r="L322" s="14"/>
    </row>
    <row r="323" spans="1:12" x14ac:dyDescent="0.35">
      <c r="A323" s="8" t="s">
        <v>701</v>
      </c>
      <c r="B323" s="8" t="s">
        <v>39</v>
      </c>
      <c r="C323" s="8" t="s">
        <v>20</v>
      </c>
      <c r="D323" s="8" t="s">
        <v>1057</v>
      </c>
      <c r="E323" s="9" t="s">
        <v>1619</v>
      </c>
      <c r="F323" s="8">
        <v>37</v>
      </c>
      <c r="G323" s="262">
        <v>6136.9</v>
      </c>
      <c r="H323" s="12">
        <v>1166.8499999999999</v>
      </c>
      <c r="I323" s="12">
        <v>115.39</v>
      </c>
      <c r="J323" s="13" t="s">
        <v>1058</v>
      </c>
      <c r="K323" s="13">
        <v>129</v>
      </c>
      <c r="L323" s="14"/>
    </row>
    <row r="324" spans="1:12" x14ac:dyDescent="0.35">
      <c r="A324" s="8" t="s">
        <v>701</v>
      </c>
      <c r="B324" s="8" t="s">
        <v>39</v>
      </c>
      <c r="C324" s="8" t="s">
        <v>20</v>
      </c>
      <c r="D324" s="8" t="s">
        <v>1061</v>
      </c>
      <c r="E324" s="9" t="s">
        <v>1736</v>
      </c>
      <c r="F324" s="8">
        <v>37</v>
      </c>
      <c r="G324" s="262">
        <v>6136.9</v>
      </c>
      <c r="H324" s="12">
        <v>1166.8499999999999</v>
      </c>
      <c r="I324" s="12">
        <v>115.39</v>
      </c>
      <c r="J324" s="13" t="s">
        <v>1062</v>
      </c>
      <c r="K324" s="13">
        <v>131</v>
      </c>
      <c r="L324" s="14"/>
    </row>
    <row r="325" spans="1:12" x14ac:dyDescent="0.35">
      <c r="A325" s="8" t="s">
        <v>701</v>
      </c>
      <c r="B325" s="8" t="s">
        <v>39</v>
      </c>
      <c r="C325" s="8" t="s">
        <v>20</v>
      </c>
      <c r="D325" s="8" t="s">
        <v>1065</v>
      </c>
      <c r="E325" s="9" t="s">
        <v>1601</v>
      </c>
      <c r="F325" s="8">
        <v>37</v>
      </c>
      <c r="G325" s="262">
        <v>6136.9</v>
      </c>
      <c r="H325" s="12">
        <v>1166.8499999999999</v>
      </c>
      <c r="I325" s="12">
        <v>115.39</v>
      </c>
      <c r="J325" s="13" t="s">
        <v>1066</v>
      </c>
      <c r="K325" s="13">
        <v>133</v>
      </c>
      <c r="L325" s="14"/>
    </row>
    <row r="326" spans="1:12" x14ac:dyDescent="0.35">
      <c r="A326" s="8" t="s">
        <v>701</v>
      </c>
      <c r="B326" s="8" t="s">
        <v>39</v>
      </c>
      <c r="C326" s="8" t="s">
        <v>20</v>
      </c>
      <c r="D326" s="8" t="s">
        <v>1078</v>
      </c>
      <c r="E326" s="9" t="s">
        <v>1603</v>
      </c>
      <c r="F326" s="8">
        <v>37</v>
      </c>
      <c r="G326" s="262">
        <v>6136.9</v>
      </c>
      <c r="H326" s="12">
        <v>1166.8499999999999</v>
      </c>
      <c r="I326" s="12">
        <v>115.39</v>
      </c>
      <c r="J326" s="13" t="s">
        <v>1079</v>
      </c>
      <c r="K326" s="13">
        <v>139</v>
      </c>
      <c r="L326" s="14"/>
    </row>
    <row r="327" spans="1:12" x14ac:dyDescent="0.35">
      <c r="A327" s="8" t="s">
        <v>701</v>
      </c>
      <c r="B327" s="8" t="s">
        <v>41</v>
      </c>
      <c r="C327" s="8" t="s">
        <v>729</v>
      </c>
      <c r="D327" s="8" t="s">
        <v>1106</v>
      </c>
      <c r="E327" s="9" t="s">
        <v>1746</v>
      </c>
      <c r="F327" s="8">
        <v>37</v>
      </c>
      <c r="G327" s="262">
        <v>6136.9</v>
      </c>
      <c r="H327" s="12">
        <v>1167.93</v>
      </c>
      <c r="I327" s="12">
        <v>120.52000000000001</v>
      </c>
      <c r="J327" s="13" t="s">
        <v>1107</v>
      </c>
      <c r="K327" s="13">
        <v>153</v>
      </c>
      <c r="L327" s="14"/>
    </row>
    <row r="328" spans="1:12" x14ac:dyDescent="0.35">
      <c r="A328" s="8" t="s">
        <v>701</v>
      </c>
      <c r="B328" s="8" t="s">
        <v>41</v>
      </c>
      <c r="C328" s="8" t="s">
        <v>729</v>
      </c>
      <c r="D328" s="8" t="s">
        <v>1114</v>
      </c>
      <c r="E328" s="9" t="s">
        <v>1748</v>
      </c>
      <c r="F328" s="8">
        <v>37</v>
      </c>
      <c r="G328" s="262">
        <v>6136.9</v>
      </c>
      <c r="H328" s="12">
        <v>1167.93</v>
      </c>
      <c r="I328" s="12">
        <v>120.52000000000001</v>
      </c>
      <c r="J328" s="13" t="s">
        <v>1115</v>
      </c>
      <c r="K328" s="13">
        <v>157</v>
      </c>
      <c r="L328" s="14"/>
    </row>
    <row r="329" spans="1:12" x14ac:dyDescent="0.35">
      <c r="A329" s="8" t="s">
        <v>701</v>
      </c>
      <c r="B329" s="8" t="s">
        <v>41</v>
      </c>
      <c r="C329" s="8" t="s">
        <v>729</v>
      </c>
      <c r="D329" s="8" t="s">
        <v>1118</v>
      </c>
      <c r="E329" s="9" t="s">
        <v>1749</v>
      </c>
      <c r="F329" s="8">
        <v>37</v>
      </c>
      <c r="G329" s="262">
        <v>6136.9</v>
      </c>
      <c r="H329" s="12">
        <v>1167.93</v>
      </c>
      <c r="I329" s="12">
        <v>120.52000000000001</v>
      </c>
      <c r="J329" s="13" t="s">
        <v>1119</v>
      </c>
      <c r="K329" s="13">
        <v>159</v>
      </c>
      <c r="L329" s="14"/>
    </row>
    <row r="330" spans="1:12" x14ac:dyDescent="0.35">
      <c r="A330" s="8" t="s">
        <v>701</v>
      </c>
      <c r="B330" s="8" t="s">
        <v>41</v>
      </c>
      <c r="C330" s="8" t="s">
        <v>729</v>
      </c>
      <c r="D330" s="8" t="s">
        <v>1122</v>
      </c>
      <c r="E330" s="9" t="s">
        <v>1750</v>
      </c>
      <c r="F330" s="8">
        <v>37</v>
      </c>
      <c r="G330" s="262">
        <v>6136.9</v>
      </c>
      <c r="H330" s="12">
        <v>1167.93</v>
      </c>
      <c r="I330" s="12">
        <v>120.52000000000001</v>
      </c>
      <c r="J330" s="13" t="s">
        <v>1123</v>
      </c>
      <c r="K330" s="13">
        <v>161</v>
      </c>
      <c r="L330" s="14"/>
    </row>
    <row r="331" spans="1:12" x14ac:dyDescent="0.35">
      <c r="A331" s="8" t="s">
        <v>701</v>
      </c>
      <c r="B331" s="8" t="s">
        <v>42</v>
      </c>
      <c r="C331" s="8" t="s">
        <v>730</v>
      </c>
      <c r="D331" s="8" t="s">
        <v>1134</v>
      </c>
      <c r="E331" s="9" t="s">
        <v>1753</v>
      </c>
      <c r="F331" s="8">
        <v>37</v>
      </c>
      <c r="G331" s="262">
        <v>6136.9</v>
      </c>
      <c r="H331" s="12">
        <v>1169</v>
      </c>
      <c r="I331" s="12">
        <v>125.65</v>
      </c>
      <c r="J331" s="13" t="s">
        <v>1135</v>
      </c>
      <c r="K331" s="13">
        <v>167</v>
      </c>
      <c r="L331" s="14"/>
    </row>
    <row r="332" spans="1:12" x14ac:dyDescent="0.35">
      <c r="A332" s="8" t="s">
        <v>701</v>
      </c>
      <c r="B332" s="8" t="s">
        <v>42</v>
      </c>
      <c r="C332" s="8" t="s">
        <v>730</v>
      </c>
      <c r="D332" s="8" t="s">
        <v>1142</v>
      </c>
      <c r="E332" s="9" t="s">
        <v>1622</v>
      </c>
      <c r="F332" s="8">
        <v>37</v>
      </c>
      <c r="G332" s="262">
        <v>6136.9</v>
      </c>
      <c r="H332" s="12">
        <v>1169</v>
      </c>
      <c r="I332" s="12">
        <v>125.65</v>
      </c>
      <c r="J332" s="13" t="s">
        <v>1143</v>
      </c>
      <c r="K332" s="13">
        <v>171</v>
      </c>
      <c r="L332" s="14"/>
    </row>
    <row r="333" spans="1:12" x14ac:dyDescent="0.35">
      <c r="A333" s="8" t="s">
        <v>701</v>
      </c>
      <c r="B333" s="8" t="s">
        <v>49</v>
      </c>
      <c r="C333" s="8" t="s">
        <v>705</v>
      </c>
      <c r="D333" s="8" t="s">
        <v>1170</v>
      </c>
      <c r="E333" s="9" t="s">
        <v>1566</v>
      </c>
      <c r="F333" s="8">
        <v>37</v>
      </c>
      <c r="G333" s="262">
        <v>6136.9</v>
      </c>
      <c r="H333" s="12">
        <v>1111.28</v>
      </c>
      <c r="I333" s="12">
        <v>115.39</v>
      </c>
      <c r="J333" s="13" t="s">
        <v>1171</v>
      </c>
      <c r="K333" s="13">
        <v>185</v>
      </c>
      <c r="L333" s="14"/>
    </row>
    <row r="334" spans="1:12" x14ac:dyDescent="0.35">
      <c r="A334" s="8" t="s">
        <v>701</v>
      </c>
      <c r="B334" s="8" t="s">
        <v>49</v>
      </c>
      <c r="C334" s="8" t="s">
        <v>705</v>
      </c>
      <c r="D334" s="8" t="s">
        <v>1180</v>
      </c>
      <c r="E334" s="9" t="s">
        <v>1586</v>
      </c>
      <c r="F334" s="8">
        <v>37</v>
      </c>
      <c r="G334" s="262">
        <v>6136.9</v>
      </c>
      <c r="H334" s="12">
        <v>1111.28</v>
      </c>
      <c r="I334" s="12">
        <v>115.39</v>
      </c>
      <c r="J334" s="13" t="s">
        <v>1181</v>
      </c>
      <c r="K334" s="13">
        <v>189</v>
      </c>
      <c r="L334" s="14"/>
    </row>
    <row r="335" spans="1:12" x14ac:dyDescent="0.35">
      <c r="A335" s="8" t="s">
        <v>701</v>
      </c>
      <c r="B335" s="8" t="s">
        <v>49</v>
      </c>
      <c r="C335" s="8" t="s">
        <v>705</v>
      </c>
      <c r="D335" s="8" t="s">
        <v>1184</v>
      </c>
      <c r="E335" s="9" t="s">
        <v>1767</v>
      </c>
      <c r="F335" s="8">
        <v>37</v>
      </c>
      <c r="G335" s="262">
        <v>6136.9</v>
      </c>
      <c r="H335" s="12">
        <v>1111.28</v>
      </c>
      <c r="I335" s="12">
        <v>115.39</v>
      </c>
      <c r="J335" s="13" t="s">
        <v>1185</v>
      </c>
      <c r="K335" s="13">
        <v>191</v>
      </c>
      <c r="L335" s="14"/>
    </row>
    <row r="336" spans="1:12" x14ac:dyDescent="0.35">
      <c r="A336" s="8" t="s">
        <v>701</v>
      </c>
      <c r="B336" s="8" t="s">
        <v>49</v>
      </c>
      <c r="C336" s="8" t="s">
        <v>705</v>
      </c>
      <c r="D336" s="8" t="s">
        <v>1192</v>
      </c>
      <c r="E336" s="9" t="s">
        <v>1771</v>
      </c>
      <c r="F336" s="8">
        <v>37</v>
      </c>
      <c r="G336" s="262">
        <v>6136.9</v>
      </c>
      <c r="H336" s="12">
        <v>1111.28</v>
      </c>
      <c r="I336" s="12">
        <v>115.39</v>
      </c>
      <c r="J336" s="13" t="s">
        <v>1193</v>
      </c>
      <c r="K336" s="13">
        <v>195</v>
      </c>
      <c r="L336" s="14"/>
    </row>
    <row r="337" spans="1:12" x14ac:dyDescent="0.35">
      <c r="A337" s="8" t="s">
        <v>701</v>
      </c>
      <c r="B337" s="8" t="s">
        <v>49</v>
      </c>
      <c r="C337" s="8" t="s">
        <v>705</v>
      </c>
      <c r="D337" s="8" t="s">
        <v>1200</v>
      </c>
      <c r="E337" s="9" t="s">
        <v>1571</v>
      </c>
      <c r="F337" s="8">
        <v>37</v>
      </c>
      <c r="G337" s="262">
        <v>6136.9</v>
      </c>
      <c r="H337" s="12">
        <v>1111.28</v>
      </c>
      <c r="I337" s="12">
        <v>115.39</v>
      </c>
      <c r="J337" s="13" t="s">
        <v>1201</v>
      </c>
      <c r="K337" s="13">
        <v>199</v>
      </c>
      <c r="L337" s="14"/>
    </row>
    <row r="338" spans="1:12" x14ac:dyDescent="0.35">
      <c r="A338" s="8" t="s">
        <v>701</v>
      </c>
      <c r="B338" s="8" t="s">
        <v>49</v>
      </c>
      <c r="C338" s="8" t="s">
        <v>705</v>
      </c>
      <c r="D338" s="8" t="s">
        <v>1208</v>
      </c>
      <c r="E338" s="9" t="s">
        <v>1623</v>
      </c>
      <c r="F338" s="8">
        <v>37</v>
      </c>
      <c r="G338" s="262">
        <v>6136.9</v>
      </c>
      <c r="H338" s="12">
        <v>1111.28</v>
      </c>
      <c r="I338" s="12">
        <v>115.39</v>
      </c>
      <c r="J338" s="13" t="s">
        <v>1209</v>
      </c>
      <c r="K338" s="13">
        <v>203</v>
      </c>
      <c r="L338" s="14"/>
    </row>
    <row r="339" spans="1:12" x14ac:dyDescent="0.35">
      <c r="A339" s="8" t="s">
        <v>701</v>
      </c>
      <c r="B339" s="8" t="s">
        <v>50</v>
      </c>
      <c r="C339" s="8" t="s">
        <v>737</v>
      </c>
      <c r="D339" s="8" t="s">
        <v>1216</v>
      </c>
      <c r="E339" s="9" t="s">
        <v>1773</v>
      </c>
      <c r="F339" s="8">
        <v>37</v>
      </c>
      <c r="G339" s="262">
        <v>6136.9</v>
      </c>
      <c r="H339" s="12">
        <v>1167.93</v>
      </c>
      <c r="I339" s="12">
        <v>120.52000000000001</v>
      </c>
      <c r="J339" s="13" t="s">
        <v>1217</v>
      </c>
      <c r="K339" s="13">
        <v>207</v>
      </c>
      <c r="L339" s="14"/>
    </row>
    <row r="340" spans="1:12" x14ac:dyDescent="0.35">
      <c r="A340" s="8" t="s">
        <v>701</v>
      </c>
      <c r="B340" s="8" t="s">
        <v>53</v>
      </c>
      <c r="C340" s="8" t="s">
        <v>739</v>
      </c>
      <c r="D340" s="8" t="s">
        <v>1249</v>
      </c>
      <c r="E340" s="9" t="s">
        <v>1788</v>
      </c>
      <c r="F340" s="8">
        <v>37</v>
      </c>
      <c r="G340" s="262">
        <v>6136.9</v>
      </c>
      <c r="H340" s="12">
        <v>1165.77</v>
      </c>
      <c r="I340" s="12">
        <v>110.26</v>
      </c>
      <c r="J340" s="13" t="s">
        <v>1250</v>
      </c>
      <c r="K340" s="13">
        <v>223</v>
      </c>
      <c r="L340" s="20"/>
    </row>
    <row r="341" spans="1:12" x14ac:dyDescent="0.35">
      <c r="A341" s="8" t="s">
        <v>701</v>
      </c>
      <c r="B341" s="8" t="s">
        <v>54</v>
      </c>
      <c r="C341" s="8" t="s">
        <v>726</v>
      </c>
      <c r="D341" s="8" t="s">
        <v>1265</v>
      </c>
      <c r="E341" s="9" t="s">
        <v>1605</v>
      </c>
      <c r="F341" s="8">
        <v>37</v>
      </c>
      <c r="G341" s="262">
        <v>6136.9</v>
      </c>
      <c r="H341" s="12">
        <v>1165.77</v>
      </c>
      <c r="I341" s="12">
        <v>110.26</v>
      </c>
      <c r="J341" s="13" t="s">
        <v>1266</v>
      </c>
      <c r="K341" s="13">
        <v>231</v>
      </c>
      <c r="L341" s="20"/>
    </row>
    <row r="342" spans="1:12" x14ac:dyDescent="0.35">
      <c r="A342" s="8" t="s">
        <v>701</v>
      </c>
      <c r="B342" s="8" t="s">
        <v>54</v>
      </c>
      <c r="C342" s="8" t="s">
        <v>726</v>
      </c>
      <c r="D342" s="8" t="s">
        <v>1269</v>
      </c>
      <c r="E342" s="9" t="s">
        <v>1795</v>
      </c>
      <c r="F342" s="8">
        <v>37</v>
      </c>
      <c r="G342" s="262">
        <v>6136.9</v>
      </c>
      <c r="H342" s="12">
        <v>1165.77</v>
      </c>
      <c r="I342" s="12">
        <v>110.26</v>
      </c>
      <c r="J342" s="13" t="s">
        <v>1270</v>
      </c>
      <c r="K342" s="13">
        <v>233</v>
      </c>
      <c r="L342" s="20"/>
    </row>
    <row r="343" spans="1:12" x14ac:dyDescent="0.35">
      <c r="A343" s="8" t="s">
        <v>701</v>
      </c>
      <c r="B343" s="8" t="s">
        <v>54</v>
      </c>
      <c r="C343" s="8" t="s">
        <v>726</v>
      </c>
      <c r="D343" s="8" t="s">
        <v>1277</v>
      </c>
      <c r="E343" s="9" t="s">
        <v>1627</v>
      </c>
      <c r="F343" s="8">
        <v>37</v>
      </c>
      <c r="G343" s="262">
        <v>6136.9</v>
      </c>
      <c r="H343" s="12">
        <v>1165.77</v>
      </c>
      <c r="I343" s="12">
        <v>110.26</v>
      </c>
      <c r="J343" s="13" t="s">
        <v>1278</v>
      </c>
      <c r="K343" s="13">
        <v>237</v>
      </c>
      <c r="L343" s="20"/>
    </row>
    <row r="344" spans="1:12" x14ac:dyDescent="0.35">
      <c r="A344" s="8" t="s">
        <v>701</v>
      </c>
      <c r="B344" s="8" t="s">
        <v>54</v>
      </c>
      <c r="C344" s="8" t="s">
        <v>726</v>
      </c>
      <c r="D344" s="8" t="s">
        <v>1281</v>
      </c>
      <c r="E344" s="9" t="s">
        <v>1567</v>
      </c>
      <c r="F344" s="8">
        <v>37</v>
      </c>
      <c r="G344" s="262">
        <v>6136.9</v>
      </c>
      <c r="H344" s="12">
        <v>1165.77</v>
      </c>
      <c r="I344" s="12">
        <v>110.26</v>
      </c>
      <c r="J344" s="13" t="s">
        <v>1282</v>
      </c>
      <c r="K344" s="13">
        <v>239</v>
      </c>
      <c r="L344" s="20"/>
    </row>
    <row r="345" spans="1:12" x14ac:dyDescent="0.35">
      <c r="A345" s="8" t="s">
        <v>701</v>
      </c>
      <c r="B345" s="8" t="s">
        <v>54</v>
      </c>
      <c r="C345" s="8" t="s">
        <v>726</v>
      </c>
      <c r="D345" s="8" t="s">
        <v>1285</v>
      </c>
      <c r="E345" s="9" t="s">
        <v>1799</v>
      </c>
      <c r="F345" s="8">
        <v>37</v>
      </c>
      <c r="G345" s="262">
        <v>6136.9</v>
      </c>
      <c r="H345" s="12">
        <v>1165.77</v>
      </c>
      <c r="I345" s="12">
        <v>110.26</v>
      </c>
      <c r="J345" s="13" t="s">
        <v>1286</v>
      </c>
      <c r="K345" s="13">
        <v>241</v>
      </c>
      <c r="L345" s="20"/>
    </row>
    <row r="346" spans="1:12" x14ac:dyDescent="0.35">
      <c r="A346" s="8" t="s">
        <v>701</v>
      </c>
      <c r="B346" s="8" t="s">
        <v>55</v>
      </c>
      <c r="C346" s="8" t="s">
        <v>740</v>
      </c>
      <c r="D346" s="8" t="s">
        <v>1289</v>
      </c>
      <c r="E346" s="9" t="s">
        <v>1577</v>
      </c>
      <c r="F346" s="8">
        <v>37</v>
      </c>
      <c r="G346" s="262">
        <v>6136.9</v>
      </c>
      <c r="H346" s="12">
        <v>2719.5299999999997</v>
      </c>
      <c r="I346" s="12" t="s">
        <v>696</v>
      </c>
      <c r="J346" s="13" t="s">
        <v>1290</v>
      </c>
      <c r="K346" s="13">
        <v>243</v>
      </c>
      <c r="L346" s="20"/>
    </row>
    <row r="347" spans="1:12" x14ac:dyDescent="0.35">
      <c r="A347" s="8" t="s">
        <v>701</v>
      </c>
      <c r="B347" s="8" t="s">
        <v>22</v>
      </c>
      <c r="C347" s="8" t="s">
        <v>702</v>
      </c>
      <c r="D347" s="8" t="s">
        <v>1482</v>
      </c>
      <c r="E347" s="9" t="s">
        <v>1644</v>
      </c>
      <c r="F347" s="8">
        <v>37</v>
      </c>
      <c r="G347" s="262">
        <v>6136.9</v>
      </c>
      <c r="H347" s="12">
        <v>3954.2800000000007</v>
      </c>
      <c r="I347" s="12" t="s">
        <v>696</v>
      </c>
      <c r="J347" s="13" t="s">
        <v>1483</v>
      </c>
      <c r="K347" s="13">
        <v>341</v>
      </c>
      <c r="L347" s="20"/>
    </row>
    <row r="348" spans="1:12" x14ac:dyDescent="0.35">
      <c r="A348" s="8" t="s">
        <v>701</v>
      </c>
      <c r="B348" s="8" t="s">
        <v>22</v>
      </c>
      <c r="C348" s="8" t="s">
        <v>702</v>
      </c>
      <c r="D348" s="8" t="s">
        <v>1486</v>
      </c>
      <c r="E348" s="9" t="s">
        <v>1591</v>
      </c>
      <c r="F348" s="8">
        <v>37</v>
      </c>
      <c r="G348" s="262">
        <v>6136.9</v>
      </c>
      <c r="H348" s="12">
        <v>3954.2800000000007</v>
      </c>
      <c r="I348" s="12" t="s">
        <v>696</v>
      </c>
      <c r="J348" s="13" t="s">
        <v>1487</v>
      </c>
      <c r="K348" s="13">
        <v>343</v>
      </c>
      <c r="L348" s="20"/>
    </row>
    <row r="349" spans="1:12" x14ac:dyDescent="0.35">
      <c r="A349" s="8" t="s">
        <v>701</v>
      </c>
      <c r="B349" s="8" t="s">
        <v>41</v>
      </c>
      <c r="C349" s="8" t="s">
        <v>729</v>
      </c>
      <c r="D349" s="8" t="s">
        <v>1510</v>
      </c>
      <c r="E349" s="9" t="s">
        <v>1853</v>
      </c>
      <c r="F349" s="8">
        <v>37</v>
      </c>
      <c r="G349" s="262">
        <v>6136.9</v>
      </c>
      <c r="H349" s="12">
        <v>1167.93</v>
      </c>
      <c r="I349" s="12">
        <v>120.52000000000001</v>
      </c>
      <c r="J349" s="13" t="s">
        <v>1511</v>
      </c>
      <c r="K349" s="13">
        <v>363</v>
      </c>
      <c r="L349" s="20"/>
    </row>
    <row r="350" spans="1:12" x14ac:dyDescent="0.35">
      <c r="A350" s="8" t="s">
        <v>708</v>
      </c>
      <c r="B350" s="8" t="s">
        <v>26</v>
      </c>
      <c r="C350" s="8" t="s">
        <v>712</v>
      </c>
      <c r="D350" s="8" t="s">
        <v>27</v>
      </c>
      <c r="E350" s="9" t="s">
        <v>1673</v>
      </c>
      <c r="F350" s="8">
        <v>38</v>
      </c>
      <c r="G350" s="262">
        <v>6136.9</v>
      </c>
      <c r="H350" s="12">
        <v>3327.24</v>
      </c>
      <c r="I350" s="12" t="s">
        <v>696</v>
      </c>
      <c r="J350" s="13" t="s">
        <v>713</v>
      </c>
      <c r="K350" s="13">
        <v>25</v>
      </c>
      <c r="L350" s="14"/>
    </row>
    <row r="351" spans="1:12" x14ac:dyDescent="0.35">
      <c r="A351" s="8" t="s">
        <v>708</v>
      </c>
      <c r="B351" s="8" t="s">
        <v>26</v>
      </c>
      <c r="C351" s="8" t="s">
        <v>712</v>
      </c>
      <c r="D351" s="8" t="s">
        <v>901</v>
      </c>
      <c r="E351" s="9" t="s">
        <v>1694</v>
      </c>
      <c r="F351" s="8">
        <v>38</v>
      </c>
      <c r="G351" s="262">
        <v>6136.9</v>
      </c>
      <c r="H351" s="12">
        <v>3327.24</v>
      </c>
      <c r="I351" s="12" t="s">
        <v>696</v>
      </c>
      <c r="J351" s="13" t="s">
        <v>902</v>
      </c>
      <c r="K351" s="13">
        <v>51</v>
      </c>
      <c r="L351" s="14"/>
    </row>
    <row r="352" spans="1:12" x14ac:dyDescent="0.35">
      <c r="A352" s="8" t="s">
        <v>701</v>
      </c>
      <c r="B352" s="8" t="s">
        <v>22</v>
      </c>
      <c r="C352" s="8" t="s">
        <v>702</v>
      </c>
      <c r="D352" s="8" t="s">
        <v>1488</v>
      </c>
      <c r="E352" s="9" t="s">
        <v>1841</v>
      </c>
      <c r="F352" s="8">
        <v>38</v>
      </c>
      <c r="G352" s="262">
        <v>6136.9</v>
      </c>
      <c r="H352" s="12">
        <v>3954.2800000000007</v>
      </c>
      <c r="I352" s="12" t="s">
        <v>696</v>
      </c>
      <c r="J352" s="13" t="s">
        <v>1489</v>
      </c>
      <c r="K352" s="13">
        <v>344</v>
      </c>
      <c r="L352" s="20"/>
    </row>
    <row r="353" spans="1:12" x14ac:dyDescent="0.35">
      <c r="A353" s="8" t="s">
        <v>701</v>
      </c>
      <c r="B353" s="8" t="s">
        <v>22</v>
      </c>
      <c r="C353" s="8" t="s">
        <v>702</v>
      </c>
      <c r="D353" s="8" t="s">
        <v>1492</v>
      </c>
      <c r="E353" s="9" t="s">
        <v>1842</v>
      </c>
      <c r="F353" s="8">
        <v>38</v>
      </c>
      <c r="G353" s="262">
        <v>6136.9</v>
      </c>
      <c r="H353" s="12">
        <v>3954.2800000000007</v>
      </c>
      <c r="I353" s="12" t="s">
        <v>696</v>
      </c>
      <c r="J353" s="13" t="s">
        <v>1493</v>
      </c>
      <c r="K353" s="13">
        <v>346</v>
      </c>
      <c r="L353" s="20"/>
    </row>
    <row r="354" spans="1:12" x14ac:dyDescent="0.35">
      <c r="A354" s="8" t="s">
        <v>708</v>
      </c>
      <c r="B354" s="8" t="s">
        <v>26</v>
      </c>
      <c r="C354" s="8" t="s">
        <v>712</v>
      </c>
      <c r="D354" s="8" t="s">
        <v>28</v>
      </c>
      <c r="E354" s="9" t="s">
        <v>1673</v>
      </c>
      <c r="F354" s="8">
        <v>39</v>
      </c>
      <c r="G354" s="262">
        <v>6136.9</v>
      </c>
      <c r="H354" s="12">
        <v>3327.24</v>
      </c>
      <c r="I354" s="12" t="s">
        <v>696</v>
      </c>
      <c r="J354" s="13" t="s">
        <v>714</v>
      </c>
      <c r="K354" s="13">
        <v>26</v>
      </c>
      <c r="L354" s="14"/>
    </row>
    <row r="355" spans="1:12" x14ac:dyDescent="0.35">
      <c r="A355" s="8" t="s">
        <v>701</v>
      </c>
      <c r="B355" s="8" t="s">
        <v>22</v>
      </c>
      <c r="C355" s="8" t="s">
        <v>702</v>
      </c>
      <c r="D355" s="8" t="s">
        <v>1490</v>
      </c>
      <c r="E355" s="9" t="s">
        <v>1841</v>
      </c>
      <c r="F355" s="8">
        <v>39</v>
      </c>
      <c r="G355" s="262">
        <v>6136.9</v>
      </c>
      <c r="H355" s="12">
        <v>3954.2800000000007</v>
      </c>
      <c r="I355" s="12" t="s">
        <v>696</v>
      </c>
      <c r="J355" s="13" t="s">
        <v>1491</v>
      </c>
      <c r="K355" s="13">
        <v>345</v>
      </c>
      <c r="L355" s="20"/>
    </row>
    <row r="356" spans="1:12" x14ac:dyDescent="0.35">
      <c r="A356" s="8" t="s">
        <v>701</v>
      </c>
      <c r="B356" s="8" t="s">
        <v>22</v>
      </c>
      <c r="C356" s="8" t="s">
        <v>702</v>
      </c>
      <c r="D356" s="8" t="s">
        <v>1494</v>
      </c>
      <c r="E356" s="9" t="s">
        <v>1842</v>
      </c>
      <c r="F356" s="8">
        <v>39</v>
      </c>
      <c r="G356" s="262">
        <v>6136.9</v>
      </c>
      <c r="H356" s="12">
        <v>3954.2800000000007</v>
      </c>
      <c r="I356" s="12" t="s">
        <v>696</v>
      </c>
      <c r="J356" s="13" t="s">
        <v>1495</v>
      </c>
      <c r="K356" s="13">
        <v>347</v>
      </c>
      <c r="L356" s="20"/>
    </row>
    <row r="357" spans="1:12" x14ac:dyDescent="0.35">
      <c r="A357" s="8" t="s">
        <v>701</v>
      </c>
      <c r="B357" s="8" t="s">
        <v>49</v>
      </c>
      <c r="C357" s="8" t="s">
        <v>705</v>
      </c>
      <c r="D357" s="8" t="s">
        <v>1194</v>
      </c>
      <c r="E357" s="9" t="s">
        <v>1771</v>
      </c>
      <c r="F357" s="8">
        <v>40</v>
      </c>
      <c r="G357" s="262">
        <v>6136.9</v>
      </c>
      <c r="H357" s="12">
        <v>1111.28</v>
      </c>
      <c r="I357" s="12">
        <v>115.39</v>
      </c>
      <c r="J357" s="13" t="s">
        <v>1195</v>
      </c>
      <c r="K357" s="13">
        <v>196</v>
      </c>
      <c r="L357" s="14"/>
    </row>
    <row r="358" spans="1:12" x14ac:dyDescent="0.35">
      <c r="A358" s="8" t="s">
        <v>701</v>
      </c>
      <c r="B358" s="8" t="s">
        <v>49</v>
      </c>
      <c r="C358" s="8" t="s">
        <v>705</v>
      </c>
      <c r="D358" s="8" t="s">
        <v>1196</v>
      </c>
      <c r="E358" s="9" t="s">
        <v>1771</v>
      </c>
      <c r="F358" s="8">
        <v>41</v>
      </c>
      <c r="G358" s="262">
        <v>6136.9</v>
      </c>
      <c r="H358" s="12">
        <v>1111.28</v>
      </c>
      <c r="I358" s="12">
        <v>115.39</v>
      </c>
      <c r="J358" s="13" t="s">
        <v>1197</v>
      </c>
      <c r="K358" s="13">
        <v>197</v>
      </c>
      <c r="L358" s="14"/>
    </row>
    <row r="359" spans="1:12" x14ac:dyDescent="0.35">
      <c r="A359" s="8" t="s">
        <v>701</v>
      </c>
      <c r="B359" s="8" t="s">
        <v>39</v>
      </c>
      <c r="C359" s="8" t="s">
        <v>20</v>
      </c>
      <c r="D359" s="8" t="s">
        <v>1500</v>
      </c>
      <c r="E359" s="9" t="s">
        <v>1847</v>
      </c>
      <c r="F359" s="8" t="s">
        <v>63</v>
      </c>
      <c r="G359" s="262">
        <v>301126.12000000005</v>
      </c>
      <c r="H359" s="12">
        <v>89750.75</v>
      </c>
      <c r="I359" s="12" t="s">
        <v>696</v>
      </c>
      <c r="J359" s="13" t="s">
        <v>1501</v>
      </c>
      <c r="K359" s="13">
        <v>356</v>
      </c>
      <c r="L359" s="20"/>
    </row>
    <row r="360" spans="1:12" x14ac:dyDescent="0.35">
      <c r="A360" s="8" t="s">
        <v>701</v>
      </c>
      <c r="B360" s="8" t="s">
        <v>39</v>
      </c>
      <c r="C360" s="8" t="s">
        <v>20</v>
      </c>
      <c r="D360" s="8" t="s">
        <v>1502</v>
      </c>
      <c r="E360" s="9" t="s">
        <v>1849</v>
      </c>
      <c r="F360" s="8" t="s">
        <v>63</v>
      </c>
      <c r="G360" s="262">
        <v>301126.12000000005</v>
      </c>
      <c r="H360" s="12">
        <v>89750.75</v>
      </c>
      <c r="I360" s="12" t="s">
        <v>696</v>
      </c>
      <c r="J360" s="13" t="s">
        <v>1503</v>
      </c>
      <c r="K360" s="13">
        <v>359</v>
      </c>
      <c r="L360" s="20"/>
    </row>
    <row r="361" spans="1:12" x14ac:dyDescent="0.35">
      <c r="A361" s="8" t="s">
        <v>708</v>
      </c>
      <c r="B361" s="8" t="s">
        <v>26</v>
      </c>
      <c r="C361" s="8" t="s">
        <v>712</v>
      </c>
      <c r="D361" s="8" t="s">
        <v>1496</v>
      </c>
      <c r="E361" s="9" t="s">
        <v>1843</v>
      </c>
      <c r="F361" s="8" t="s">
        <v>61</v>
      </c>
      <c r="G361" s="262">
        <v>163795.79999999999</v>
      </c>
      <c r="H361" s="12">
        <v>42439.54</v>
      </c>
      <c r="I361" s="12" t="s">
        <v>696</v>
      </c>
      <c r="J361" s="13" t="s">
        <v>1497</v>
      </c>
      <c r="K361" s="13">
        <v>348</v>
      </c>
      <c r="L361" s="20"/>
    </row>
    <row r="362" spans="1:12" x14ac:dyDescent="0.35">
      <c r="A362" s="8" t="s">
        <v>708</v>
      </c>
      <c r="B362" s="8" t="s">
        <v>26</v>
      </c>
      <c r="C362" s="8" t="s">
        <v>712</v>
      </c>
      <c r="D362" s="8" t="s">
        <v>1498</v>
      </c>
      <c r="E362" s="9" t="s">
        <v>1845</v>
      </c>
      <c r="F362" s="8" t="s">
        <v>61</v>
      </c>
      <c r="G362" s="262">
        <v>163795.79999999999</v>
      </c>
      <c r="H362" s="12">
        <v>42439.54</v>
      </c>
      <c r="I362" s="12" t="s">
        <v>696</v>
      </c>
      <c r="J362" s="13" t="s">
        <v>1499</v>
      </c>
      <c r="K362" s="13">
        <v>351</v>
      </c>
      <c r="L362" s="20"/>
    </row>
    <row r="363" spans="1:12" x14ac:dyDescent="0.35">
      <c r="A363" s="8" t="s">
        <v>708</v>
      </c>
      <c r="B363" s="8" t="s">
        <v>26</v>
      </c>
      <c r="C363" s="8" t="s">
        <v>712</v>
      </c>
      <c r="D363" s="8" t="s">
        <v>1496</v>
      </c>
      <c r="E363" s="9" t="s">
        <v>1843</v>
      </c>
      <c r="F363" s="8" t="s">
        <v>62</v>
      </c>
      <c r="G363" s="263">
        <v>252392.40000000002</v>
      </c>
      <c r="H363" s="12">
        <v>50890.380000000005</v>
      </c>
      <c r="I363" s="12" t="s">
        <v>696</v>
      </c>
      <c r="J363" s="13" t="s">
        <v>1497</v>
      </c>
      <c r="K363" s="13">
        <v>350</v>
      </c>
      <c r="L363" s="20"/>
    </row>
    <row r="364" spans="1:12" x14ac:dyDescent="0.35">
      <c r="A364" s="8" t="s">
        <v>708</v>
      </c>
      <c r="B364" s="8" t="s">
        <v>26</v>
      </c>
      <c r="C364" s="8" t="s">
        <v>712</v>
      </c>
      <c r="D364" s="8" t="s">
        <v>1498</v>
      </c>
      <c r="E364" s="9" t="s">
        <v>1845</v>
      </c>
      <c r="F364" s="8" t="s">
        <v>62</v>
      </c>
      <c r="G364" s="263">
        <v>252392.40000000002</v>
      </c>
      <c r="H364" s="12">
        <v>50890.380000000005</v>
      </c>
      <c r="I364" s="12" t="s">
        <v>696</v>
      </c>
      <c r="J364" s="13" t="s">
        <v>1499</v>
      </c>
      <c r="K364" s="13">
        <v>352</v>
      </c>
      <c r="L364" s="20"/>
    </row>
  </sheetData>
  <autoFilter ref="A1:P364" xr:uid="{7580D00F-1380-4A7A-BC2B-F568F0A572CF}"/>
  <conditionalFormatting sqref="A1:M1048576">
    <cfRule type="containsText" dxfId="43" priority="3" operator="containsText" text="N/A">
      <formula>NOT(ISERROR(SEARCH("N/A",A1)))</formula>
    </cfRule>
    <cfRule type="containsErrors" dxfId="42" priority="4">
      <formula>ISERROR(A1)</formula>
    </cfRule>
    <cfRule type="containsText" dxfId="41" priority="11" operator="containsText" text="TBC">
      <formula>NOT(ISERROR(SEARCH("TBC",A1)))</formula>
    </cfRule>
    <cfRule type="containsText" dxfId="40" priority="12" operator="containsText" text="NO GO">
      <formula>NOT(ISERROR(SEARCH("NO GO",A1)))</formula>
    </cfRule>
  </conditionalFormatting>
  <conditionalFormatting sqref="F1:F1048576">
    <cfRule type="containsText" dxfId="39" priority="6" operator="containsText" text="27+">
      <formula>NOT(ISERROR(SEARCH("27+",F1)))</formula>
    </cfRule>
    <cfRule type="containsText" dxfId="38" priority="7" operator="containsText" text="29">
      <formula>NOT(ISERROR(SEARCH("29",F1)))</formula>
    </cfRule>
    <cfRule type="containsText" dxfId="37" priority="8" operator="containsText" text="28">
      <formula>NOT(ISERROR(SEARCH("28",F1)))</formula>
    </cfRule>
    <cfRule type="containsText" dxfId="36" priority="9" operator="containsText" text="25">
      <formula>NOT(ISERROR(SEARCH("25",F1)))</formula>
    </cfRule>
    <cfRule type="containsText" dxfId="35" priority="10" operator="containsText" text="24">
      <formula>NOT(ISERROR(SEARCH("24",F1)))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F9C0C-A34F-4EE9-B5B4-14D9C0AF07F4}">
  <sheetPr>
    <tabColor rgb="FFFFFF00"/>
  </sheetPr>
  <dimension ref="A1:BJ364"/>
  <sheetViews>
    <sheetView zoomScale="80" zoomScaleNormal="80" workbookViewId="0">
      <pane xSplit="5" ySplit="1" topLeftCell="F59" activePane="bottomRight" state="frozen"/>
      <selection activeCell="E19" sqref="E19"/>
      <selection pane="topRight" activeCell="E19" sqref="E19"/>
      <selection pane="bottomLeft" activeCell="E19" sqref="E19"/>
      <selection pane="bottomRight" activeCell="M79" sqref="M79"/>
    </sheetView>
  </sheetViews>
  <sheetFormatPr defaultColWidth="8.81640625" defaultRowHeight="14.5" outlineLevelCol="2" x14ac:dyDescent="0.35"/>
  <cols>
    <col min="1" max="1" width="8.81640625" style="16" customWidth="1"/>
    <col min="2" max="2" width="8.26953125" style="16" customWidth="1"/>
    <col min="3" max="3" width="13.81640625" style="16" customWidth="1"/>
    <col min="4" max="4" width="21" style="16" customWidth="1"/>
    <col min="5" max="5" width="40.7265625" style="21" customWidth="1" outlineLevel="2"/>
    <col min="6" max="6" width="9.453125" style="21" customWidth="1" outlineLevel="1"/>
    <col min="7" max="7" width="12.453125" style="21" customWidth="1" outlineLevel="1"/>
    <col min="8" max="8" width="25.7265625" style="16" customWidth="1" outlineLevel="2"/>
    <col min="9" max="9" width="13.1796875" style="16" customWidth="1" outlineLevel="2"/>
    <col min="10" max="10" width="25.7265625" style="16" customWidth="1" outlineLevel="2"/>
    <col min="11" max="11" width="14.26953125" style="16" customWidth="1" outlineLevel="2"/>
    <col min="12" max="12" width="22.1796875" style="16" customWidth="1" outlineLevel="2"/>
    <col min="13" max="13" width="40.7265625" style="16" customWidth="1" outlineLevel="1"/>
    <col min="14" max="14" width="9.7265625" style="16" customWidth="1" outlineLevel="2"/>
    <col min="15" max="15" width="21.81640625" style="16" customWidth="1" outlineLevel="2"/>
    <col min="16" max="16" width="40.7265625" style="16" customWidth="1" outlineLevel="1"/>
    <col min="17" max="17" width="16.26953125" style="16" customWidth="1" outlineLevel="2"/>
    <col min="18" max="18" width="40.7265625" style="16" customWidth="1" outlineLevel="1"/>
    <col min="19" max="19" width="10.7265625" style="16" bestFit="1" customWidth="1"/>
    <col min="20" max="20" width="10" style="16" customWidth="1"/>
    <col min="21" max="21" width="8.81640625" style="16"/>
    <col min="22" max="22" width="2.7265625" style="23" customWidth="1"/>
    <col min="23" max="24" width="13.54296875" style="16" customWidth="1"/>
    <col min="25" max="16384" width="8.81640625" style="16"/>
  </cols>
  <sheetData>
    <row r="1" spans="1:24" s="7" customFormat="1" ht="43.5" x14ac:dyDescent="0.35">
      <c r="A1" s="1" t="s">
        <v>0</v>
      </c>
      <c r="B1" s="2" t="s">
        <v>1</v>
      </c>
      <c r="C1" s="2" t="s">
        <v>1</v>
      </c>
      <c r="D1" s="2" t="s">
        <v>2</v>
      </c>
      <c r="E1" s="1" t="s">
        <v>3</v>
      </c>
      <c r="F1" s="1" t="s">
        <v>1874</v>
      </c>
      <c r="G1" s="1" t="s">
        <v>4</v>
      </c>
      <c r="H1" s="3" t="s">
        <v>5</v>
      </c>
      <c r="I1" s="3" t="s">
        <v>6</v>
      </c>
      <c r="J1" s="3" t="s">
        <v>1875</v>
      </c>
      <c r="K1" s="3" t="s">
        <v>1876</v>
      </c>
      <c r="L1" s="3" t="s">
        <v>7</v>
      </c>
      <c r="M1" s="3" t="s">
        <v>8</v>
      </c>
      <c r="N1" s="3" t="s">
        <v>9</v>
      </c>
      <c r="O1" s="3" t="s">
        <v>10</v>
      </c>
      <c r="P1" s="3" t="s">
        <v>11</v>
      </c>
      <c r="Q1" s="3" t="s">
        <v>12</v>
      </c>
      <c r="R1" s="3" t="s">
        <v>13</v>
      </c>
      <c r="S1" s="3" t="s">
        <v>14</v>
      </c>
      <c r="T1" s="3" t="s">
        <v>1873</v>
      </c>
      <c r="U1" s="3" t="s">
        <v>18</v>
      </c>
      <c r="V1" s="5"/>
      <c r="W1" s="6"/>
      <c r="X1" s="4"/>
    </row>
    <row r="2" spans="1:24" x14ac:dyDescent="0.35">
      <c r="A2" s="8" t="s">
        <v>689</v>
      </c>
      <c r="B2" s="8" t="s">
        <v>19</v>
      </c>
      <c r="C2" s="8" t="s">
        <v>690</v>
      </c>
      <c r="D2" s="8" t="s">
        <v>803</v>
      </c>
      <c r="E2" s="9" t="s">
        <v>2214</v>
      </c>
      <c r="F2" s="10" t="s">
        <v>689</v>
      </c>
      <c r="G2" s="10" t="s">
        <v>20</v>
      </c>
      <c r="H2" s="11" t="s">
        <v>691</v>
      </c>
      <c r="I2" s="11" t="s">
        <v>692</v>
      </c>
      <c r="J2" s="11" t="s">
        <v>1877</v>
      </c>
      <c r="K2" s="11" t="s">
        <v>692</v>
      </c>
      <c r="L2" s="11" t="s">
        <v>693</v>
      </c>
      <c r="M2" s="8" t="s">
        <v>1878</v>
      </c>
      <c r="N2" s="11" t="s">
        <v>694</v>
      </c>
      <c r="O2" s="11" t="s">
        <v>695</v>
      </c>
      <c r="P2" s="8" t="s">
        <v>1879</v>
      </c>
      <c r="Q2" s="8" t="s">
        <v>140</v>
      </c>
      <c r="R2" s="8" t="s">
        <v>1880</v>
      </c>
      <c r="S2" s="8">
        <v>15</v>
      </c>
      <c r="T2" s="13" t="s">
        <v>807</v>
      </c>
      <c r="U2" s="13">
        <v>1</v>
      </c>
      <c r="V2" s="14"/>
      <c r="W2" s="15"/>
      <c r="X2" s="12"/>
    </row>
    <row r="3" spans="1:24" x14ac:dyDescent="0.35">
      <c r="A3" s="8" t="s">
        <v>689</v>
      </c>
      <c r="B3" s="8" t="s">
        <v>19</v>
      </c>
      <c r="C3" s="8" t="s">
        <v>690</v>
      </c>
      <c r="D3" s="8" t="s">
        <v>808</v>
      </c>
      <c r="E3" s="9" t="s">
        <v>2215</v>
      </c>
      <c r="F3" s="10" t="s">
        <v>689</v>
      </c>
      <c r="G3" s="10" t="s">
        <v>20</v>
      </c>
      <c r="H3" s="11" t="s">
        <v>691</v>
      </c>
      <c r="I3" s="11" t="s">
        <v>692</v>
      </c>
      <c r="J3" s="11" t="s">
        <v>1877</v>
      </c>
      <c r="K3" s="11" t="s">
        <v>692</v>
      </c>
      <c r="L3" s="11" t="s">
        <v>693</v>
      </c>
      <c r="M3" s="8" t="s">
        <v>1878</v>
      </c>
      <c r="N3" s="11" t="s">
        <v>694</v>
      </c>
      <c r="O3" s="11" t="s">
        <v>695</v>
      </c>
      <c r="P3" s="8" t="s">
        <v>1879</v>
      </c>
      <c r="Q3" s="8" t="s">
        <v>140</v>
      </c>
      <c r="R3" s="8" t="s">
        <v>1880</v>
      </c>
      <c r="S3" s="8">
        <v>16</v>
      </c>
      <c r="T3" s="13" t="s">
        <v>809</v>
      </c>
      <c r="U3" s="13">
        <v>2</v>
      </c>
      <c r="V3" s="14"/>
      <c r="W3" s="15"/>
      <c r="X3" s="12"/>
    </row>
    <row r="4" spans="1:24" x14ac:dyDescent="0.35">
      <c r="A4" s="8" t="s">
        <v>689</v>
      </c>
      <c r="B4" s="8" t="s">
        <v>21</v>
      </c>
      <c r="C4" s="8" t="s">
        <v>697</v>
      </c>
      <c r="D4" s="8" t="s">
        <v>804</v>
      </c>
      <c r="E4" s="9" t="s">
        <v>2216</v>
      </c>
      <c r="F4" s="10" t="s">
        <v>689</v>
      </c>
      <c r="G4" s="10" t="s">
        <v>20</v>
      </c>
      <c r="H4" s="11" t="s">
        <v>698</v>
      </c>
      <c r="I4" s="11" t="s">
        <v>697</v>
      </c>
      <c r="J4" s="11" t="s">
        <v>1881</v>
      </c>
      <c r="K4" s="11" t="s">
        <v>697</v>
      </c>
      <c r="L4" s="11" t="s">
        <v>699</v>
      </c>
      <c r="M4" s="8" t="s">
        <v>1882</v>
      </c>
      <c r="N4" s="11" t="s">
        <v>700</v>
      </c>
      <c r="O4" s="11" t="s">
        <v>140</v>
      </c>
      <c r="P4" s="8" t="s">
        <v>1883</v>
      </c>
      <c r="Q4" s="8" t="s">
        <v>136</v>
      </c>
      <c r="R4" s="8" t="s">
        <v>1884</v>
      </c>
      <c r="S4" s="8">
        <v>15</v>
      </c>
      <c r="T4" s="13" t="s">
        <v>805</v>
      </c>
      <c r="U4" s="13">
        <v>3</v>
      </c>
      <c r="V4" s="14"/>
      <c r="W4" s="15"/>
      <c r="X4" s="12"/>
    </row>
    <row r="5" spans="1:24" x14ac:dyDescent="0.35">
      <c r="A5" s="8" t="s">
        <v>689</v>
      </c>
      <c r="B5" s="8" t="s">
        <v>21</v>
      </c>
      <c r="C5" s="8" t="s">
        <v>697</v>
      </c>
      <c r="D5" s="8" t="s">
        <v>806</v>
      </c>
      <c r="E5" s="9" t="s">
        <v>2216</v>
      </c>
      <c r="F5" s="10" t="s">
        <v>689</v>
      </c>
      <c r="G5" s="10" t="s">
        <v>20</v>
      </c>
      <c r="H5" s="11" t="s">
        <v>698</v>
      </c>
      <c r="I5" s="11" t="s">
        <v>697</v>
      </c>
      <c r="J5" s="11" t="s">
        <v>1881</v>
      </c>
      <c r="K5" s="11" t="s">
        <v>697</v>
      </c>
      <c r="L5" s="11" t="s">
        <v>699</v>
      </c>
      <c r="M5" s="8" t="s">
        <v>1882</v>
      </c>
      <c r="N5" s="11" t="s">
        <v>700</v>
      </c>
      <c r="O5" s="11" t="s">
        <v>140</v>
      </c>
      <c r="P5" s="8" t="s">
        <v>1883</v>
      </c>
      <c r="Q5" s="8" t="s">
        <v>136</v>
      </c>
      <c r="R5" s="8" t="s">
        <v>1884</v>
      </c>
      <c r="S5" s="8">
        <v>16</v>
      </c>
      <c r="T5" s="13" t="s">
        <v>810</v>
      </c>
      <c r="U5" s="13">
        <v>4</v>
      </c>
      <c r="V5" s="14"/>
      <c r="W5" s="15"/>
      <c r="X5" s="12"/>
    </row>
    <row r="6" spans="1:24" x14ac:dyDescent="0.35">
      <c r="A6" s="8" t="s">
        <v>701</v>
      </c>
      <c r="B6" s="8" t="s">
        <v>22</v>
      </c>
      <c r="C6" s="8" t="s">
        <v>702</v>
      </c>
      <c r="D6" s="8" t="s">
        <v>811</v>
      </c>
      <c r="E6" s="9" t="s">
        <v>2217</v>
      </c>
      <c r="F6" s="10" t="s">
        <v>703</v>
      </c>
      <c r="G6" s="10" t="s">
        <v>20</v>
      </c>
      <c r="H6" s="11" t="s">
        <v>704</v>
      </c>
      <c r="I6" s="11" t="s">
        <v>705</v>
      </c>
      <c r="J6" s="11" t="s">
        <v>1885</v>
      </c>
      <c r="K6" s="11" t="s">
        <v>705</v>
      </c>
      <c r="L6" s="11" t="s">
        <v>706</v>
      </c>
      <c r="M6" s="8" t="s">
        <v>1886</v>
      </c>
      <c r="N6" s="11" t="s">
        <v>694</v>
      </c>
      <c r="O6" s="11" t="s">
        <v>707</v>
      </c>
      <c r="P6" s="8" t="s">
        <v>1887</v>
      </c>
      <c r="Q6" s="8" t="s">
        <v>136</v>
      </c>
      <c r="R6" s="8" t="s">
        <v>1888</v>
      </c>
      <c r="S6" s="8">
        <v>15</v>
      </c>
      <c r="T6" s="13" t="s">
        <v>812</v>
      </c>
      <c r="U6" s="13">
        <v>5</v>
      </c>
      <c r="V6" s="14"/>
      <c r="W6" s="15"/>
      <c r="X6" s="12"/>
    </row>
    <row r="7" spans="1:24" x14ac:dyDescent="0.35">
      <c r="A7" s="8" t="s">
        <v>701</v>
      </c>
      <c r="B7" s="8" t="s">
        <v>22</v>
      </c>
      <c r="C7" s="8" t="s">
        <v>702</v>
      </c>
      <c r="D7" s="8" t="s">
        <v>813</v>
      </c>
      <c r="E7" s="9" t="s">
        <v>2186</v>
      </c>
      <c r="F7" s="10" t="s">
        <v>703</v>
      </c>
      <c r="G7" s="10" t="s">
        <v>20</v>
      </c>
      <c r="H7" s="11" t="s">
        <v>704</v>
      </c>
      <c r="I7" s="11" t="s">
        <v>705</v>
      </c>
      <c r="J7" s="11" t="s">
        <v>1885</v>
      </c>
      <c r="K7" s="11" t="s">
        <v>705</v>
      </c>
      <c r="L7" s="11" t="s">
        <v>706</v>
      </c>
      <c r="M7" s="8" t="s">
        <v>1886</v>
      </c>
      <c r="N7" s="11" t="s">
        <v>694</v>
      </c>
      <c r="O7" s="11" t="s">
        <v>707</v>
      </c>
      <c r="P7" s="8" t="s">
        <v>1887</v>
      </c>
      <c r="Q7" s="8" t="s">
        <v>136</v>
      </c>
      <c r="R7" s="8" t="s">
        <v>1888</v>
      </c>
      <c r="S7" s="8">
        <v>16</v>
      </c>
      <c r="T7" s="13" t="s">
        <v>814</v>
      </c>
      <c r="U7" s="13">
        <v>6</v>
      </c>
      <c r="V7" s="14"/>
      <c r="W7" s="15"/>
      <c r="X7" s="12"/>
    </row>
    <row r="8" spans="1:24" x14ac:dyDescent="0.35">
      <c r="A8" s="8" t="s">
        <v>708</v>
      </c>
      <c r="B8" s="8" t="s">
        <v>23</v>
      </c>
      <c r="C8" s="8" t="s">
        <v>709</v>
      </c>
      <c r="D8" s="8" t="s">
        <v>815</v>
      </c>
      <c r="E8" s="9" t="s">
        <v>2218</v>
      </c>
      <c r="F8" s="10" t="s">
        <v>689</v>
      </c>
      <c r="G8" s="10" t="s">
        <v>20</v>
      </c>
      <c r="H8" s="11" t="s">
        <v>691</v>
      </c>
      <c r="I8" s="11" t="s">
        <v>692</v>
      </c>
      <c r="J8" s="11" t="s">
        <v>1877</v>
      </c>
      <c r="K8" s="11" t="s">
        <v>692</v>
      </c>
      <c r="L8" s="11" t="s">
        <v>693</v>
      </c>
      <c r="M8" s="8" t="s">
        <v>1878</v>
      </c>
      <c r="N8" s="11" t="s">
        <v>694</v>
      </c>
      <c r="O8" s="11" t="s">
        <v>695</v>
      </c>
      <c r="P8" s="8" t="s">
        <v>1889</v>
      </c>
      <c r="Q8" s="8" t="s">
        <v>140</v>
      </c>
      <c r="R8" s="8" t="s">
        <v>1880</v>
      </c>
      <c r="S8" s="8">
        <v>30</v>
      </c>
      <c r="T8" s="13" t="s">
        <v>816</v>
      </c>
      <c r="U8" s="13">
        <v>7</v>
      </c>
      <c r="V8" s="14"/>
      <c r="W8" s="15"/>
      <c r="X8" s="12"/>
    </row>
    <row r="9" spans="1:24" x14ac:dyDescent="0.35">
      <c r="A9" s="8" t="s">
        <v>708</v>
      </c>
      <c r="B9" s="8" t="s">
        <v>23</v>
      </c>
      <c r="C9" s="8" t="s">
        <v>709</v>
      </c>
      <c r="D9" s="8" t="s">
        <v>817</v>
      </c>
      <c r="E9" s="9" t="s">
        <v>2218</v>
      </c>
      <c r="F9" s="10" t="s">
        <v>689</v>
      </c>
      <c r="G9" s="10" t="s">
        <v>20</v>
      </c>
      <c r="H9" s="11" t="s">
        <v>691</v>
      </c>
      <c r="I9" s="11" t="s">
        <v>692</v>
      </c>
      <c r="J9" s="11" t="s">
        <v>1877</v>
      </c>
      <c r="K9" s="11" t="s">
        <v>692</v>
      </c>
      <c r="L9" s="11" t="s">
        <v>693</v>
      </c>
      <c r="M9" s="8" t="s">
        <v>1878</v>
      </c>
      <c r="N9" s="11" t="s">
        <v>694</v>
      </c>
      <c r="O9" s="11" t="s">
        <v>695</v>
      </c>
      <c r="P9" s="8" t="s">
        <v>1889</v>
      </c>
      <c r="Q9" s="8" t="s">
        <v>140</v>
      </c>
      <c r="R9" s="8" t="s">
        <v>1880</v>
      </c>
      <c r="S9" s="8">
        <v>31</v>
      </c>
      <c r="T9" s="13" t="s">
        <v>818</v>
      </c>
      <c r="U9" s="13">
        <v>8</v>
      </c>
      <c r="V9" s="14"/>
      <c r="W9" s="15"/>
      <c r="X9" s="12"/>
    </row>
    <row r="10" spans="1:24" x14ac:dyDescent="0.35">
      <c r="A10" s="8" t="s">
        <v>708</v>
      </c>
      <c r="B10" s="8" t="s">
        <v>24</v>
      </c>
      <c r="C10" s="8" t="s">
        <v>710</v>
      </c>
      <c r="D10" s="8" t="s">
        <v>819</v>
      </c>
      <c r="E10" s="9" t="s">
        <v>2187</v>
      </c>
      <c r="F10" s="10" t="s">
        <v>689</v>
      </c>
      <c r="G10" s="10" t="s">
        <v>20</v>
      </c>
      <c r="H10" s="11" t="s">
        <v>691</v>
      </c>
      <c r="I10" s="11" t="s">
        <v>692</v>
      </c>
      <c r="J10" s="11" t="s">
        <v>1877</v>
      </c>
      <c r="K10" s="11" t="s">
        <v>692</v>
      </c>
      <c r="L10" s="11" t="s">
        <v>693</v>
      </c>
      <c r="M10" s="8" t="s">
        <v>1878</v>
      </c>
      <c r="N10" s="11" t="s">
        <v>694</v>
      </c>
      <c r="O10" s="11" t="s">
        <v>707</v>
      </c>
      <c r="P10" s="8" t="s">
        <v>1890</v>
      </c>
      <c r="Q10" s="8" t="s">
        <v>136</v>
      </c>
      <c r="R10" s="8" t="s">
        <v>1880</v>
      </c>
      <c r="S10" s="8">
        <v>9</v>
      </c>
      <c r="T10" s="13" t="s">
        <v>820</v>
      </c>
      <c r="U10" s="13">
        <v>9</v>
      </c>
      <c r="V10" s="14"/>
      <c r="W10" s="15"/>
      <c r="X10" s="12"/>
    </row>
    <row r="11" spans="1:24" x14ac:dyDescent="0.35">
      <c r="A11" s="8" t="s">
        <v>708</v>
      </c>
      <c r="B11" s="8" t="s">
        <v>24</v>
      </c>
      <c r="C11" s="8" t="s">
        <v>710</v>
      </c>
      <c r="D11" s="8" t="s">
        <v>821</v>
      </c>
      <c r="E11" s="9" t="s">
        <v>2187</v>
      </c>
      <c r="F11" s="10" t="s">
        <v>689</v>
      </c>
      <c r="G11" s="10" t="s">
        <v>20</v>
      </c>
      <c r="H11" s="11" t="s">
        <v>691</v>
      </c>
      <c r="I11" s="11" t="s">
        <v>692</v>
      </c>
      <c r="J11" s="11" t="s">
        <v>1877</v>
      </c>
      <c r="K11" s="11" t="s">
        <v>692</v>
      </c>
      <c r="L11" s="11" t="s">
        <v>693</v>
      </c>
      <c r="M11" s="8" t="s">
        <v>1878</v>
      </c>
      <c r="N11" s="11" t="s">
        <v>694</v>
      </c>
      <c r="O11" s="11" t="s">
        <v>707</v>
      </c>
      <c r="P11" s="8" t="s">
        <v>1890</v>
      </c>
      <c r="Q11" s="8" t="s">
        <v>136</v>
      </c>
      <c r="R11" s="8" t="s">
        <v>1880</v>
      </c>
      <c r="S11" s="8">
        <v>10</v>
      </c>
      <c r="T11" s="13" t="s">
        <v>822</v>
      </c>
      <c r="U11" s="13">
        <v>10</v>
      </c>
      <c r="V11" s="14"/>
      <c r="W11" s="15"/>
      <c r="X11" s="12"/>
    </row>
    <row r="12" spans="1:24" x14ac:dyDescent="0.35">
      <c r="A12" s="8" t="s">
        <v>708</v>
      </c>
      <c r="B12" s="8" t="s">
        <v>24</v>
      </c>
      <c r="C12" s="8" t="s">
        <v>710</v>
      </c>
      <c r="D12" s="8" t="s">
        <v>823</v>
      </c>
      <c r="E12" s="9" t="s">
        <v>2219</v>
      </c>
      <c r="F12" s="10" t="s">
        <v>689</v>
      </c>
      <c r="G12" s="10" t="s">
        <v>20</v>
      </c>
      <c r="H12" s="11" t="s">
        <v>691</v>
      </c>
      <c r="I12" s="11" t="s">
        <v>692</v>
      </c>
      <c r="J12" s="11" t="s">
        <v>1877</v>
      </c>
      <c r="K12" s="11" t="s">
        <v>692</v>
      </c>
      <c r="L12" s="11" t="s">
        <v>693</v>
      </c>
      <c r="M12" s="8" t="s">
        <v>1878</v>
      </c>
      <c r="N12" s="11" t="s">
        <v>694</v>
      </c>
      <c r="O12" s="11" t="s">
        <v>707</v>
      </c>
      <c r="P12" s="8" t="s">
        <v>1890</v>
      </c>
      <c r="Q12" s="8" t="s">
        <v>136</v>
      </c>
      <c r="R12" s="8" t="s">
        <v>1880</v>
      </c>
      <c r="S12" s="8">
        <v>9</v>
      </c>
      <c r="T12" s="13" t="s">
        <v>824</v>
      </c>
      <c r="U12" s="13">
        <v>11</v>
      </c>
      <c r="V12" s="14"/>
      <c r="W12" s="15"/>
      <c r="X12" s="12"/>
    </row>
    <row r="13" spans="1:24" x14ac:dyDescent="0.35">
      <c r="A13" s="8" t="s">
        <v>708</v>
      </c>
      <c r="B13" s="8" t="s">
        <v>24</v>
      </c>
      <c r="C13" s="8" t="s">
        <v>710</v>
      </c>
      <c r="D13" s="8" t="s">
        <v>825</v>
      </c>
      <c r="E13" s="9" t="s">
        <v>2219</v>
      </c>
      <c r="F13" s="10" t="s">
        <v>689</v>
      </c>
      <c r="G13" s="10" t="s">
        <v>20</v>
      </c>
      <c r="H13" s="11" t="s">
        <v>691</v>
      </c>
      <c r="I13" s="11" t="s">
        <v>692</v>
      </c>
      <c r="J13" s="11" t="s">
        <v>1877</v>
      </c>
      <c r="K13" s="11" t="s">
        <v>692</v>
      </c>
      <c r="L13" s="11" t="s">
        <v>693</v>
      </c>
      <c r="M13" s="8" t="s">
        <v>1878</v>
      </c>
      <c r="N13" s="11" t="s">
        <v>694</v>
      </c>
      <c r="O13" s="11" t="s">
        <v>707</v>
      </c>
      <c r="P13" s="8" t="s">
        <v>1890</v>
      </c>
      <c r="Q13" s="8" t="s">
        <v>136</v>
      </c>
      <c r="R13" s="8" t="s">
        <v>1880</v>
      </c>
      <c r="S13" s="8">
        <v>10</v>
      </c>
      <c r="T13" s="13" t="s">
        <v>826</v>
      </c>
      <c r="U13" s="13">
        <v>12</v>
      </c>
      <c r="V13" s="14"/>
      <c r="W13" s="15"/>
      <c r="X13" s="12"/>
    </row>
    <row r="14" spans="1:24" x14ac:dyDescent="0.35">
      <c r="A14" s="8" t="s">
        <v>708</v>
      </c>
      <c r="B14" s="8" t="s">
        <v>25</v>
      </c>
      <c r="C14" s="8" t="s">
        <v>711</v>
      </c>
      <c r="D14" s="8" t="s">
        <v>827</v>
      </c>
      <c r="E14" s="9" t="s">
        <v>2057</v>
      </c>
      <c r="F14" s="10" t="s">
        <v>689</v>
      </c>
      <c r="G14" s="10" t="s">
        <v>20</v>
      </c>
      <c r="H14" s="11" t="s">
        <v>691</v>
      </c>
      <c r="I14" s="11" t="s">
        <v>692</v>
      </c>
      <c r="J14" s="11" t="s">
        <v>1877</v>
      </c>
      <c r="K14" s="11" t="s">
        <v>692</v>
      </c>
      <c r="L14" s="11" t="s">
        <v>693</v>
      </c>
      <c r="M14" s="8" t="s">
        <v>1878</v>
      </c>
      <c r="N14" s="11" t="s">
        <v>694</v>
      </c>
      <c r="O14" s="11" t="s">
        <v>707</v>
      </c>
      <c r="P14" s="8" t="s">
        <v>1891</v>
      </c>
      <c r="Q14" s="8" t="s">
        <v>136</v>
      </c>
      <c r="R14" s="8" t="s">
        <v>1880</v>
      </c>
      <c r="S14" s="8">
        <v>30</v>
      </c>
      <c r="T14" s="13" t="s">
        <v>828</v>
      </c>
      <c r="U14" s="13">
        <v>13</v>
      </c>
      <c r="V14" s="14"/>
      <c r="W14" s="15"/>
      <c r="X14" s="12"/>
    </row>
    <row r="15" spans="1:24" x14ac:dyDescent="0.35">
      <c r="A15" s="8" t="s">
        <v>708</v>
      </c>
      <c r="B15" s="8" t="s">
        <v>25</v>
      </c>
      <c r="C15" s="8" t="s">
        <v>711</v>
      </c>
      <c r="D15" s="8" t="s">
        <v>829</v>
      </c>
      <c r="E15" s="9" t="s">
        <v>2057</v>
      </c>
      <c r="F15" s="10" t="s">
        <v>689</v>
      </c>
      <c r="G15" s="10" t="s">
        <v>20</v>
      </c>
      <c r="H15" s="11" t="s">
        <v>691</v>
      </c>
      <c r="I15" s="11" t="s">
        <v>692</v>
      </c>
      <c r="J15" s="11" t="s">
        <v>1877</v>
      </c>
      <c r="K15" s="11" t="s">
        <v>692</v>
      </c>
      <c r="L15" s="11" t="s">
        <v>693</v>
      </c>
      <c r="M15" s="8" t="s">
        <v>1878</v>
      </c>
      <c r="N15" s="11" t="s">
        <v>694</v>
      </c>
      <c r="O15" s="11" t="s">
        <v>707</v>
      </c>
      <c r="P15" s="8" t="s">
        <v>1891</v>
      </c>
      <c r="Q15" s="8" t="s">
        <v>136</v>
      </c>
      <c r="R15" s="8" t="s">
        <v>1880</v>
      </c>
      <c r="S15" s="8">
        <v>31</v>
      </c>
      <c r="T15" s="13" t="s">
        <v>830</v>
      </c>
      <c r="U15" s="13">
        <v>14</v>
      </c>
      <c r="V15" s="14"/>
      <c r="W15" s="15"/>
      <c r="X15" s="12"/>
    </row>
    <row r="16" spans="1:24" x14ac:dyDescent="0.35">
      <c r="A16" s="8" t="s">
        <v>708</v>
      </c>
      <c r="B16" s="8" t="s">
        <v>25</v>
      </c>
      <c r="C16" s="8" t="s">
        <v>711</v>
      </c>
      <c r="D16" s="8" t="s">
        <v>831</v>
      </c>
      <c r="E16" s="9" t="s">
        <v>2166</v>
      </c>
      <c r="F16" s="10" t="s">
        <v>689</v>
      </c>
      <c r="G16" s="10" t="s">
        <v>20</v>
      </c>
      <c r="H16" s="11" t="s">
        <v>691</v>
      </c>
      <c r="I16" s="11" t="s">
        <v>692</v>
      </c>
      <c r="J16" s="11" t="s">
        <v>1877</v>
      </c>
      <c r="K16" s="11" t="s">
        <v>692</v>
      </c>
      <c r="L16" s="11" t="s">
        <v>693</v>
      </c>
      <c r="M16" s="8" t="s">
        <v>1878</v>
      </c>
      <c r="N16" s="11" t="s">
        <v>694</v>
      </c>
      <c r="O16" s="11" t="s">
        <v>707</v>
      </c>
      <c r="P16" s="8" t="s">
        <v>1891</v>
      </c>
      <c r="Q16" s="8" t="s">
        <v>136</v>
      </c>
      <c r="R16" s="8" t="s">
        <v>1880</v>
      </c>
      <c r="S16" s="8">
        <v>9</v>
      </c>
      <c r="T16" s="13" t="s">
        <v>832</v>
      </c>
      <c r="U16" s="13">
        <v>15</v>
      </c>
      <c r="V16" s="14"/>
      <c r="W16" s="15"/>
      <c r="X16" s="12"/>
    </row>
    <row r="17" spans="1:24" x14ac:dyDescent="0.35">
      <c r="A17" s="8" t="s">
        <v>708</v>
      </c>
      <c r="B17" s="8" t="s">
        <v>25</v>
      </c>
      <c r="C17" s="8" t="s">
        <v>711</v>
      </c>
      <c r="D17" s="8" t="s">
        <v>833</v>
      </c>
      <c r="E17" s="9" t="s">
        <v>2166</v>
      </c>
      <c r="F17" s="10" t="s">
        <v>689</v>
      </c>
      <c r="G17" s="10" t="s">
        <v>20</v>
      </c>
      <c r="H17" s="11" t="s">
        <v>691</v>
      </c>
      <c r="I17" s="11" t="s">
        <v>692</v>
      </c>
      <c r="J17" s="11" t="s">
        <v>1877</v>
      </c>
      <c r="K17" s="11" t="s">
        <v>692</v>
      </c>
      <c r="L17" s="11" t="s">
        <v>693</v>
      </c>
      <c r="M17" s="8" t="s">
        <v>1878</v>
      </c>
      <c r="N17" s="11" t="s">
        <v>694</v>
      </c>
      <c r="O17" s="11" t="s">
        <v>707</v>
      </c>
      <c r="P17" s="8" t="s">
        <v>1891</v>
      </c>
      <c r="Q17" s="8" t="s">
        <v>136</v>
      </c>
      <c r="R17" s="8" t="s">
        <v>1880</v>
      </c>
      <c r="S17" s="8">
        <v>10</v>
      </c>
      <c r="T17" s="13" t="s">
        <v>834</v>
      </c>
      <c r="U17" s="13">
        <v>16</v>
      </c>
      <c r="V17" s="14"/>
      <c r="W17" s="15"/>
      <c r="X17" s="12"/>
    </row>
    <row r="18" spans="1:24" x14ac:dyDescent="0.35">
      <c r="A18" s="8" t="s">
        <v>708</v>
      </c>
      <c r="B18" s="8" t="s">
        <v>26</v>
      </c>
      <c r="C18" s="8" t="s">
        <v>712</v>
      </c>
      <c r="D18" s="8" t="s">
        <v>835</v>
      </c>
      <c r="E18" s="9" t="s">
        <v>2188</v>
      </c>
      <c r="F18" s="10" t="s">
        <v>689</v>
      </c>
      <c r="G18" s="10" t="s">
        <v>20</v>
      </c>
      <c r="H18" s="11" t="s">
        <v>691</v>
      </c>
      <c r="I18" s="11" t="s">
        <v>692</v>
      </c>
      <c r="J18" s="11" t="s">
        <v>1877</v>
      </c>
      <c r="K18" s="11" t="s">
        <v>692</v>
      </c>
      <c r="L18" s="11" t="s">
        <v>693</v>
      </c>
      <c r="M18" s="8" t="s">
        <v>1878</v>
      </c>
      <c r="N18" s="11" t="s">
        <v>694</v>
      </c>
      <c r="O18" s="11" t="s">
        <v>707</v>
      </c>
      <c r="P18" s="8" t="s">
        <v>1892</v>
      </c>
      <c r="Q18" s="8" t="s">
        <v>136</v>
      </c>
      <c r="R18" s="8" t="s">
        <v>1880</v>
      </c>
      <c r="S18" s="8">
        <v>30</v>
      </c>
      <c r="T18" s="13" t="s">
        <v>836</v>
      </c>
      <c r="U18" s="13">
        <v>17</v>
      </c>
      <c r="V18" s="14"/>
      <c r="W18" s="15"/>
      <c r="X18" s="12"/>
    </row>
    <row r="19" spans="1:24" x14ac:dyDescent="0.35">
      <c r="A19" s="8" t="s">
        <v>708</v>
      </c>
      <c r="B19" s="8" t="s">
        <v>26</v>
      </c>
      <c r="C19" s="8" t="s">
        <v>712</v>
      </c>
      <c r="D19" s="8" t="s">
        <v>837</v>
      </c>
      <c r="E19" s="9" t="s">
        <v>2188</v>
      </c>
      <c r="F19" s="10" t="s">
        <v>689</v>
      </c>
      <c r="G19" s="10" t="s">
        <v>20</v>
      </c>
      <c r="H19" s="11" t="s">
        <v>691</v>
      </c>
      <c r="I19" s="11" t="s">
        <v>692</v>
      </c>
      <c r="J19" s="11" t="s">
        <v>1877</v>
      </c>
      <c r="K19" s="11" t="s">
        <v>692</v>
      </c>
      <c r="L19" s="11" t="s">
        <v>693</v>
      </c>
      <c r="M19" s="8" t="s">
        <v>1878</v>
      </c>
      <c r="N19" s="11" t="s">
        <v>694</v>
      </c>
      <c r="O19" s="11" t="s">
        <v>707</v>
      </c>
      <c r="P19" s="8" t="s">
        <v>1892</v>
      </c>
      <c r="Q19" s="8" t="s">
        <v>136</v>
      </c>
      <c r="R19" s="8" t="s">
        <v>1880</v>
      </c>
      <c r="S19" s="8">
        <v>31</v>
      </c>
      <c r="T19" s="13" t="s">
        <v>838</v>
      </c>
      <c r="U19" s="13">
        <v>18</v>
      </c>
      <c r="V19" s="14"/>
      <c r="W19" s="15"/>
      <c r="X19" s="12"/>
    </row>
    <row r="20" spans="1:24" x14ac:dyDescent="0.35">
      <c r="A20" s="8" t="s">
        <v>708</v>
      </c>
      <c r="B20" s="8" t="s">
        <v>26</v>
      </c>
      <c r="C20" s="8" t="s">
        <v>712</v>
      </c>
      <c r="D20" s="8" t="s">
        <v>839</v>
      </c>
      <c r="E20" s="9" t="s">
        <v>2189</v>
      </c>
      <c r="F20" s="10" t="s">
        <v>689</v>
      </c>
      <c r="G20" s="10" t="s">
        <v>20</v>
      </c>
      <c r="H20" s="11" t="s">
        <v>691</v>
      </c>
      <c r="I20" s="11" t="s">
        <v>692</v>
      </c>
      <c r="J20" s="11" t="s">
        <v>1877</v>
      </c>
      <c r="K20" s="11" t="s">
        <v>692</v>
      </c>
      <c r="L20" s="11" t="s">
        <v>693</v>
      </c>
      <c r="M20" s="8" t="s">
        <v>1878</v>
      </c>
      <c r="N20" s="11" t="s">
        <v>694</v>
      </c>
      <c r="O20" s="11" t="s">
        <v>707</v>
      </c>
      <c r="P20" s="8" t="s">
        <v>1892</v>
      </c>
      <c r="Q20" s="8" t="s">
        <v>136</v>
      </c>
      <c r="R20" s="8" t="s">
        <v>1880</v>
      </c>
      <c r="S20" s="8">
        <v>9</v>
      </c>
      <c r="T20" s="13" t="s">
        <v>840</v>
      </c>
      <c r="U20" s="13">
        <v>19</v>
      </c>
      <c r="V20" s="14"/>
      <c r="W20" s="15"/>
      <c r="X20" s="12"/>
    </row>
    <row r="21" spans="1:24" x14ac:dyDescent="0.35">
      <c r="A21" s="8" t="s">
        <v>708</v>
      </c>
      <c r="B21" s="8" t="s">
        <v>26</v>
      </c>
      <c r="C21" s="8" t="s">
        <v>712</v>
      </c>
      <c r="D21" s="8" t="s">
        <v>841</v>
      </c>
      <c r="E21" s="9" t="s">
        <v>2189</v>
      </c>
      <c r="F21" s="10" t="s">
        <v>689</v>
      </c>
      <c r="G21" s="10" t="s">
        <v>20</v>
      </c>
      <c r="H21" s="11" t="s">
        <v>691</v>
      </c>
      <c r="I21" s="11" t="s">
        <v>692</v>
      </c>
      <c r="J21" s="11" t="s">
        <v>1877</v>
      </c>
      <c r="K21" s="11" t="s">
        <v>692</v>
      </c>
      <c r="L21" s="11" t="s">
        <v>693</v>
      </c>
      <c r="M21" s="8" t="s">
        <v>1878</v>
      </c>
      <c r="N21" s="11" t="s">
        <v>694</v>
      </c>
      <c r="O21" s="11" t="s">
        <v>707</v>
      </c>
      <c r="P21" s="8" t="s">
        <v>1892</v>
      </c>
      <c r="Q21" s="8" t="s">
        <v>136</v>
      </c>
      <c r="R21" s="8" t="s">
        <v>1880</v>
      </c>
      <c r="S21" s="8">
        <v>10</v>
      </c>
      <c r="T21" s="13" t="s">
        <v>842</v>
      </c>
      <c r="U21" s="13">
        <v>20</v>
      </c>
      <c r="V21" s="14"/>
      <c r="W21" s="15"/>
      <c r="X21" s="12"/>
    </row>
    <row r="22" spans="1:24" x14ac:dyDescent="0.35">
      <c r="A22" s="8" t="s">
        <v>708</v>
      </c>
      <c r="B22" s="8" t="s">
        <v>26</v>
      </c>
      <c r="C22" s="8" t="s">
        <v>712</v>
      </c>
      <c r="D22" s="8" t="s">
        <v>843</v>
      </c>
      <c r="E22" s="9" t="s">
        <v>2220</v>
      </c>
      <c r="F22" s="10" t="s">
        <v>689</v>
      </c>
      <c r="G22" s="10" t="s">
        <v>20</v>
      </c>
      <c r="H22" s="11" t="s">
        <v>691</v>
      </c>
      <c r="I22" s="11" t="s">
        <v>692</v>
      </c>
      <c r="J22" s="11" t="s">
        <v>1877</v>
      </c>
      <c r="K22" s="11" t="s">
        <v>692</v>
      </c>
      <c r="L22" s="11" t="s">
        <v>693</v>
      </c>
      <c r="M22" s="8" t="s">
        <v>1878</v>
      </c>
      <c r="N22" s="11" t="s">
        <v>694</v>
      </c>
      <c r="O22" s="11" t="s">
        <v>707</v>
      </c>
      <c r="P22" s="8" t="s">
        <v>1892</v>
      </c>
      <c r="Q22" s="8" t="s">
        <v>136</v>
      </c>
      <c r="R22" s="8" t="s">
        <v>1880</v>
      </c>
      <c r="S22" s="8">
        <v>30</v>
      </c>
      <c r="T22" s="13" t="s">
        <v>844</v>
      </c>
      <c r="U22" s="13">
        <v>21</v>
      </c>
      <c r="V22" s="14"/>
      <c r="W22" s="15"/>
      <c r="X22" s="12"/>
    </row>
    <row r="23" spans="1:24" x14ac:dyDescent="0.35">
      <c r="A23" s="8" t="s">
        <v>708</v>
      </c>
      <c r="B23" s="8" t="s">
        <v>26</v>
      </c>
      <c r="C23" s="8" t="s">
        <v>712</v>
      </c>
      <c r="D23" s="8" t="s">
        <v>845</v>
      </c>
      <c r="E23" s="9" t="s">
        <v>2220</v>
      </c>
      <c r="F23" s="10" t="s">
        <v>689</v>
      </c>
      <c r="G23" s="10" t="s">
        <v>20</v>
      </c>
      <c r="H23" s="11" t="s">
        <v>691</v>
      </c>
      <c r="I23" s="11" t="s">
        <v>692</v>
      </c>
      <c r="J23" s="11" t="s">
        <v>1877</v>
      </c>
      <c r="K23" s="11" t="s">
        <v>692</v>
      </c>
      <c r="L23" s="11" t="s">
        <v>693</v>
      </c>
      <c r="M23" s="8" t="s">
        <v>1878</v>
      </c>
      <c r="N23" s="11" t="s">
        <v>694</v>
      </c>
      <c r="O23" s="11" t="s">
        <v>707</v>
      </c>
      <c r="P23" s="8" t="s">
        <v>1892</v>
      </c>
      <c r="Q23" s="8" t="s">
        <v>136</v>
      </c>
      <c r="R23" s="8" t="s">
        <v>1880</v>
      </c>
      <c r="S23" s="8">
        <v>31</v>
      </c>
      <c r="T23" s="13" t="s">
        <v>846</v>
      </c>
      <c r="U23" s="13">
        <v>22</v>
      </c>
      <c r="V23" s="14"/>
      <c r="W23" s="15"/>
      <c r="X23" s="12"/>
    </row>
    <row r="24" spans="1:24" x14ac:dyDescent="0.35">
      <c r="A24" s="8" t="s">
        <v>708</v>
      </c>
      <c r="B24" s="8" t="s">
        <v>26</v>
      </c>
      <c r="C24" s="8" t="s">
        <v>712</v>
      </c>
      <c r="D24" s="8" t="s">
        <v>847</v>
      </c>
      <c r="E24" s="9" t="s">
        <v>2167</v>
      </c>
      <c r="F24" s="10" t="s">
        <v>689</v>
      </c>
      <c r="G24" s="10" t="s">
        <v>20</v>
      </c>
      <c r="H24" s="11" t="s">
        <v>691</v>
      </c>
      <c r="I24" s="11" t="s">
        <v>692</v>
      </c>
      <c r="J24" s="11" t="s">
        <v>1877</v>
      </c>
      <c r="K24" s="11" t="s">
        <v>692</v>
      </c>
      <c r="L24" s="11" t="s">
        <v>693</v>
      </c>
      <c r="M24" s="8" t="s">
        <v>1878</v>
      </c>
      <c r="N24" s="11" t="s">
        <v>694</v>
      </c>
      <c r="O24" s="11" t="s">
        <v>707</v>
      </c>
      <c r="P24" s="8" t="s">
        <v>1892</v>
      </c>
      <c r="Q24" s="8" t="s">
        <v>136</v>
      </c>
      <c r="R24" s="8" t="s">
        <v>1880</v>
      </c>
      <c r="S24" s="8">
        <v>30</v>
      </c>
      <c r="T24" s="13" t="s">
        <v>848</v>
      </c>
      <c r="U24" s="13">
        <v>23</v>
      </c>
      <c r="V24" s="14"/>
      <c r="W24" s="15"/>
      <c r="X24" s="12"/>
    </row>
    <row r="25" spans="1:24" x14ac:dyDescent="0.35">
      <c r="A25" s="8" t="s">
        <v>708</v>
      </c>
      <c r="B25" s="8" t="s">
        <v>26</v>
      </c>
      <c r="C25" s="8" t="s">
        <v>712</v>
      </c>
      <c r="D25" s="8" t="s">
        <v>849</v>
      </c>
      <c r="E25" s="9" t="s">
        <v>2167</v>
      </c>
      <c r="F25" s="10" t="s">
        <v>689</v>
      </c>
      <c r="G25" s="10" t="s">
        <v>20</v>
      </c>
      <c r="H25" s="11" t="s">
        <v>691</v>
      </c>
      <c r="I25" s="11" t="s">
        <v>692</v>
      </c>
      <c r="J25" s="11" t="s">
        <v>1877</v>
      </c>
      <c r="K25" s="11" t="s">
        <v>692</v>
      </c>
      <c r="L25" s="11" t="s">
        <v>693</v>
      </c>
      <c r="M25" s="8" t="s">
        <v>1878</v>
      </c>
      <c r="N25" s="11" t="s">
        <v>694</v>
      </c>
      <c r="O25" s="11" t="s">
        <v>707</v>
      </c>
      <c r="P25" s="8" t="s">
        <v>1892</v>
      </c>
      <c r="Q25" s="8" t="s">
        <v>136</v>
      </c>
      <c r="R25" s="8" t="s">
        <v>1880</v>
      </c>
      <c r="S25" s="8">
        <v>31</v>
      </c>
      <c r="T25" s="13" t="s">
        <v>850</v>
      </c>
      <c r="U25" s="13">
        <v>24</v>
      </c>
      <c r="V25" s="14"/>
      <c r="W25" s="15"/>
      <c r="X25" s="12"/>
    </row>
    <row r="26" spans="1:24" x14ac:dyDescent="0.35">
      <c r="A26" s="8" t="s">
        <v>708</v>
      </c>
      <c r="B26" s="8" t="s">
        <v>26</v>
      </c>
      <c r="C26" s="8" t="s">
        <v>712</v>
      </c>
      <c r="D26" s="8" t="s">
        <v>27</v>
      </c>
      <c r="E26" s="9" t="s">
        <v>2168</v>
      </c>
      <c r="F26" s="10" t="s">
        <v>689</v>
      </c>
      <c r="G26" s="10" t="s">
        <v>20</v>
      </c>
      <c r="H26" s="11" t="s">
        <v>691</v>
      </c>
      <c r="I26" s="11" t="s">
        <v>692</v>
      </c>
      <c r="J26" s="11" t="s">
        <v>1877</v>
      </c>
      <c r="K26" s="11" t="s">
        <v>692</v>
      </c>
      <c r="L26" s="11" t="s">
        <v>693</v>
      </c>
      <c r="M26" s="8" t="s">
        <v>1878</v>
      </c>
      <c r="N26" s="11" t="s">
        <v>694</v>
      </c>
      <c r="O26" s="11" t="s">
        <v>707</v>
      </c>
      <c r="P26" s="8" t="s">
        <v>1892</v>
      </c>
      <c r="Q26" s="8" t="s">
        <v>136</v>
      </c>
      <c r="R26" s="8" t="s">
        <v>1880</v>
      </c>
      <c r="S26" s="8">
        <v>38</v>
      </c>
      <c r="T26" s="13" t="s">
        <v>713</v>
      </c>
      <c r="U26" s="13">
        <v>25</v>
      </c>
      <c r="V26" s="14"/>
      <c r="W26" s="15"/>
      <c r="X26" s="12"/>
    </row>
    <row r="27" spans="1:24" x14ac:dyDescent="0.35">
      <c r="A27" s="8" t="s">
        <v>708</v>
      </c>
      <c r="B27" s="8" t="s">
        <v>26</v>
      </c>
      <c r="C27" s="8" t="s">
        <v>712</v>
      </c>
      <c r="D27" s="8" t="s">
        <v>28</v>
      </c>
      <c r="E27" s="9" t="s">
        <v>2168</v>
      </c>
      <c r="F27" s="10" t="s">
        <v>689</v>
      </c>
      <c r="G27" s="10" t="s">
        <v>20</v>
      </c>
      <c r="H27" s="11" t="s">
        <v>691</v>
      </c>
      <c r="I27" s="11" t="s">
        <v>692</v>
      </c>
      <c r="J27" s="11" t="s">
        <v>1877</v>
      </c>
      <c r="K27" s="11" t="s">
        <v>692</v>
      </c>
      <c r="L27" s="11" t="s">
        <v>693</v>
      </c>
      <c r="M27" s="8" t="s">
        <v>1878</v>
      </c>
      <c r="N27" s="11" t="s">
        <v>694</v>
      </c>
      <c r="O27" s="11" t="s">
        <v>707</v>
      </c>
      <c r="P27" s="8" t="s">
        <v>1892</v>
      </c>
      <c r="Q27" s="8" t="s">
        <v>136</v>
      </c>
      <c r="R27" s="8" t="s">
        <v>1880</v>
      </c>
      <c r="S27" s="8">
        <v>39</v>
      </c>
      <c r="T27" s="13" t="s">
        <v>714</v>
      </c>
      <c r="U27" s="13">
        <v>26</v>
      </c>
      <c r="V27" s="14"/>
      <c r="W27" s="15"/>
      <c r="X27" s="12"/>
    </row>
    <row r="28" spans="1:24" x14ac:dyDescent="0.35">
      <c r="A28" s="8" t="s">
        <v>708</v>
      </c>
      <c r="B28" s="8" t="s">
        <v>26</v>
      </c>
      <c r="C28" s="8" t="s">
        <v>712</v>
      </c>
      <c r="D28" s="8" t="s">
        <v>851</v>
      </c>
      <c r="E28" s="9" t="s">
        <v>2190</v>
      </c>
      <c r="F28" s="10" t="s">
        <v>689</v>
      </c>
      <c r="G28" s="10" t="s">
        <v>20</v>
      </c>
      <c r="H28" s="11" t="s">
        <v>691</v>
      </c>
      <c r="I28" s="11" t="s">
        <v>692</v>
      </c>
      <c r="J28" s="11" t="s">
        <v>1877</v>
      </c>
      <c r="K28" s="11" t="s">
        <v>692</v>
      </c>
      <c r="L28" s="11" t="s">
        <v>693</v>
      </c>
      <c r="M28" s="8" t="s">
        <v>1878</v>
      </c>
      <c r="N28" s="11" t="s">
        <v>694</v>
      </c>
      <c r="O28" s="11" t="s">
        <v>707</v>
      </c>
      <c r="P28" s="8" t="s">
        <v>1892</v>
      </c>
      <c r="Q28" s="8" t="s">
        <v>136</v>
      </c>
      <c r="R28" s="8" t="s">
        <v>1880</v>
      </c>
      <c r="S28" s="8">
        <v>30</v>
      </c>
      <c r="T28" s="13" t="s">
        <v>852</v>
      </c>
      <c r="U28" s="13">
        <v>27</v>
      </c>
      <c r="V28" s="14"/>
      <c r="W28" s="15"/>
      <c r="X28" s="12"/>
    </row>
    <row r="29" spans="1:24" x14ac:dyDescent="0.35">
      <c r="A29" s="8" t="s">
        <v>708</v>
      </c>
      <c r="B29" s="8" t="s">
        <v>26</v>
      </c>
      <c r="C29" s="8" t="s">
        <v>712</v>
      </c>
      <c r="D29" s="8" t="s">
        <v>853</v>
      </c>
      <c r="E29" s="9" t="s">
        <v>2190</v>
      </c>
      <c r="F29" s="10" t="s">
        <v>689</v>
      </c>
      <c r="G29" s="10" t="s">
        <v>20</v>
      </c>
      <c r="H29" s="11" t="s">
        <v>691</v>
      </c>
      <c r="I29" s="11" t="s">
        <v>692</v>
      </c>
      <c r="J29" s="11" t="s">
        <v>1877</v>
      </c>
      <c r="K29" s="11" t="s">
        <v>692</v>
      </c>
      <c r="L29" s="11" t="s">
        <v>693</v>
      </c>
      <c r="M29" s="8" t="s">
        <v>1878</v>
      </c>
      <c r="N29" s="11" t="s">
        <v>694</v>
      </c>
      <c r="O29" s="11" t="s">
        <v>707</v>
      </c>
      <c r="P29" s="8" t="s">
        <v>1892</v>
      </c>
      <c r="Q29" s="8" t="s">
        <v>136</v>
      </c>
      <c r="R29" s="8" t="s">
        <v>1880</v>
      </c>
      <c r="S29" s="8">
        <v>31</v>
      </c>
      <c r="T29" s="13" t="s">
        <v>854</v>
      </c>
      <c r="U29" s="13">
        <v>28</v>
      </c>
      <c r="V29" s="14"/>
      <c r="W29" s="15"/>
      <c r="X29" s="12"/>
    </row>
    <row r="30" spans="1:24" x14ac:dyDescent="0.35">
      <c r="A30" s="8" t="s">
        <v>708</v>
      </c>
      <c r="B30" s="8" t="s">
        <v>26</v>
      </c>
      <c r="C30" s="8" t="s">
        <v>712</v>
      </c>
      <c r="D30" s="8" t="s">
        <v>855</v>
      </c>
      <c r="E30" s="9" t="s">
        <v>2221</v>
      </c>
      <c r="F30" s="10" t="s">
        <v>689</v>
      </c>
      <c r="G30" s="10" t="s">
        <v>20</v>
      </c>
      <c r="H30" s="11" t="s">
        <v>691</v>
      </c>
      <c r="I30" s="11" t="s">
        <v>692</v>
      </c>
      <c r="J30" s="11" t="s">
        <v>1877</v>
      </c>
      <c r="K30" s="11" t="s">
        <v>692</v>
      </c>
      <c r="L30" s="11" t="s">
        <v>693</v>
      </c>
      <c r="M30" s="8" t="s">
        <v>1878</v>
      </c>
      <c r="N30" s="11" t="s">
        <v>694</v>
      </c>
      <c r="O30" s="11" t="s">
        <v>707</v>
      </c>
      <c r="P30" s="8" t="s">
        <v>1892</v>
      </c>
      <c r="Q30" s="8" t="s">
        <v>136</v>
      </c>
      <c r="R30" s="8" t="s">
        <v>1880</v>
      </c>
      <c r="S30" s="8">
        <v>30</v>
      </c>
      <c r="T30" s="13" t="s">
        <v>856</v>
      </c>
      <c r="U30" s="13">
        <v>29</v>
      </c>
      <c r="V30" s="14"/>
      <c r="W30" s="15"/>
      <c r="X30" s="12"/>
    </row>
    <row r="31" spans="1:24" x14ac:dyDescent="0.35">
      <c r="A31" s="8" t="s">
        <v>708</v>
      </c>
      <c r="B31" s="8" t="s">
        <v>26</v>
      </c>
      <c r="C31" s="8" t="s">
        <v>712</v>
      </c>
      <c r="D31" s="8" t="s">
        <v>857</v>
      </c>
      <c r="E31" s="9" t="s">
        <v>2221</v>
      </c>
      <c r="F31" s="10" t="s">
        <v>689</v>
      </c>
      <c r="G31" s="10" t="s">
        <v>20</v>
      </c>
      <c r="H31" s="11" t="s">
        <v>691</v>
      </c>
      <c r="I31" s="11" t="s">
        <v>692</v>
      </c>
      <c r="J31" s="11" t="s">
        <v>1877</v>
      </c>
      <c r="K31" s="11" t="s">
        <v>692</v>
      </c>
      <c r="L31" s="11" t="s">
        <v>693</v>
      </c>
      <c r="M31" s="8" t="s">
        <v>1878</v>
      </c>
      <c r="N31" s="11" t="s">
        <v>694</v>
      </c>
      <c r="O31" s="11" t="s">
        <v>707</v>
      </c>
      <c r="P31" s="8" t="s">
        <v>1892</v>
      </c>
      <c r="Q31" s="8" t="s">
        <v>136</v>
      </c>
      <c r="R31" s="8" t="s">
        <v>1880</v>
      </c>
      <c r="S31" s="8">
        <v>31</v>
      </c>
      <c r="T31" s="13" t="s">
        <v>858</v>
      </c>
      <c r="U31" s="13">
        <v>30</v>
      </c>
      <c r="V31" s="14"/>
      <c r="W31" s="15"/>
      <c r="X31" s="12"/>
    </row>
    <row r="32" spans="1:24" x14ac:dyDescent="0.35">
      <c r="A32" s="8" t="s">
        <v>708</v>
      </c>
      <c r="B32" s="8" t="s">
        <v>26</v>
      </c>
      <c r="C32" s="8" t="s">
        <v>712</v>
      </c>
      <c r="D32" s="8" t="s">
        <v>859</v>
      </c>
      <c r="E32" s="9" t="s">
        <v>860</v>
      </c>
      <c r="F32" s="10" t="s">
        <v>689</v>
      </c>
      <c r="G32" s="10" t="s">
        <v>20</v>
      </c>
      <c r="H32" s="11" t="s">
        <v>691</v>
      </c>
      <c r="I32" s="11" t="s">
        <v>692</v>
      </c>
      <c r="J32" s="11" t="s">
        <v>1877</v>
      </c>
      <c r="K32" s="11" t="s">
        <v>692</v>
      </c>
      <c r="L32" s="11" t="s">
        <v>693</v>
      </c>
      <c r="M32" s="8" t="s">
        <v>1878</v>
      </c>
      <c r="N32" s="11" t="s">
        <v>694</v>
      </c>
      <c r="O32" s="11" t="s">
        <v>707</v>
      </c>
      <c r="P32" s="8" t="s">
        <v>1892</v>
      </c>
      <c r="Q32" s="8" t="s">
        <v>136</v>
      </c>
      <c r="R32" s="8" t="s">
        <v>1880</v>
      </c>
      <c r="S32" s="8">
        <v>9</v>
      </c>
      <c r="T32" s="13" t="s">
        <v>861</v>
      </c>
      <c r="U32" s="13">
        <v>31</v>
      </c>
      <c r="V32" s="14"/>
      <c r="W32" s="15"/>
      <c r="X32" s="12"/>
    </row>
    <row r="33" spans="1:24" x14ac:dyDescent="0.35">
      <c r="A33" s="8" t="s">
        <v>708</v>
      </c>
      <c r="B33" s="8" t="s">
        <v>26</v>
      </c>
      <c r="C33" s="8" t="s">
        <v>712</v>
      </c>
      <c r="D33" s="8" t="s">
        <v>862</v>
      </c>
      <c r="E33" s="9" t="s">
        <v>860</v>
      </c>
      <c r="F33" s="10" t="s">
        <v>689</v>
      </c>
      <c r="G33" s="10" t="s">
        <v>20</v>
      </c>
      <c r="H33" s="11" t="s">
        <v>691</v>
      </c>
      <c r="I33" s="11" t="s">
        <v>692</v>
      </c>
      <c r="J33" s="11" t="s">
        <v>1877</v>
      </c>
      <c r="K33" s="11" t="s">
        <v>692</v>
      </c>
      <c r="L33" s="11" t="s">
        <v>693</v>
      </c>
      <c r="M33" s="8" t="s">
        <v>1878</v>
      </c>
      <c r="N33" s="11" t="s">
        <v>694</v>
      </c>
      <c r="O33" s="11" t="s">
        <v>707</v>
      </c>
      <c r="P33" s="8" t="s">
        <v>1892</v>
      </c>
      <c r="Q33" s="8" t="s">
        <v>136</v>
      </c>
      <c r="R33" s="8" t="s">
        <v>1880</v>
      </c>
      <c r="S33" s="8">
        <v>10</v>
      </c>
      <c r="T33" s="13" t="s">
        <v>863</v>
      </c>
      <c r="U33" s="13">
        <v>32</v>
      </c>
      <c r="V33" s="14"/>
      <c r="W33" s="15"/>
      <c r="X33" s="12"/>
    </row>
    <row r="34" spans="1:24" x14ac:dyDescent="0.35">
      <c r="A34" s="8" t="s">
        <v>708</v>
      </c>
      <c r="B34" s="8" t="s">
        <v>26</v>
      </c>
      <c r="C34" s="8" t="s">
        <v>712</v>
      </c>
      <c r="D34" s="8" t="s">
        <v>864</v>
      </c>
      <c r="E34" s="9" t="s">
        <v>865</v>
      </c>
      <c r="F34" s="10" t="s">
        <v>689</v>
      </c>
      <c r="G34" s="10" t="s">
        <v>20</v>
      </c>
      <c r="H34" s="11" t="s">
        <v>691</v>
      </c>
      <c r="I34" s="11" t="s">
        <v>692</v>
      </c>
      <c r="J34" s="11" t="s">
        <v>1877</v>
      </c>
      <c r="K34" s="11" t="s">
        <v>692</v>
      </c>
      <c r="L34" s="11" t="s">
        <v>693</v>
      </c>
      <c r="M34" s="8" t="s">
        <v>1878</v>
      </c>
      <c r="N34" s="11" t="s">
        <v>694</v>
      </c>
      <c r="O34" s="11" t="s">
        <v>707</v>
      </c>
      <c r="P34" s="8" t="s">
        <v>1892</v>
      </c>
      <c r="Q34" s="8" t="s">
        <v>136</v>
      </c>
      <c r="R34" s="8" t="s">
        <v>1880</v>
      </c>
      <c r="S34" s="8">
        <v>9</v>
      </c>
      <c r="T34" s="13" t="s">
        <v>866</v>
      </c>
      <c r="U34" s="13">
        <v>33</v>
      </c>
      <c r="V34" s="14"/>
      <c r="W34" s="15"/>
      <c r="X34" s="12"/>
    </row>
    <row r="35" spans="1:24" x14ac:dyDescent="0.35">
      <c r="A35" s="8" t="s">
        <v>708</v>
      </c>
      <c r="B35" s="8" t="s">
        <v>26</v>
      </c>
      <c r="C35" s="8" t="s">
        <v>712</v>
      </c>
      <c r="D35" s="8" t="s">
        <v>867</v>
      </c>
      <c r="E35" s="9" t="s">
        <v>865</v>
      </c>
      <c r="F35" s="10" t="s">
        <v>689</v>
      </c>
      <c r="G35" s="10" t="s">
        <v>20</v>
      </c>
      <c r="H35" s="11" t="s">
        <v>691</v>
      </c>
      <c r="I35" s="11" t="s">
        <v>692</v>
      </c>
      <c r="J35" s="11" t="s">
        <v>1877</v>
      </c>
      <c r="K35" s="11" t="s">
        <v>692</v>
      </c>
      <c r="L35" s="11" t="s">
        <v>693</v>
      </c>
      <c r="M35" s="8" t="s">
        <v>1878</v>
      </c>
      <c r="N35" s="11" t="s">
        <v>694</v>
      </c>
      <c r="O35" s="11" t="s">
        <v>707</v>
      </c>
      <c r="P35" s="8" t="s">
        <v>1892</v>
      </c>
      <c r="Q35" s="8" t="s">
        <v>136</v>
      </c>
      <c r="R35" s="8" t="s">
        <v>1880</v>
      </c>
      <c r="S35" s="8">
        <v>10</v>
      </c>
      <c r="T35" s="13" t="s">
        <v>868</v>
      </c>
      <c r="U35" s="13">
        <v>34</v>
      </c>
      <c r="V35" s="14"/>
      <c r="W35" s="15"/>
      <c r="X35" s="12"/>
    </row>
    <row r="36" spans="1:24" x14ac:dyDescent="0.35">
      <c r="A36" s="8" t="s">
        <v>708</v>
      </c>
      <c r="B36" s="8" t="s">
        <v>26</v>
      </c>
      <c r="C36" s="8" t="s">
        <v>712</v>
      </c>
      <c r="D36" s="8" t="s">
        <v>869</v>
      </c>
      <c r="E36" s="9" t="s">
        <v>2191</v>
      </c>
      <c r="F36" s="10" t="s">
        <v>689</v>
      </c>
      <c r="G36" s="10" t="s">
        <v>20</v>
      </c>
      <c r="H36" s="11" t="s">
        <v>691</v>
      </c>
      <c r="I36" s="11" t="s">
        <v>692</v>
      </c>
      <c r="J36" s="11" t="s">
        <v>1877</v>
      </c>
      <c r="K36" s="11" t="s">
        <v>692</v>
      </c>
      <c r="L36" s="11" t="s">
        <v>693</v>
      </c>
      <c r="M36" s="8" t="s">
        <v>1878</v>
      </c>
      <c r="N36" s="11" t="s">
        <v>694</v>
      </c>
      <c r="O36" s="11" t="s">
        <v>707</v>
      </c>
      <c r="P36" s="8" t="s">
        <v>1892</v>
      </c>
      <c r="Q36" s="8" t="s">
        <v>136</v>
      </c>
      <c r="R36" s="8" t="s">
        <v>1880</v>
      </c>
      <c r="S36" s="8">
        <v>30</v>
      </c>
      <c r="T36" s="13" t="s">
        <v>870</v>
      </c>
      <c r="U36" s="13">
        <v>35</v>
      </c>
      <c r="V36" s="14"/>
      <c r="W36" s="15"/>
      <c r="X36" s="12"/>
    </row>
    <row r="37" spans="1:24" x14ac:dyDescent="0.35">
      <c r="A37" s="8" t="s">
        <v>708</v>
      </c>
      <c r="B37" s="8" t="s">
        <v>26</v>
      </c>
      <c r="C37" s="8" t="s">
        <v>712</v>
      </c>
      <c r="D37" s="8" t="s">
        <v>871</v>
      </c>
      <c r="E37" s="9" t="s">
        <v>2191</v>
      </c>
      <c r="F37" s="10" t="s">
        <v>689</v>
      </c>
      <c r="G37" s="10" t="s">
        <v>20</v>
      </c>
      <c r="H37" s="11" t="s">
        <v>691</v>
      </c>
      <c r="I37" s="11" t="s">
        <v>692</v>
      </c>
      <c r="J37" s="11" t="s">
        <v>1877</v>
      </c>
      <c r="K37" s="11" t="s">
        <v>692</v>
      </c>
      <c r="L37" s="11" t="s">
        <v>693</v>
      </c>
      <c r="M37" s="8" t="s">
        <v>1878</v>
      </c>
      <c r="N37" s="11" t="s">
        <v>694</v>
      </c>
      <c r="O37" s="11" t="s">
        <v>707</v>
      </c>
      <c r="P37" s="8" t="s">
        <v>1892</v>
      </c>
      <c r="Q37" s="8" t="s">
        <v>136</v>
      </c>
      <c r="R37" s="8" t="s">
        <v>1880</v>
      </c>
      <c r="S37" s="8">
        <v>31</v>
      </c>
      <c r="T37" s="13" t="s">
        <v>872</v>
      </c>
      <c r="U37" s="13">
        <v>36</v>
      </c>
      <c r="V37" s="14"/>
      <c r="W37" s="15"/>
      <c r="X37" s="12"/>
    </row>
    <row r="38" spans="1:24" x14ac:dyDescent="0.35">
      <c r="A38" s="8" t="s">
        <v>708</v>
      </c>
      <c r="B38" s="8" t="s">
        <v>26</v>
      </c>
      <c r="C38" s="8" t="s">
        <v>712</v>
      </c>
      <c r="D38" s="8" t="s">
        <v>873</v>
      </c>
      <c r="E38" s="9" t="s">
        <v>2222</v>
      </c>
      <c r="F38" s="10" t="s">
        <v>689</v>
      </c>
      <c r="G38" s="10" t="s">
        <v>20</v>
      </c>
      <c r="H38" s="11" t="s">
        <v>691</v>
      </c>
      <c r="I38" s="11" t="s">
        <v>692</v>
      </c>
      <c r="J38" s="11" t="s">
        <v>1877</v>
      </c>
      <c r="K38" s="11" t="s">
        <v>692</v>
      </c>
      <c r="L38" s="11" t="s">
        <v>693</v>
      </c>
      <c r="M38" s="8" t="s">
        <v>1878</v>
      </c>
      <c r="N38" s="11" t="s">
        <v>694</v>
      </c>
      <c r="O38" s="11" t="s">
        <v>707</v>
      </c>
      <c r="P38" s="8" t="s">
        <v>1892</v>
      </c>
      <c r="Q38" s="8" t="s">
        <v>136</v>
      </c>
      <c r="R38" s="8" t="s">
        <v>1880</v>
      </c>
      <c r="S38" s="8">
        <v>30</v>
      </c>
      <c r="T38" s="13" t="s">
        <v>874</v>
      </c>
      <c r="U38" s="13">
        <v>37</v>
      </c>
      <c r="V38" s="14"/>
      <c r="W38" s="15"/>
      <c r="X38" s="12"/>
    </row>
    <row r="39" spans="1:24" x14ac:dyDescent="0.35">
      <c r="A39" s="8" t="s">
        <v>708</v>
      </c>
      <c r="B39" s="8" t="s">
        <v>26</v>
      </c>
      <c r="C39" s="8" t="s">
        <v>712</v>
      </c>
      <c r="D39" s="8" t="s">
        <v>875</v>
      </c>
      <c r="E39" s="9" t="s">
        <v>2222</v>
      </c>
      <c r="F39" s="10" t="s">
        <v>689</v>
      </c>
      <c r="G39" s="10" t="s">
        <v>20</v>
      </c>
      <c r="H39" s="11" t="s">
        <v>691</v>
      </c>
      <c r="I39" s="11" t="s">
        <v>692</v>
      </c>
      <c r="J39" s="11" t="s">
        <v>1877</v>
      </c>
      <c r="K39" s="11" t="s">
        <v>692</v>
      </c>
      <c r="L39" s="11" t="s">
        <v>693</v>
      </c>
      <c r="M39" s="8" t="s">
        <v>1878</v>
      </c>
      <c r="N39" s="11" t="s">
        <v>694</v>
      </c>
      <c r="O39" s="11" t="s">
        <v>707</v>
      </c>
      <c r="P39" s="8" t="s">
        <v>1892</v>
      </c>
      <c r="Q39" s="8" t="s">
        <v>136</v>
      </c>
      <c r="R39" s="8" t="s">
        <v>1880</v>
      </c>
      <c r="S39" s="8">
        <v>31</v>
      </c>
      <c r="T39" s="13" t="s">
        <v>876</v>
      </c>
      <c r="U39" s="13">
        <v>38</v>
      </c>
      <c r="V39" s="14"/>
      <c r="W39" s="15"/>
      <c r="X39" s="12"/>
    </row>
    <row r="40" spans="1:24" x14ac:dyDescent="0.35">
      <c r="A40" s="8" t="s">
        <v>708</v>
      </c>
      <c r="B40" s="8" t="s">
        <v>26</v>
      </c>
      <c r="C40" s="8" t="s">
        <v>712</v>
      </c>
      <c r="D40" s="8" t="s">
        <v>877</v>
      </c>
      <c r="E40" s="9" t="s">
        <v>2069</v>
      </c>
      <c r="F40" s="10" t="s">
        <v>689</v>
      </c>
      <c r="G40" s="10" t="s">
        <v>20</v>
      </c>
      <c r="H40" s="11" t="s">
        <v>691</v>
      </c>
      <c r="I40" s="11" t="s">
        <v>692</v>
      </c>
      <c r="J40" s="11" t="s">
        <v>1877</v>
      </c>
      <c r="K40" s="11" t="s">
        <v>692</v>
      </c>
      <c r="L40" s="11" t="s">
        <v>693</v>
      </c>
      <c r="M40" s="8" t="s">
        <v>1878</v>
      </c>
      <c r="N40" s="11" t="s">
        <v>694</v>
      </c>
      <c r="O40" s="11" t="s">
        <v>707</v>
      </c>
      <c r="P40" s="8" t="s">
        <v>1892</v>
      </c>
      <c r="Q40" s="8" t="s">
        <v>136</v>
      </c>
      <c r="R40" s="8" t="s">
        <v>1880</v>
      </c>
      <c r="S40" s="8">
        <v>30</v>
      </c>
      <c r="T40" s="13" t="s">
        <v>878</v>
      </c>
      <c r="U40" s="13">
        <v>39</v>
      </c>
      <c r="V40" s="14"/>
      <c r="W40" s="15"/>
      <c r="X40" s="12"/>
    </row>
    <row r="41" spans="1:24" x14ac:dyDescent="0.35">
      <c r="A41" s="8" t="s">
        <v>708</v>
      </c>
      <c r="B41" s="8" t="s">
        <v>26</v>
      </c>
      <c r="C41" s="8" t="s">
        <v>712</v>
      </c>
      <c r="D41" s="8" t="s">
        <v>879</v>
      </c>
      <c r="E41" s="9" t="s">
        <v>2069</v>
      </c>
      <c r="F41" s="10" t="s">
        <v>689</v>
      </c>
      <c r="G41" s="10" t="s">
        <v>20</v>
      </c>
      <c r="H41" s="11" t="s">
        <v>691</v>
      </c>
      <c r="I41" s="11" t="s">
        <v>692</v>
      </c>
      <c r="J41" s="11" t="s">
        <v>1877</v>
      </c>
      <c r="K41" s="11" t="s">
        <v>692</v>
      </c>
      <c r="L41" s="11" t="s">
        <v>693</v>
      </c>
      <c r="M41" s="8" t="s">
        <v>1878</v>
      </c>
      <c r="N41" s="11" t="s">
        <v>694</v>
      </c>
      <c r="O41" s="11" t="s">
        <v>707</v>
      </c>
      <c r="P41" s="8" t="s">
        <v>1892</v>
      </c>
      <c r="Q41" s="8" t="s">
        <v>136</v>
      </c>
      <c r="R41" s="8" t="s">
        <v>1880</v>
      </c>
      <c r="S41" s="8">
        <v>31</v>
      </c>
      <c r="T41" s="13" t="s">
        <v>880</v>
      </c>
      <c r="U41" s="13">
        <v>40</v>
      </c>
      <c r="V41" s="14"/>
      <c r="W41" s="15"/>
      <c r="X41" s="12"/>
    </row>
    <row r="42" spans="1:24" x14ac:dyDescent="0.35">
      <c r="A42" s="8" t="s">
        <v>708</v>
      </c>
      <c r="B42" s="8" t="s">
        <v>26</v>
      </c>
      <c r="C42" s="8" t="s">
        <v>712</v>
      </c>
      <c r="D42" s="8" t="s">
        <v>881</v>
      </c>
      <c r="E42" s="9" t="s">
        <v>2070</v>
      </c>
      <c r="F42" s="10" t="s">
        <v>689</v>
      </c>
      <c r="G42" s="10" t="s">
        <v>20</v>
      </c>
      <c r="H42" s="11" t="s">
        <v>691</v>
      </c>
      <c r="I42" s="11" t="s">
        <v>692</v>
      </c>
      <c r="J42" s="11" t="s">
        <v>1877</v>
      </c>
      <c r="K42" s="11" t="s">
        <v>692</v>
      </c>
      <c r="L42" s="11" t="s">
        <v>693</v>
      </c>
      <c r="M42" s="8" t="s">
        <v>1878</v>
      </c>
      <c r="N42" s="11" t="s">
        <v>694</v>
      </c>
      <c r="O42" s="11" t="s">
        <v>707</v>
      </c>
      <c r="P42" s="8" t="s">
        <v>1892</v>
      </c>
      <c r="Q42" s="8" t="s">
        <v>136</v>
      </c>
      <c r="R42" s="8" t="s">
        <v>1880</v>
      </c>
      <c r="S42" s="8">
        <v>9</v>
      </c>
      <c r="T42" s="13" t="s">
        <v>882</v>
      </c>
      <c r="U42" s="13">
        <v>41</v>
      </c>
      <c r="V42" s="14"/>
      <c r="W42" s="15"/>
      <c r="X42" s="12"/>
    </row>
    <row r="43" spans="1:24" x14ac:dyDescent="0.35">
      <c r="A43" s="8" t="s">
        <v>708</v>
      </c>
      <c r="B43" s="8" t="s">
        <v>26</v>
      </c>
      <c r="C43" s="8" t="s">
        <v>712</v>
      </c>
      <c r="D43" s="8" t="s">
        <v>883</v>
      </c>
      <c r="E43" s="9" t="s">
        <v>2070</v>
      </c>
      <c r="F43" s="10" t="s">
        <v>689</v>
      </c>
      <c r="G43" s="10" t="s">
        <v>20</v>
      </c>
      <c r="H43" s="11" t="s">
        <v>691</v>
      </c>
      <c r="I43" s="11" t="s">
        <v>692</v>
      </c>
      <c r="J43" s="11" t="s">
        <v>1877</v>
      </c>
      <c r="K43" s="11" t="s">
        <v>692</v>
      </c>
      <c r="L43" s="11" t="s">
        <v>693</v>
      </c>
      <c r="M43" s="8" t="s">
        <v>1878</v>
      </c>
      <c r="N43" s="11" t="s">
        <v>694</v>
      </c>
      <c r="O43" s="11" t="s">
        <v>707</v>
      </c>
      <c r="P43" s="8" t="s">
        <v>1892</v>
      </c>
      <c r="Q43" s="8" t="s">
        <v>136</v>
      </c>
      <c r="R43" s="8" t="s">
        <v>1880</v>
      </c>
      <c r="S43" s="8">
        <v>10</v>
      </c>
      <c r="T43" s="13" t="s">
        <v>884</v>
      </c>
      <c r="U43" s="13">
        <v>42</v>
      </c>
      <c r="V43" s="14"/>
      <c r="W43" s="15"/>
      <c r="X43" s="12"/>
    </row>
    <row r="44" spans="1:24" x14ac:dyDescent="0.35">
      <c r="A44" s="8" t="s">
        <v>708</v>
      </c>
      <c r="B44" s="8" t="s">
        <v>26</v>
      </c>
      <c r="C44" s="8" t="s">
        <v>712</v>
      </c>
      <c r="D44" s="8" t="s">
        <v>885</v>
      </c>
      <c r="E44" s="9" t="s">
        <v>2223</v>
      </c>
      <c r="F44" s="10" t="s">
        <v>689</v>
      </c>
      <c r="G44" s="10" t="s">
        <v>20</v>
      </c>
      <c r="H44" s="11" t="s">
        <v>691</v>
      </c>
      <c r="I44" s="11" t="s">
        <v>692</v>
      </c>
      <c r="J44" s="11" t="s">
        <v>1877</v>
      </c>
      <c r="K44" s="11" t="s">
        <v>692</v>
      </c>
      <c r="L44" s="11" t="s">
        <v>693</v>
      </c>
      <c r="M44" s="8" t="s">
        <v>1878</v>
      </c>
      <c r="N44" s="11" t="s">
        <v>694</v>
      </c>
      <c r="O44" s="11" t="s">
        <v>707</v>
      </c>
      <c r="P44" s="8" t="s">
        <v>1892</v>
      </c>
      <c r="Q44" s="8" t="s">
        <v>136</v>
      </c>
      <c r="R44" s="8" t="s">
        <v>1880</v>
      </c>
      <c r="S44" s="8">
        <v>30</v>
      </c>
      <c r="T44" s="13" t="s">
        <v>886</v>
      </c>
      <c r="U44" s="13">
        <v>43</v>
      </c>
      <c r="V44" s="14"/>
      <c r="W44" s="15"/>
      <c r="X44" s="12"/>
    </row>
    <row r="45" spans="1:24" x14ac:dyDescent="0.35">
      <c r="A45" s="8" t="s">
        <v>708</v>
      </c>
      <c r="B45" s="8" t="s">
        <v>26</v>
      </c>
      <c r="C45" s="8" t="s">
        <v>712</v>
      </c>
      <c r="D45" s="8" t="s">
        <v>887</v>
      </c>
      <c r="E45" s="9" t="s">
        <v>2223</v>
      </c>
      <c r="F45" s="10" t="s">
        <v>689</v>
      </c>
      <c r="G45" s="10" t="s">
        <v>20</v>
      </c>
      <c r="H45" s="11" t="s">
        <v>691</v>
      </c>
      <c r="I45" s="11" t="s">
        <v>692</v>
      </c>
      <c r="J45" s="11" t="s">
        <v>1877</v>
      </c>
      <c r="K45" s="11" t="s">
        <v>692</v>
      </c>
      <c r="L45" s="11" t="s">
        <v>693</v>
      </c>
      <c r="M45" s="8" t="s">
        <v>1878</v>
      </c>
      <c r="N45" s="11" t="s">
        <v>694</v>
      </c>
      <c r="O45" s="11" t="s">
        <v>707</v>
      </c>
      <c r="P45" s="8" t="s">
        <v>1892</v>
      </c>
      <c r="Q45" s="8" t="s">
        <v>136</v>
      </c>
      <c r="R45" s="8" t="s">
        <v>1880</v>
      </c>
      <c r="S45" s="8">
        <v>31</v>
      </c>
      <c r="T45" s="13" t="s">
        <v>888</v>
      </c>
      <c r="U45" s="13">
        <v>44</v>
      </c>
      <c r="V45" s="14"/>
      <c r="W45" s="15"/>
      <c r="X45" s="12"/>
    </row>
    <row r="46" spans="1:24" x14ac:dyDescent="0.35">
      <c r="A46" s="8" t="s">
        <v>708</v>
      </c>
      <c r="B46" s="8" t="s">
        <v>26</v>
      </c>
      <c r="C46" s="8" t="s">
        <v>712</v>
      </c>
      <c r="D46" s="8" t="s">
        <v>889</v>
      </c>
      <c r="E46" s="9" t="s">
        <v>2192</v>
      </c>
      <c r="F46" s="10" t="s">
        <v>689</v>
      </c>
      <c r="G46" s="10" t="s">
        <v>20</v>
      </c>
      <c r="H46" s="11" t="s">
        <v>691</v>
      </c>
      <c r="I46" s="11" t="s">
        <v>692</v>
      </c>
      <c r="J46" s="11" t="s">
        <v>1877</v>
      </c>
      <c r="K46" s="11" t="s">
        <v>692</v>
      </c>
      <c r="L46" s="11" t="s">
        <v>693</v>
      </c>
      <c r="M46" s="8" t="s">
        <v>1878</v>
      </c>
      <c r="N46" s="11" t="s">
        <v>694</v>
      </c>
      <c r="O46" s="11" t="s">
        <v>707</v>
      </c>
      <c r="P46" s="8" t="s">
        <v>1892</v>
      </c>
      <c r="Q46" s="8" t="s">
        <v>136</v>
      </c>
      <c r="R46" s="8" t="s">
        <v>1880</v>
      </c>
      <c r="S46" s="8">
        <v>30</v>
      </c>
      <c r="T46" s="13" t="s">
        <v>890</v>
      </c>
      <c r="U46" s="13">
        <v>45</v>
      </c>
      <c r="V46" s="14"/>
      <c r="W46" s="15"/>
      <c r="X46" s="12"/>
    </row>
    <row r="47" spans="1:24" x14ac:dyDescent="0.35">
      <c r="A47" s="8" t="s">
        <v>708</v>
      </c>
      <c r="B47" s="8" t="s">
        <v>26</v>
      </c>
      <c r="C47" s="8" t="s">
        <v>712</v>
      </c>
      <c r="D47" s="8" t="s">
        <v>891</v>
      </c>
      <c r="E47" s="9" t="s">
        <v>2192</v>
      </c>
      <c r="F47" s="10" t="s">
        <v>689</v>
      </c>
      <c r="G47" s="10" t="s">
        <v>20</v>
      </c>
      <c r="H47" s="11" t="s">
        <v>691</v>
      </c>
      <c r="I47" s="11" t="s">
        <v>692</v>
      </c>
      <c r="J47" s="11" t="s">
        <v>1877</v>
      </c>
      <c r="K47" s="11" t="s">
        <v>692</v>
      </c>
      <c r="L47" s="11" t="s">
        <v>693</v>
      </c>
      <c r="M47" s="8" t="s">
        <v>1878</v>
      </c>
      <c r="N47" s="11" t="s">
        <v>694</v>
      </c>
      <c r="O47" s="11" t="s">
        <v>707</v>
      </c>
      <c r="P47" s="8" t="s">
        <v>1892</v>
      </c>
      <c r="Q47" s="8" t="s">
        <v>136</v>
      </c>
      <c r="R47" s="8" t="s">
        <v>1880</v>
      </c>
      <c r="S47" s="8">
        <v>31</v>
      </c>
      <c r="T47" s="13" t="s">
        <v>892</v>
      </c>
      <c r="U47" s="13">
        <v>46</v>
      </c>
      <c r="V47" s="14"/>
      <c r="W47" s="15"/>
      <c r="X47" s="12"/>
    </row>
    <row r="48" spans="1:24" x14ac:dyDescent="0.35">
      <c r="A48" s="8" t="s">
        <v>708</v>
      </c>
      <c r="B48" s="8" t="s">
        <v>26</v>
      </c>
      <c r="C48" s="8" t="s">
        <v>712</v>
      </c>
      <c r="D48" s="8" t="s">
        <v>893</v>
      </c>
      <c r="E48" s="9" t="s">
        <v>2224</v>
      </c>
      <c r="F48" s="10" t="s">
        <v>689</v>
      </c>
      <c r="G48" s="10" t="s">
        <v>20</v>
      </c>
      <c r="H48" s="11" t="s">
        <v>691</v>
      </c>
      <c r="I48" s="11" t="s">
        <v>692</v>
      </c>
      <c r="J48" s="11" t="s">
        <v>1877</v>
      </c>
      <c r="K48" s="11" t="s">
        <v>692</v>
      </c>
      <c r="L48" s="11" t="s">
        <v>693</v>
      </c>
      <c r="M48" s="8" t="s">
        <v>1878</v>
      </c>
      <c r="N48" s="11" t="s">
        <v>694</v>
      </c>
      <c r="O48" s="11" t="s">
        <v>707</v>
      </c>
      <c r="P48" s="8" t="s">
        <v>1892</v>
      </c>
      <c r="Q48" s="8" t="s">
        <v>136</v>
      </c>
      <c r="R48" s="8" t="s">
        <v>1880</v>
      </c>
      <c r="S48" s="8">
        <v>30</v>
      </c>
      <c r="T48" s="13" t="s">
        <v>894</v>
      </c>
      <c r="U48" s="13">
        <v>47</v>
      </c>
      <c r="V48" s="14"/>
      <c r="W48" s="15"/>
      <c r="X48" s="12"/>
    </row>
    <row r="49" spans="1:62" x14ac:dyDescent="0.35">
      <c r="A49" s="8" t="s">
        <v>708</v>
      </c>
      <c r="B49" s="8" t="s">
        <v>26</v>
      </c>
      <c r="C49" s="8" t="s">
        <v>712</v>
      </c>
      <c r="D49" s="8" t="s">
        <v>895</v>
      </c>
      <c r="E49" s="9" t="s">
        <v>2224</v>
      </c>
      <c r="F49" s="10" t="s">
        <v>689</v>
      </c>
      <c r="G49" s="10" t="s">
        <v>20</v>
      </c>
      <c r="H49" s="11" t="s">
        <v>691</v>
      </c>
      <c r="I49" s="11" t="s">
        <v>692</v>
      </c>
      <c r="J49" s="11" t="s">
        <v>1877</v>
      </c>
      <c r="K49" s="11" t="s">
        <v>692</v>
      </c>
      <c r="L49" s="11" t="s">
        <v>693</v>
      </c>
      <c r="M49" s="8" t="s">
        <v>1878</v>
      </c>
      <c r="N49" s="11" t="s">
        <v>694</v>
      </c>
      <c r="O49" s="11" t="s">
        <v>707</v>
      </c>
      <c r="P49" s="8" t="s">
        <v>1892</v>
      </c>
      <c r="Q49" s="8" t="s">
        <v>136</v>
      </c>
      <c r="R49" s="8" t="s">
        <v>1880</v>
      </c>
      <c r="S49" s="8">
        <v>31</v>
      </c>
      <c r="T49" s="13" t="s">
        <v>896</v>
      </c>
      <c r="U49" s="13">
        <v>48</v>
      </c>
      <c r="V49" s="14"/>
      <c r="W49" s="15"/>
      <c r="X49" s="12"/>
    </row>
    <row r="50" spans="1:62" x14ac:dyDescent="0.35">
      <c r="A50" s="8" t="s">
        <v>708</v>
      </c>
      <c r="B50" s="8" t="s">
        <v>26</v>
      </c>
      <c r="C50" s="8" t="s">
        <v>712</v>
      </c>
      <c r="D50" s="8" t="s">
        <v>897</v>
      </c>
      <c r="E50" s="9" t="s">
        <v>2169</v>
      </c>
      <c r="F50" s="10" t="s">
        <v>689</v>
      </c>
      <c r="G50" s="10" t="s">
        <v>20</v>
      </c>
      <c r="H50" s="11" t="s">
        <v>691</v>
      </c>
      <c r="I50" s="11" t="s">
        <v>692</v>
      </c>
      <c r="J50" s="11" t="s">
        <v>1877</v>
      </c>
      <c r="K50" s="11" t="s">
        <v>692</v>
      </c>
      <c r="L50" s="11" t="s">
        <v>693</v>
      </c>
      <c r="M50" s="8" t="s">
        <v>1878</v>
      </c>
      <c r="N50" s="11" t="s">
        <v>694</v>
      </c>
      <c r="O50" s="11" t="s">
        <v>707</v>
      </c>
      <c r="P50" s="8" t="s">
        <v>1892</v>
      </c>
      <c r="Q50" s="8" t="s">
        <v>136</v>
      </c>
      <c r="R50" s="8" t="s">
        <v>1880</v>
      </c>
      <c r="S50" s="8">
        <v>9</v>
      </c>
      <c r="T50" s="13" t="s">
        <v>898</v>
      </c>
      <c r="U50" s="13">
        <v>49</v>
      </c>
      <c r="V50" s="14"/>
      <c r="W50" s="15"/>
      <c r="X50" s="12"/>
    </row>
    <row r="51" spans="1:62" x14ac:dyDescent="0.35">
      <c r="A51" s="8" t="s">
        <v>708</v>
      </c>
      <c r="B51" s="8" t="s">
        <v>26</v>
      </c>
      <c r="C51" s="8" t="s">
        <v>712</v>
      </c>
      <c r="D51" s="8" t="s">
        <v>899</v>
      </c>
      <c r="E51" s="9" t="s">
        <v>2169</v>
      </c>
      <c r="F51" s="10" t="s">
        <v>689</v>
      </c>
      <c r="G51" s="10" t="s">
        <v>20</v>
      </c>
      <c r="H51" s="11" t="s">
        <v>691</v>
      </c>
      <c r="I51" s="11" t="s">
        <v>692</v>
      </c>
      <c r="J51" s="11" t="s">
        <v>1877</v>
      </c>
      <c r="K51" s="11" t="s">
        <v>692</v>
      </c>
      <c r="L51" s="11" t="s">
        <v>693</v>
      </c>
      <c r="M51" s="8" t="s">
        <v>1878</v>
      </c>
      <c r="N51" s="11" t="s">
        <v>694</v>
      </c>
      <c r="O51" s="11" t="s">
        <v>707</v>
      </c>
      <c r="P51" s="8" t="s">
        <v>1892</v>
      </c>
      <c r="Q51" s="8" t="s">
        <v>136</v>
      </c>
      <c r="R51" s="8" t="s">
        <v>1880</v>
      </c>
      <c r="S51" s="8">
        <v>10</v>
      </c>
      <c r="T51" s="13" t="s">
        <v>900</v>
      </c>
      <c r="U51" s="13">
        <v>50</v>
      </c>
      <c r="V51" s="14"/>
      <c r="W51" s="15"/>
      <c r="X51" s="12"/>
    </row>
    <row r="52" spans="1:62" x14ac:dyDescent="0.35">
      <c r="A52" s="8" t="s">
        <v>708</v>
      </c>
      <c r="B52" s="8" t="s">
        <v>26</v>
      </c>
      <c r="C52" s="8" t="s">
        <v>712</v>
      </c>
      <c r="D52" s="8" t="s">
        <v>901</v>
      </c>
      <c r="E52" s="9" t="s">
        <v>2170</v>
      </c>
      <c r="F52" s="10" t="s">
        <v>689</v>
      </c>
      <c r="G52" s="10" t="s">
        <v>20</v>
      </c>
      <c r="H52" s="11" t="s">
        <v>691</v>
      </c>
      <c r="I52" s="11" t="s">
        <v>692</v>
      </c>
      <c r="J52" s="11" t="s">
        <v>1877</v>
      </c>
      <c r="K52" s="11" t="s">
        <v>692</v>
      </c>
      <c r="L52" s="11" t="s">
        <v>693</v>
      </c>
      <c r="M52" s="8" t="s">
        <v>1878</v>
      </c>
      <c r="N52" s="11" t="s">
        <v>694</v>
      </c>
      <c r="O52" s="11" t="s">
        <v>707</v>
      </c>
      <c r="P52" s="8" t="s">
        <v>1892</v>
      </c>
      <c r="Q52" s="8" t="s">
        <v>136</v>
      </c>
      <c r="R52" s="8" t="s">
        <v>1880</v>
      </c>
      <c r="S52" s="8">
        <v>38</v>
      </c>
      <c r="T52" s="13" t="s">
        <v>902</v>
      </c>
      <c r="U52" s="13">
        <v>51</v>
      </c>
      <c r="V52" s="14"/>
      <c r="W52" s="15"/>
      <c r="X52" s="12"/>
    </row>
    <row r="53" spans="1:62" x14ac:dyDescent="0.35">
      <c r="A53" s="8" t="s">
        <v>689</v>
      </c>
      <c r="B53" s="8" t="s">
        <v>29</v>
      </c>
      <c r="C53" s="8" t="s">
        <v>715</v>
      </c>
      <c r="D53" s="8" t="s">
        <v>903</v>
      </c>
      <c r="E53" s="9" t="s">
        <v>1951</v>
      </c>
      <c r="F53" s="10" t="s">
        <v>689</v>
      </c>
      <c r="G53" s="10" t="s">
        <v>20</v>
      </c>
      <c r="H53" s="11" t="s">
        <v>691</v>
      </c>
      <c r="I53" s="11" t="s">
        <v>692</v>
      </c>
      <c r="J53" s="11" t="s">
        <v>1893</v>
      </c>
      <c r="K53" s="11" t="s">
        <v>715</v>
      </c>
      <c r="L53" s="11" t="s">
        <v>716</v>
      </c>
      <c r="M53" s="8" t="s">
        <v>1894</v>
      </c>
      <c r="N53" s="11" t="s">
        <v>700</v>
      </c>
      <c r="O53" s="11" t="s">
        <v>140</v>
      </c>
      <c r="P53" s="8" t="s">
        <v>1895</v>
      </c>
      <c r="Q53" s="8" t="s">
        <v>136</v>
      </c>
      <c r="R53" s="8" t="s">
        <v>1896</v>
      </c>
      <c r="S53" s="8">
        <v>36</v>
      </c>
      <c r="T53" s="13" t="s">
        <v>904</v>
      </c>
      <c r="U53" s="13">
        <v>52</v>
      </c>
      <c r="V53" s="14"/>
      <c r="W53" s="15"/>
      <c r="X53" s="12"/>
    </row>
    <row r="54" spans="1:62" x14ac:dyDescent="0.35">
      <c r="A54" s="8" t="s">
        <v>689</v>
      </c>
      <c r="B54" s="8" t="s">
        <v>29</v>
      </c>
      <c r="C54" s="8" t="s">
        <v>715</v>
      </c>
      <c r="D54" s="8" t="s">
        <v>905</v>
      </c>
      <c r="E54" s="9" t="s">
        <v>1951</v>
      </c>
      <c r="F54" s="10" t="s">
        <v>689</v>
      </c>
      <c r="G54" s="10" t="s">
        <v>20</v>
      </c>
      <c r="H54" s="11" t="s">
        <v>691</v>
      </c>
      <c r="I54" s="11" t="s">
        <v>692</v>
      </c>
      <c r="J54" s="11" t="s">
        <v>1893</v>
      </c>
      <c r="K54" s="11" t="s">
        <v>715</v>
      </c>
      <c r="L54" s="11" t="s">
        <v>716</v>
      </c>
      <c r="M54" s="8" t="s">
        <v>1894</v>
      </c>
      <c r="N54" s="11" t="s">
        <v>700</v>
      </c>
      <c r="O54" s="11" t="s">
        <v>140</v>
      </c>
      <c r="P54" s="8" t="s">
        <v>1895</v>
      </c>
      <c r="Q54" s="8" t="s">
        <v>136</v>
      </c>
      <c r="R54" s="8" t="s">
        <v>1896</v>
      </c>
      <c r="S54" s="8">
        <v>37</v>
      </c>
      <c r="T54" s="13" t="s">
        <v>906</v>
      </c>
      <c r="U54" s="13">
        <v>53</v>
      </c>
      <c r="V54" s="14"/>
      <c r="W54" s="15"/>
      <c r="X54" s="12"/>
    </row>
    <row r="55" spans="1:62" s="17" customFormat="1" x14ac:dyDescent="0.35">
      <c r="A55" s="8" t="s">
        <v>689</v>
      </c>
      <c r="B55" s="8" t="s">
        <v>29</v>
      </c>
      <c r="C55" s="8" t="s">
        <v>715</v>
      </c>
      <c r="D55" s="8" t="s">
        <v>907</v>
      </c>
      <c r="E55" s="9" t="s">
        <v>2171</v>
      </c>
      <c r="F55" s="10" t="s">
        <v>689</v>
      </c>
      <c r="G55" s="10" t="s">
        <v>20</v>
      </c>
      <c r="H55" s="11" t="s">
        <v>691</v>
      </c>
      <c r="I55" s="11" t="s">
        <v>692</v>
      </c>
      <c r="J55" s="11" t="s">
        <v>1893</v>
      </c>
      <c r="K55" s="11" t="s">
        <v>715</v>
      </c>
      <c r="L55" s="11" t="s">
        <v>716</v>
      </c>
      <c r="M55" s="8" t="s">
        <v>1894</v>
      </c>
      <c r="N55" s="11" t="s">
        <v>700</v>
      </c>
      <c r="O55" s="11" t="s">
        <v>140</v>
      </c>
      <c r="P55" s="8" t="s">
        <v>1895</v>
      </c>
      <c r="Q55" s="8" t="s">
        <v>136</v>
      </c>
      <c r="R55" s="8" t="s">
        <v>1896</v>
      </c>
      <c r="S55" s="8">
        <v>30</v>
      </c>
      <c r="T55" s="13" t="s">
        <v>908</v>
      </c>
      <c r="U55" s="13">
        <v>54</v>
      </c>
      <c r="V55" s="14"/>
      <c r="W55" s="15"/>
      <c r="X55" s="12"/>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row>
    <row r="56" spans="1:62" x14ac:dyDescent="0.35">
      <c r="A56" s="8" t="s">
        <v>689</v>
      </c>
      <c r="B56" s="8" t="s">
        <v>29</v>
      </c>
      <c r="C56" s="8" t="s">
        <v>715</v>
      </c>
      <c r="D56" s="8" t="s">
        <v>909</v>
      </c>
      <c r="E56" s="9" t="s">
        <v>2171</v>
      </c>
      <c r="F56" s="10" t="s">
        <v>689</v>
      </c>
      <c r="G56" s="10" t="s">
        <v>20</v>
      </c>
      <c r="H56" s="11" t="s">
        <v>691</v>
      </c>
      <c r="I56" s="11" t="s">
        <v>692</v>
      </c>
      <c r="J56" s="11" t="s">
        <v>1893</v>
      </c>
      <c r="K56" s="11" t="s">
        <v>715</v>
      </c>
      <c r="L56" s="11" t="s">
        <v>716</v>
      </c>
      <c r="M56" s="8" t="s">
        <v>1894</v>
      </c>
      <c r="N56" s="11" t="s">
        <v>700</v>
      </c>
      <c r="O56" s="11" t="s">
        <v>140</v>
      </c>
      <c r="P56" s="8" t="s">
        <v>1895</v>
      </c>
      <c r="Q56" s="8" t="s">
        <v>136</v>
      </c>
      <c r="R56" s="8" t="s">
        <v>1896</v>
      </c>
      <c r="S56" s="8">
        <v>31</v>
      </c>
      <c r="T56" s="13" t="s">
        <v>910</v>
      </c>
      <c r="U56" s="13">
        <v>55</v>
      </c>
      <c r="V56" s="14"/>
      <c r="W56" s="15"/>
      <c r="X56" s="12"/>
    </row>
    <row r="57" spans="1:62" x14ac:dyDescent="0.35">
      <c r="A57" s="8" t="s">
        <v>689</v>
      </c>
      <c r="B57" s="8" t="s">
        <v>30</v>
      </c>
      <c r="C57" s="8" t="s">
        <v>717</v>
      </c>
      <c r="D57" s="8" t="s">
        <v>911</v>
      </c>
      <c r="E57" s="9" t="s">
        <v>2225</v>
      </c>
      <c r="F57" s="10" t="s">
        <v>689</v>
      </c>
      <c r="G57" s="10" t="s">
        <v>20</v>
      </c>
      <c r="H57" s="11" t="s">
        <v>718</v>
      </c>
      <c r="I57" s="11" t="s">
        <v>717</v>
      </c>
      <c r="J57" s="11" t="s">
        <v>1897</v>
      </c>
      <c r="K57" s="11" t="s">
        <v>717</v>
      </c>
      <c r="L57" s="11" t="s">
        <v>699</v>
      </c>
      <c r="M57" s="8" t="s">
        <v>2265</v>
      </c>
      <c r="N57" s="11" t="s">
        <v>700</v>
      </c>
      <c r="O57" s="11" t="s">
        <v>140</v>
      </c>
      <c r="P57" s="8" t="s">
        <v>1898</v>
      </c>
      <c r="Q57" s="8" t="s">
        <v>140</v>
      </c>
      <c r="R57" s="8" t="s">
        <v>1899</v>
      </c>
      <c r="S57" s="8">
        <v>15</v>
      </c>
      <c r="T57" s="13" t="s">
        <v>912</v>
      </c>
      <c r="U57" s="13">
        <v>56</v>
      </c>
      <c r="V57" s="14"/>
      <c r="W57" s="15"/>
      <c r="X57" s="12"/>
    </row>
    <row r="58" spans="1:62" x14ac:dyDescent="0.35">
      <c r="A58" s="8" t="s">
        <v>689</v>
      </c>
      <c r="B58" s="8" t="s">
        <v>30</v>
      </c>
      <c r="C58" s="8" t="s">
        <v>717</v>
      </c>
      <c r="D58" s="8" t="s">
        <v>913</v>
      </c>
      <c r="E58" s="9" t="s">
        <v>2225</v>
      </c>
      <c r="F58" s="10" t="s">
        <v>689</v>
      </c>
      <c r="G58" s="10" t="s">
        <v>20</v>
      </c>
      <c r="H58" s="11" t="s">
        <v>718</v>
      </c>
      <c r="I58" s="11" t="s">
        <v>717</v>
      </c>
      <c r="J58" s="11" t="s">
        <v>1897</v>
      </c>
      <c r="K58" s="11" t="s">
        <v>717</v>
      </c>
      <c r="L58" s="11" t="s">
        <v>699</v>
      </c>
      <c r="M58" s="8" t="s">
        <v>2265</v>
      </c>
      <c r="N58" s="11" t="s">
        <v>700</v>
      </c>
      <c r="O58" s="11" t="s">
        <v>140</v>
      </c>
      <c r="P58" s="8" t="s">
        <v>1898</v>
      </c>
      <c r="Q58" s="8" t="s">
        <v>140</v>
      </c>
      <c r="R58" s="8" t="s">
        <v>1899</v>
      </c>
      <c r="S58" s="8">
        <v>16</v>
      </c>
      <c r="T58" s="13" t="s">
        <v>914</v>
      </c>
      <c r="U58" s="13">
        <v>57</v>
      </c>
      <c r="V58" s="14"/>
      <c r="W58" s="15"/>
      <c r="X58" s="12"/>
    </row>
    <row r="59" spans="1:62" x14ac:dyDescent="0.35">
      <c r="A59" s="8" t="s">
        <v>689</v>
      </c>
      <c r="B59" s="8" t="s">
        <v>30</v>
      </c>
      <c r="C59" s="8" t="s">
        <v>717</v>
      </c>
      <c r="D59" s="8" t="s">
        <v>915</v>
      </c>
      <c r="E59" s="9" t="s">
        <v>2172</v>
      </c>
      <c r="F59" s="10" t="s">
        <v>689</v>
      </c>
      <c r="G59" s="10" t="s">
        <v>20</v>
      </c>
      <c r="H59" s="11" t="s">
        <v>718</v>
      </c>
      <c r="I59" s="11" t="s">
        <v>717</v>
      </c>
      <c r="J59" s="11" t="s">
        <v>1897</v>
      </c>
      <c r="K59" s="11" t="s">
        <v>717</v>
      </c>
      <c r="L59" s="11" t="s">
        <v>699</v>
      </c>
      <c r="M59" s="8" t="s">
        <v>2265</v>
      </c>
      <c r="N59" s="11" t="s">
        <v>700</v>
      </c>
      <c r="O59" s="11" t="s">
        <v>140</v>
      </c>
      <c r="P59" s="8" t="s">
        <v>1898</v>
      </c>
      <c r="Q59" s="8" t="s">
        <v>140</v>
      </c>
      <c r="R59" s="8" t="s">
        <v>1899</v>
      </c>
      <c r="S59" s="8">
        <v>36</v>
      </c>
      <c r="T59" s="13" t="s">
        <v>916</v>
      </c>
      <c r="U59" s="13">
        <v>58</v>
      </c>
      <c r="V59" s="14"/>
      <c r="W59" s="15"/>
      <c r="X59" s="12"/>
    </row>
    <row r="60" spans="1:62" x14ac:dyDescent="0.35">
      <c r="A60" s="8" t="s">
        <v>689</v>
      </c>
      <c r="B60" s="8" t="s">
        <v>30</v>
      </c>
      <c r="C60" s="8" t="s">
        <v>717</v>
      </c>
      <c r="D60" s="8" t="s">
        <v>917</v>
      </c>
      <c r="E60" s="9" t="s">
        <v>2172</v>
      </c>
      <c r="F60" s="10" t="s">
        <v>689</v>
      </c>
      <c r="G60" s="10" t="s">
        <v>20</v>
      </c>
      <c r="H60" s="11" t="s">
        <v>718</v>
      </c>
      <c r="I60" s="11" t="s">
        <v>717</v>
      </c>
      <c r="J60" s="11" t="s">
        <v>1897</v>
      </c>
      <c r="K60" s="11" t="s">
        <v>717</v>
      </c>
      <c r="L60" s="11" t="s">
        <v>699</v>
      </c>
      <c r="M60" s="8" t="s">
        <v>2265</v>
      </c>
      <c r="N60" s="11" t="s">
        <v>700</v>
      </c>
      <c r="O60" s="11" t="s">
        <v>140</v>
      </c>
      <c r="P60" s="8" t="s">
        <v>1898</v>
      </c>
      <c r="Q60" s="8" t="s">
        <v>140</v>
      </c>
      <c r="R60" s="8" t="s">
        <v>1899</v>
      </c>
      <c r="S60" s="8">
        <v>37</v>
      </c>
      <c r="T60" s="13" t="s">
        <v>918</v>
      </c>
      <c r="U60" s="13">
        <v>59</v>
      </c>
      <c r="V60" s="14"/>
      <c r="W60" s="15"/>
      <c r="X60" s="12"/>
    </row>
    <row r="61" spans="1:62" x14ac:dyDescent="0.35">
      <c r="A61" s="8" t="s">
        <v>689</v>
      </c>
      <c r="B61" s="8" t="s">
        <v>30</v>
      </c>
      <c r="C61" s="8" t="s">
        <v>717</v>
      </c>
      <c r="D61" s="8" t="s">
        <v>919</v>
      </c>
      <c r="E61" s="9" t="s">
        <v>2193</v>
      </c>
      <c r="F61" s="10" t="s">
        <v>689</v>
      </c>
      <c r="G61" s="10" t="s">
        <v>20</v>
      </c>
      <c r="H61" s="11" t="s">
        <v>718</v>
      </c>
      <c r="I61" s="11" t="s">
        <v>717</v>
      </c>
      <c r="J61" s="11" t="s">
        <v>1897</v>
      </c>
      <c r="K61" s="11" t="s">
        <v>717</v>
      </c>
      <c r="L61" s="11" t="s">
        <v>699</v>
      </c>
      <c r="M61" s="8" t="s">
        <v>2265</v>
      </c>
      <c r="N61" s="11" t="s">
        <v>700</v>
      </c>
      <c r="O61" s="11" t="s">
        <v>140</v>
      </c>
      <c r="P61" s="8" t="s">
        <v>1898</v>
      </c>
      <c r="Q61" s="8" t="s">
        <v>140</v>
      </c>
      <c r="R61" s="8" t="s">
        <v>1899</v>
      </c>
      <c r="S61" s="8">
        <v>30</v>
      </c>
      <c r="T61" s="13" t="s">
        <v>920</v>
      </c>
      <c r="U61" s="13">
        <v>60</v>
      </c>
      <c r="V61" s="14"/>
      <c r="W61" s="15"/>
      <c r="X61" s="12"/>
    </row>
    <row r="62" spans="1:62" x14ac:dyDescent="0.35">
      <c r="A62" s="8" t="s">
        <v>689</v>
      </c>
      <c r="B62" s="8" t="s">
        <v>30</v>
      </c>
      <c r="C62" s="8" t="s">
        <v>717</v>
      </c>
      <c r="D62" s="8" t="s">
        <v>921</v>
      </c>
      <c r="E62" s="9" t="s">
        <v>2193</v>
      </c>
      <c r="F62" s="10" t="s">
        <v>689</v>
      </c>
      <c r="G62" s="10" t="s">
        <v>20</v>
      </c>
      <c r="H62" s="11" t="s">
        <v>718</v>
      </c>
      <c r="I62" s="11" t="s">
        <v>717</v>
      </c>
      <c r="J62" s="11" t="s">
        <v>1897</v>
      </c>
      <c r="K62" s="11" t="s">
        <v>717</v>
      </c>
      <c r="L62" s="11" t="s">
        <v>699</v>
      </c>
      <c r="M62" s="8" t="s">
        <v>2265</v>
      </c>
      <c r="N62" s="11" t="s">
        <v>700</v>
      </c>
      <c r="O62" s="11" t="s">
        <v>140</v>
      </c>
      <c r="P62" s="8" t="s">
        <v>1898</v>
      </c>
      <c r="Q62" s="8" t="s">
        <v>140</v>
      </c>
      <c r="R62" s="8" t="s">
        <v>1899</v>
      </c>
      <c r="S62" s="8">
        <v>31</v>
      </c>
      <c r="T62" s="13" t="s">
        <v>922</v>
      </c>
      <c r="U62" s="13">
        <v>61</v>
      </c>
      <c r="V62" s="14"/>
      <c r="W62" s="15"/>
      <c r="X62" s="12"/>
    </row>
    <row r="63" spans="1:62" x14ac:dyDescent="0.35">
      <c r="A63" s="8" t="s">
        <v>689</v>
      </c>
      <c r="B63" s="8" t="s">
        <v>30</v>
      </c>
      <c r="C63" s="8" t="s">
        <v>717</v>
      </c>
      <c r="D63" s="8" t="s">
        <v>923</v>
      </c>
      <c r="E63" s="9" t="s">
        <v>2194</v>
      </c>
      <c r="F63" s="10" t="s">
        <v>689</v>
      </c>
      <c r="G63" s="10" t="s">
        <v>20</v>
      </c>
      <c r="H63" s="11" t="s">
        <v>718</v>
      </c>
      <c r="I63" s="11" t="s">
        <v>717</v>
      </c>
      <c r="J63" s="11" t="s">
        <v>1897</v>
      </c>
      <c r="K63" s="11" t="s">
        <v>717</v>
      </c>
      <c r="L63" s="11" t="s">
        <v>699</v>
      </c>
      <c r="M63" s="8" t="s">
        <v>2265</v>
      </c>
      <c r="N63" s="11" t="s">
        <v>700</v>
      </c>
      <c r="O63" s="11" t="s">
        <v>140</v>
      </c>
      <c r="P63" s="8" t="s">
        <v>1898</v>
      </c>
      <c r="Q63" s="8" t="s">
        <v>140</v>
      </c>
      <c r="R63" s="8" t="s">
        <v>1899</v>
      </c>
      <c r="S63" s="8">
        <v>9</v>
      </c>
      <c r="T63" s="13" t="s">
        <v>924</v>
      </c>
      <c r="U63" s="13">
        <v>62</v>
      </c>
      <c r="V63" s="14"/>
      <c r="W63" s="15"/>
      <c r="X63" s="12"/>
    </row>
    <row r="64" spans="1:62" x14ac:dyDescent="0.35">
      <c r="A64" s="8" t="s">
        <v>689</v>
      </c>
      <c r="B64" s="8" t="s">
        <v>30</v>
      </c>
      <c r="C64" s="8" t="s">
        <v>717</v>
      </c>
      <c r="D64" s="8" t="s">
        <v>925</v>
      </c>
      <c r="E64" s="9" t="s">
        <v>2194</v>
      </c>
      <c r="F64" s="10" t="s">
        <v>689</v>
      </c>
      <c r="G64" s="10" t="s">
        <v>20</v>
      </c>
      <c r="H64" s="11" t="s">
        <v>718</v>
      </c>
      <c r="I64" s="11" t="s">
        <v>717</v>
      </c>
      <c r="J64" s="11" t="s">
        <v>1897</v>
      </c>
      <c r="K64" s="11" t="s">
        <v>717</v>
      </c>
      <c r="L64" s="11" t="s">
        <v>699</v>
      </c>
      <c r="M64" s="8" t="s">
        <v>2265</v>
      </c>
      <c r="N64" s="11" t="s">
        <v>700</v>
      </c>
      <c r="O64" s="11" t="s">
        <v>140</v>
      </c>
      <c r="P64" s="8" t="s">
        <v>1898</v>
      </c>
      <c r="Q64" s="8" t="s">
        <v>140</v>
      </c>
      <c r="R64" s="8" t="s">
        <v>1899</v>
      </c>
      <c r="S64" s="8">
        <v>10</v>
      </c>
      <c r="T64" s="13" t="s">
        <v>926</v>
      </c>
      <c r="U64" s="13">
        <v>63</v>
      </c>
      <c r="V64" s="14"/>
      <c r="W64" s="15"/>
      <c r="X64" s="12"/>
    </row>
    <row r="65" spans="1:24" x14ac:dyDescent="0.35">
      <c r="A65" s="8" t="s">
        <v>689</v>
      </c>
      <c r="B65" s="8" t="s">
        <v>30</v>
      </c>
      <c r="C65" s="8" t="s">
        <v>717</v>
      </c>
      <c r="D65" s="8" t="s">
        <v>927</v>
      </c>
      <c r="E65" s="9" t="s">
        <v>2226</v>
      </c>
      <c r="F65" s="10" t="s">
        <v>689</v>
      </c>
      <c r="G65" s="10" t="s">
        <v>20</v>
      </c>
      <c r="H65" s="11" t="s">
        <v>718</v>
      </c>
      <c r="I65" s="11" t="s">
        <v>717</v>
      </c>
      <c r="J65" s="11" t="s">
        <v>1897</v>
      </c>
      <c r="K65" s="11" t="s">
        <v>717</v>
      </c>
      <c r="L65" s="11" t="s">
        <v>699</v>
      </c>
      <c r="M65" s="8" t="s">
        <v>2265</v>
      </c>
      <c r="N65" s="11" t="s">
        <v>700</v>
      </c>
      <c r="O65" s="11" t="s">
        <v>140</v>
      </c>
      <c r="P65" s="8" t="s">
        <v>1898</v>
      </c>
      <c r="Q65" s="8" t="s">
        <v>140</v>
      </c>
      <c r="R65" s="8" t="s">
        <v>1899</v>
      </c>
      <c r="S65" s="8">
        <v>36</v>
      </c>
      <c r="T65" s="13" t="s">
        <v>928</v>
      </c>
      <c r="U65" s="13">
        <v>64</v>
      </c>
      <c r="V65" s="14"/>
      <c r="W65" s="15"/>
      <c r="X65" s="12"/>
    </row>
    <row r="66" spans="1:24" x14ac:dyDescent="0.35">
      <c r="A66" s="8" t="s">
        <v>689</v>
      </c>
      <c r="B66" s="8" t="s">
        <v>30</v>
      </c>
      <c r="C66" s="8" t="s">
        <v>717</v>
      </c>
      <c r="D66" s="8" t="s">
        <v>929</v>
      </c>
      <c r="E66" s="9" t="s">
        <v>2226</v>
      </c>
      <c r="F66" s="10" t="s">
        <v>689</v>
      </c>
      <c r="G66" s="10" t="s">
        <v>20</v>
      </c>
      <c r="H66" s="11" t="s">
        <v>718</v>
      </c>
      <c r="I66" s="11" t="s">
        <v>717</v>
      </c>
      <c r="J66" s="11" t="s">
        <v>1897</v>
      </c>
      <c r="K66" s="11" t="s">
        <v>717</v>
      </c>
      <c r="L66" s="11" t="s">
        <v>699</v>
      </c>
      <c r="M66" s="8" t="s">
        <v>2265</v>
      </c>
      <c r="N66" s="11" t="s">
        <v>700</v>
      </c>
      <c r="O66" s="11" t="s">
        <v>140</v>
      </c>
      <c r="P66" s="8" t="s">
        <v>1898</v>
      </c>
      <c r="Q66" s="8" t="s">
        <v>140</v>
      </c>
      <c r="R66" s="8" t="s">
        <v>1899</v>
      </c>
      <c r="S66" s="8">
        <v>37</v>
      </c>
      <c r="T66" s="13" t="s">
        <v>930</v>
      </c>
      <c r="U66" s="13">
        <v>65</v>
      </c>
      <c r="V66" s="14"/>
      <c r="W66" s="15"/>
      <c r="X66" s="12"/>
    </row>
    <row r="67" spans="1:24" x14ac:dyDescent="0.35">
      <c r="A67" s="8" t="s">
        <v>689</v>
      </c>
      <c r="B67" s="8" t="s">
        <v>30</v>
      </c>
      <c r="C67" s="8" t="s">
        <v>717</v>
      </c>
      <c r="D67" s="8" t="s">
        <v>931</v>
      </c>
      <c r="E67" s="9" t="s">
        <v>2227</v>
      </c>
      <c r="F67" s="10" t="s">
        <v>689</v>
      </c>
      <c r="G67" s="10" t="s">
        <v>20</v>
      </c>
      <c r="H67" s="11" t="s">
        <v>718</v>
      </c>
      <c r="I67" s="11" t="s">
        <v>717</v>
      </c>
      <c r="J67" s="11" t="s">
        <v>1897</v>
      </c>
      <c r="K67" s="11" t="s">
        <v>717</v>
      </c>
      <c r="L67" s="11" t="s">
        <v>699</v>
      </c>
      <c r="M67" s="8" t="s">
        <v>2265</v>
      </c>
      <c r="N67" s="11" t="s">
        <v>700</v>
      </c>
      <c r="O67" s="11" t="s">
        <v>140</v>
      </c>
      <c r="P67" s="8" t="s">
        <v>1898</v>
      </c>
      <c r="Q67" s="8" t="s">
        <v>140</v>
      </c>
      <c r="R67" s="8" t="s">
        <v>1899</v>
      </c>
      <c r="S67" s="8">
        <v>36</v>
      </c>
      <c r="T67" s="13" t="s">
        <v>932</v>
      </c>
      <c r="U67" s="13">
        <v>66</v>
      </c>
      <c r="V67" s="14"/>
      <c r="W67" s="15"/>
      <c r="X67" s="12"/>
    </row>
    <row r="68" spans="1:24" x14ac:dyDescent="0.35">
      <c r="A68" s="8" t="s">
        <v>689</v>
      </c>
      <c r="B68" s="8" t="s">
        <v>30</v>
      </c>
      <c r="C68" s="8" t="s">
        <v>717</v>
      </c>
      <c r="D68" s="8" t="s">
        <v>933</v>
      </c>
      <c r="E68" s="9" t="s">
        <v>2227</v>
      </c>
      <c r="F68" s="10" t="s">
        <v>689</v>
      </c>
      <c r="G68" s="10" t="s">
        <v>20</v>
      </c>
      <c r="H68" s="11" t="s">
        <v>718</v>
      </c>
      <c r="I68" s="11" t="s">
        <v>717</v>
      </c>
      <c r="J68" s="11" t="s">
        <v>1897</v>
      </c>
      <c r="K68" s="11" t="s">
        <v>717</v>
      </c>
      <c r="L68" s="11" t="s">
        <v>699</v>
      </c>
      <c r="M68" s="8" t="s">
        <v>2265</v>
      </c>
      <c r="N68" s="11" t="s">
        <v>700</v>
      </c>
      <c r="O68" s="11" t="s">
        <v>140</v>
      </c>
      <c r="P68" s="8" t="s">
        <v>1898</v>
      </c>
      <c r="Q68" s="8" t="s">
        <v>140</v>
      </c>
      <c r="R68" s="8" t="s">
        <v>1899</v>
      </c>
      <c r="S68" s="8">
        <v>37</v>
      </c>
      <c r="T68" s="13" t="s">
        <v>934</v>
      </c>
      <c r="U68" s="13">
        <v>67</v>
      </c>
      <c r="V68" s="14"/>
      <c r="W68" s="15"/>
      <c r="X68" s="12"/>
    </row>
    <row r="69" spans="1:24" x14ac:dyDescent="0.35">
      <c r="A69" s="8" t="s">
        <v>689</v>
      </c>
      <c r="B69" s="8" t="s">
        <v>30</v>
      </c>
      <c r="C69" s="8" t="s">
        <v>717</v>
      </c>
      <c r="D69" s="8" t="s">
        <v>935</v>
      </c>
      <c r="E69" s="9" t="s">
        <v>31</v>
      </c>
      <c r="F69" s="10" t="s">
        <v>689</v>
      </c>
      <c r="G69" s="10" t="s">
        <v>20</v>
      </c>
      <c r="H69" s="11" t="s">
        <v>718</v>
      </c>
      <c r="I69" s="11" t="s">
        <v>717</v>
      </c>
      <c r="J69" s="11" t="s">
        <v>1897</v>
      </c>
      <c r="K69" s="11" t="s">
        <v>717</v>
      </c>
      <c r="L69" s="11" t="s">
        <v>699</v>
      </c>
      <c r="M69" s="8" t="s">
        <v>2265</v>
      </c>
      <c r="N69" s="11" t="s">
        <v>700</v>
      </c>
      <c r="O69" s="11" t="s">
        <v>140</v>
      </c>
      <c r="P69" s="8" t="s">
        <v>1898</v>
      </c>
      <c r="Q69" s="8" t="s">
        <v>140</v>
      </c>
      <c r="R69" s="8" t="s">
        <v>1899</v>
      </c>
      <c r="S69" s="8">
        <v>36</v>
      </c>
      <c r="T69" s="13" t="s">
        <v>936</v>
      </c>
      <c r="U69" s="13">
        <v>68</v>
      </c>
      <c r="V69" s="14"/>
      <c r="W69" s="15"/>
      <c r="X69" s="12"/>
    </row>
    <row r="70" spans="1:24" x14ac:dyDescent="0.35">
      <c r="A70" s="8" t="s">
        <v>689</v>
      </c>
      <c r="B70" s="8" t="s">
        <v>30</v>
      </c>
      <c r="C70" s="8" t="s">
        <v>717</v>
      </c>
      <c r="D70" s="8" t="s">
        <v>937</v>
      </c>
      <c r="E70" s="9" t="s">
        <v>31</v>
      </c>
      <c r="F70" s="10" t="s">
        <v>689</v>
      </c>
      <c r="G70" s="10" t="s">
        <v>20</v>
      </c>
      <c r="H70" s="11" t="s">
        <v>718</v>
      </c>
      <c r="I70" s="11" t="s">
        <v>717</v>
      </c>
      <c r="J70" s="11" t="s">
        <v>1897</v>
      </c>
      <c r="K70" s="11" t="s">
        <v>717</v>
      </c>
      <c r="L70" s="11" t="s">
        <v>699</v>
      </c>
      <c r="M70" s="8" t="s">
        <v>2265</v>
      </c>
      <c r="N70" s="11" t="s">
        <v>700</v>
      </c>
      <c r="O70" s="11" t="s">
        <v>140</v>
      </c>
      <c r="P70" s="8" t="s">
        <v>1898</v>
      </c>
      <c r="Q70" s="8" t="s">
        <v>140</v>
      </c>
      <c r="R70" s="8" t="s">
        <v>1899</v>
      </c>
      <c r="S70" s="8">
        <v>37</v>
      </c>
      <c r="T70" s="13" t="s">
        <v>938</v>
      </c>
      <c r="U70" s="13">
        <v>69</v>
      </c>
      <c r="V70" s="14"/>
      <c r="W70" s="15"/>
      <c r="X70" s="12"/>
    </row>
    <row r="71" spans="1:24" x14ac:dyDescent="0.35">
      <c r="A71" s="8" t="s">
        <v>689</v>
      </c>
      <c r="B71" s="8" t="s">
        <v>30</v>
      </c>
      <c r="C71" s="8" t="s">
        <v>717</v>
      </c>
      <c r="D71" s="8" t="s">
        <v>939</v>
      </c>
      <c r="E71" s="9" t="s">
        <v>2173</v>
      </c>
      <c r="F71" s="10" t="s">
        <v>689</v>
      </c>
      <c r="G71" s="10" t="s">
        <v>20</v>
      </c>
      <c r="H71" s="11" t="s">
        <v>718</v>
      </c>
      <c r="I71" s="11" t="s">
        <v>717</v>
      </c>
      <c r="J71" s="11" t="s">
        <v>1897</v>
      </c>
      <c r="K71" s="11" t="s">
        <v>717</v>
      </c>
      <c r="L71" s="11" t="s">
        <v>699</v>
      </c>
      <c r="M71" s="8" t="s">
        <v>2265</v>
      </c>
      <c r="N71" s="11" t="s">
        <v>700</v>
      </c>
      <c r="O71" s="11" t="s">
        <v>140</v>
      </c>
      <c r="P71" s="8" t="s">
        <v>1898</v>
      </c>
      <c r="Q71" s="8" t="s">
        <v>140</v>
      </c>
      <c r="R71" s="8" t="s">
        <v>1899</v>
      </c>
      <c r="S71" s="8">
        <v>36</v>
      </c>
      <c r="T71" s="13" t="s">
        <v>940</v>
      </c>
      <c r="U71" s="13">
        <v>70</v>
      </c>
      <c r="V71" s="14"/>
      <c r="W71" s="15"/>
      <c r="X71" s="12"/>
    </row>
    <row r="72" spans="1:24" x14ac:dyDescent="0.35">
      <c r="A72" s="8" t="s">
        <v>689</v>
      </c>
      <c r="B72" s="8" t="s">
        <v>30</v>
      </c>
      <c r="C72" s="8" t="s">
        <v>717</v>
      </c>
      <c r="D72" s="8" t="s">
        <v>941</v>
      </c>
      <c r="E72" s="9" t="s">
        <v>2173</v>
      </c>
      <c r="F72" s="10" t="s">
        <v>689</v>
      </c>
      <c r="G72" s="10" t="s">
        <v>20</v>
      </c>
      <c r="H72" s="11" t="s">
        <v>718</v>
      </c>
      <c r="I72" s="11" t="s">
        <v>717</v>
      </c>
      <c r="J72" s="11" t="s">
        <v>1897</v>
      </c>
      <c r="K72" s="11" t="s">
        <v>717</v>
      </c>
      <c r="L72" s="11" t="s">
        <v>699</v>
      </c>
      <c r="M72" s="8" t="s">
        <v>2265</v>
      </c>
      <c r="N72" s="11" t="s">
        <v>700</v>
      </c>
      <c r="O72" s="11" t="s">
        <v>140</v>
      </c>
      <c r="P72" s="8" t="s">
        <v>1898</v>
      </c>
      <c r="Q72" s="8" t="s">
        <v>140</v>
      </c>
      <c r="R72" s="8" t="s">
        <v>1899</v>
      </c>
      <c r="S72" s="8">
        <v>37</v>
      </c>
      <c r="T72" s="13" t="s">
        <v>942</v>
      </c>
      <c r="U72" s="13">
        <v>71</v>
      </c>
      <c r="V72" s="14"/>
      <c r="W72" s="15"/>
      <c r="X72" s="12"/>
    </row>
    <row r="73" spans="1:24" x14ac:dyDescent="0.35">
      <c r="A73" s="8" t="s">
        <v>689</v>
      </c>
      <c r="B73" s="8" t="s">
        <v>30</v>
      </c>
      <c r="C73" s="8" t="s">
        <v>717</v>
      </c>
      <c r="D73" s="8" t="s">
        <v>943</v>
      </c>
      <c r="E73" s="9" t="s">
        <v>2076</v>
      </c>
      <c r="F73" s="10" t="s">
        <v>689</v>
      </c>
      <c r="G73" s="10" t="s">
        <v>20</v>
      </c>
      <c r="H73" s="11" t="s">
        <v>718</v>
      </c>
      <c r="I73" s="11" t="s">
        <v>717</v>
      </c>
      <c r="J73" s="11" t="s">
        <v>1897</v>
      </c>
      <c r="K73" s="11" t="s">
        <v>717</v>
      </c>
      <c r="L73" s="11" t="s">
        <v>699</v>
      </c>
      <c r="M73" s="8" t="s">
        <v>2265</v>
      </c>
      <c r="N73" s="11" t="s">
        <v>700</v>
      </c>
      <c r="O73" s="11" t="s">
        <v>140</v>
      </c>
      <c r="P73" s="8" t="s">
        <v>1898</v>
      </c>
      <c r="Q73" s="8" t="s">
        <v>140</v>
      </c>
      <c r="R73" s="8" t="s">
        <v>1899</v>
      </c>
      <c r="S73" s="8">
        <v>36</v>
      </c>
      <c r="T73" s="13" t="s">
        <v>944</v>
      </c>
      <c r="U73" s="13">
        <v>72</v>
      </c>
      <c r="V73" s="14"/>
      <c r="W73" s="15"/>
      <c r="X73" s="12"/>
    </row>
    <row r="74" spans="1:24" x14ac:dyDescent="0.35">
      <c r="A74" s="8" t="s">
        <v>689</v>
      </c>
      <c r="B74" s="8" t="s">
        <v>30</v>
      </c>
      <c r="C74" s="8" t="s">
        <v>717</v>
      </c>
      <c r="D74" s="8" t="s">
        <v>945</v>
      </c>
      <c r="E74" s="9" t="s">
        <v>2076</v>
      </c>
      <c r="F74" s="10" t="s">
        <v>689</v>
      </c>
      <c r="G74" s="10" t="s">
        <v>20</v>
      </c>
      <c r="H74" s="11" t="s">
        <v>718</v>
      </c>
      <c r="I74" s="11" t="s">
        <v>717</v>
      </c>
      <c r="J74" s="11" t="s">
        <v>1897</v>
      </c>
      <c r="K74" s="11" t="s">
        <v>717</v>
      </c>
      <c r="L74" s="11" t="s">
        <v>699</v>
      </c>
      <c r="M74" s="8" t="s">
        <v>2265</v>
      </c>
      <c r="N74" s="11" t="s">
        <v>700</v>
      </c>
      <c r="O74" s="11" t="s">
        <v>140</v>
      </c>
      <c r="P74" s="8" t="s">
        <v>1898</v>
      </c>
      <c r="Q74" s="8" t="s">
        <v>140</v>
      </c>
      <c r="R74" s="8" t="s">
        <v>1899</v>
      </c>
      <c r="S74" s="8">
        <v>37</v>
      </c>
      <c r="T74" s="13" t="s">
        <v>946</v>
      </c>
      <c r="U74" s="13">
        <v>73</v>
      </c>
      <c r="V74" s="14"/>
      <c r="W74" s="15"/>
      <c r="X74" s="12"/>
    </row>
    <row r="75" spans="1:24" x14ac:dyDescent="0.35">
      <c r="A75" s="8" t="s">
        <v>689</v>
      </c>
      <c r="B75" s="8" t="s">
        <v>32</v>
      </c>
      <c r="C75" s="8" t="s">
        <v>719</v>
      </c>
      <c r="D75" s="8" t="s">
        <v>947</v>
      </c>
      <c r="E75" s="9" t="s">
        <v>2004</v>
      </c>
      <c r="F75" s="10" t="s">
        <v>689</v>
      </c>
      <c r="G75" s="10" t="s">
        <v>20</v>
      </c>
      <c r="H75" s="11" t="s">
        <v>691</v>
      </c>
      <c r="I75" s="11" t="s">
        <v>692</v>
      </c>
      <c r="J75" s="11" t="s">
        <v>1900</v>
      </c>
      <c r="K75" s="11" t="s">
        <v>719</v>
      </c>
      <c r="L75" s="11" t="s">
        <v>716</v>
      </c>
      <c r="M75" s="8" t="s">
        <v>1901</v>
      </c>
      <c r="N75" s="11" t="s">
        <v>700</v>
      </c>
      <c r="O75" s="11" t="s">
        <v>140</v>
      </c>
      <c r="P75" s="8" t="s">
        <v>1902</v>
      </c>
      <c r="Q75" s="8" t="s">
        <v>136</v>
      </c>
      <c r="R75" s="8" t="s">
        <v>1903</v>
      </c>
      <c r="S75" s="8">
        <v>30</v>
      </c>
      <c r="T75" s="13" t="s">
        <v>948</v>
      </c>
      <c r="U75" s="13">
        <v>74</v>
      </c>
      <c r="V75" s="14"/>
      <c r="W75" s="15"/>
      <c r="X75" s="12"/>
    </row>
    <row r="76" spans="1:24" x14ac:dyDescent="0.35">
      <c r="A76" s="8" t="s">
        <v>689</v>
      </c>
      <c r="B76" s="8" t="s">
        <v>32</v>
      </c>
      <c r="C76" s="8" t="s">
        <v>719</v>
      </c>
      <c r="D76" s="8" t="s">
        <v>949</v>
      </c>
      <c r="E76" s="9" t="s">
        <v>2004</v>
      </c>
      <c r="F76" s="10" t="s">
        <v>689</v>
      </c>
      <c r="G76" s="10" t="s">
        <v>20</v>
      </c>
      <c r="H76" s="11" t="s">
        <v>691</v>
      </c>
      <c r="I76" s="11" t="s">
        <v>692</v>
      </c>
      <c r="J76" s="11" t="s">
        <v>1900</v>
      </c>
      <c r="K76" s="11" t="s">
        <v>719</v>
      </c>
      <c r="L76" s="11" t="s">
        <v>716</v>
      </c>
      <c r="M76" s="8" t="s">
        <v>1901</v>
      </c>
      <c r="N76" s="11" t="s">
        <v>700</v>
      </c>
      <c r="O76" s="11" t="s">
        <v>140</v>
      </c>
      <c r="P76" s="8" t="s">
        <v>1902</v>
      </c>
      <c r="Q76" s="8" t="s">
        <v>136</v>
      </c>
      <c r="R76" s="8" t="s">
        <v>1903</v>
      </c>
      <c r="S76" s="8">
        <v>31</v>
      </c>
      <c r="T76" s="13" t="s">
        <v>950</v>
      </c>
      <c r="U76" s="13">
        <v>75</v>
      </c>
      <c r="V76" s="14"/>
      <c r="W76" s="15"/>
      <c r="X76" s="12"/>
    </row>
    <row r="77" spans="1:24" x14ac:dyDescent="0.35">
      <c r="A77" s="8" t="s">
        <v>689</v>
      </c>
      <c r="B77" s="8" t="s">
        <v>32</v>
      </c>
      <c r="C77" s="8" t="s">
        <v>719</v>
      </c>
      <c r="D77" s="8" t="s">
        <v>951</v>
      </c>
      <c r="E77" s="9" t="s">
        <v>33</v>
      </c>
      <c r="F77" s="10" t="s">
        <v>689</v>
      </c>
      <c r="G77" s="10" t="s">
        <v>20</v>
      </c>
      <c r="H77" s="11" t="s">
        <v>691</v>
      </c>
      <c r="I77" s="11" t="s">
        <v>692</v>
      </c>
      <c r="J77" s="11" t="s">
        <v>1900</v>
      </c>
      <c r="K77" s="11" t="s">
        <v>719</v>
      </c>
      <c r="L77" s="11" t="s">
        <v>716</v>
      </c>
      <c r="M77" s="8" t="s">
        <v>1901</v>
      </c>
      <c r="N77" s="11" t="s">
        <v>700</v>
      </c>
      <c r="O77" s="11" t="s">
        <v>140</v>
      </c>
      <c r="P77" s="8" t="s">
        <v>1902</v>
      </c>
      <c r="Q77" s="8" t="s">
        <v>136</v>
      </c>
      <c r="R77" s="8" t="s">
        <v>1903</v>
      </c>
      <c r="S77" s="8">
        <v>36</v>
      </c>
      <c r="T77" s="13" t="s">
        <v>952</v>
      </c>
      <c r="U77" s="13">
        <v>76</v>
      </c>
      <c r="V77" s="14"/>
      <c r="W77" s="15"/>
      <c r="X77" s="12"/>
    </row>
    <row r="78" spans="1:24" x14ac:dyDescent="0.35">
      <c r="A78" s="8" t="s">
        <v>689</v>
      </c>
      <c r="B78" s="8" t="s">
        <v>32</v>
      </c>
      <c r="C78" s="8" t="s">
        <v>719</v>
      </c>
      <c r="D78" s="8" t="s">
        <v>953</v>
      </c>
      <c r="E78" s="9" t="s">
        <v>33</v>
      </c>
      <c r="F78" s="10" t="s">
        <v>689</v>
      </c>
      <c r="G78" s="10" t="s">
        <v>20</v>
      </c>
      <c r="H78" s="11" t="s">
        <v>691</v>
      </c>
      <c r="I78" s="11" t="s">
        <v>692</v>
      </c>
      <c r="J78" s="11" t="s">
        <v>1900</v>
      </c>
      <c r="K78" s="11" t="s">
        <v>719</v>
      </c>
      <c r="L78" s="11" t="s">
        <v>716</v>
      </c>
      <c r="M78" s="8" t="s">
        <v>1901</v>
      </c>
      <c r="N78" s="11" t="s">
        <v>700</v>
      </c>
      <c r="O78" s="11" t="s">
        <v>140</v>
      </c>
      <c r="P78" s="8" t="s">
        <v>1902</v>
      </c>
      <c r="Q78" s="8" t="s">
        <v>136</v>
      </c>
      <c r="R78" s="8" t="s">
        <v>1903</v>
      </c>
      <c r="S78" s="8">
        <v>37</v>
      </c>
      <c r="T78" s="13" t="s">
        <v>954</v>
      </c>
      <c r="U78" s="13">
        <v>77</v>
      </c>
      <c r="V78" s="14"/>
      <c r="W78" s="15"/>
      <c r="X78" s="12"/>
    </row>
    <row r="79" spans="1:24" x14ac:dyDescent="0.35">
      <c r="A79" s="8" t="s">
        <v>689</v>
      </c>
      <c r="B79" s="8" t="s">
        <v>19</v>
      </c>
      <c r="C79" s="8" t="s">
        <v>690</v>
      </c>
      <c r="D79" s="8" t="s">
        <v>955</v>
      </c>
      <c r="E79" s="9" t="s">
        <v>2174</v>
      </c>
      <c r="F79" s="10" t="s">
        <v>689</v>
      </c>
      <c r="G79" s="10" t="s">
        <v>20</v>
      </c>
      <c r="H79" s="11" t="s">
        <v>691</v>
      </c>
      <c r="I79" s="11" t="s">
        <v>692</v>
      </c>
      <c r="J79" s="11" t="s">
        <v>1877</v>
      </c>
      <c r="K79" s="11" t="s">
        <v>692</v>
      </c>
      <c r="L79" s="11" t="s">
        <v>693</v>
      </c>
      <c r="M79" s="8" t="s">
        <v>1878</v>
      </c>
      <c r="N79" s="11" t="s">
        <v>694</v>
      </c>
      <c r="O79" s="11" t="s">
        <v>695</v>
      </c>
      <c r="P79" s="8" t="s">
        <v>1879</v>
      </c>
      <c r="Q79" s="8" t="s">
        <v>140</v>
      </c>
      <c r="R79" s="8" t="s">
        <v>1880</v>
      </c>
      <c r="S79" s="8">
        <v>9</v>
      </c>
      <c r="T79" s="13" t="s">
        <v>956</v>
      </c>
      <c r="U79" s="13">
        <v>78</v>
      </c>
      <c r="V79" s="14"/>
      <c r="W79" s="15"/>
      <c r="X79" s="12"/>
    </row>
    <row r="80" spans="1:24" x14ac:dyDescent="0.35">
      <c r="A80" s="8" t="s">
        <v>689</v>
      </c>
      <c r="B80" s="8" t="s">
        <v>19</v>
      </c>
      <c r="C80" s="8" t="s">
        <v>690</v>
      </c>
      <c r="D80" s="8" t="s">
        <v>957</v>
      </c>
      <c r="E80" s="9" t="s">
        <v>2174</v>
      </c>
      <c r="F80" s="10" t="s">
        <v>689</v>
      </c>
      <c r="G80" s="10" t="s">
        <v>20</v>
      </c>
      <c r="H80" s="11" t="s">
        <v>691</v>
      </c>
      <c r="I80" s="11" t="s">
        <v>692</v>
      </c>
      <c r="J80" s="11" t="s">
        <v>1877</v>
      </c>
      <c r="K80" s="11" t="s">
        <v>692</v>
      </c>
      <c r="L80" s="11" t="s">
        <v>693</v>
      </c>
      <c r="M80" s="8" t="s">
        <v>1878</v>
      </c>
      <c r="N80" s="11" t="s">
        <v>694</v>
      </c>
      <c r="O80" s="11" t="s">
        <v>695</v>
      </c>
      <c r="P80" s="8" t="s">
        <v>1879</v>
      </c>
      <c r="Q80" s="8" t="s">
        <v>140</v>
      </c>
      <c r="R80" s="8" t="s">
        <v>1880</v>
      </c>
      <c r="S80" s="8">
        <v>10</v>
      </c>
      <c r="T80" s="13" t="s">
        <v>958</v>
      </c>
      <c r="U80" s="13">
        <v>79</v>
      </c>
      <c r="V80" s="14"/>
      <c r="W80" s="15"/>
      <c r="X80" s="12"/>
    </row>
    <row r="81" spans="1:24" x14ac:dyDescent="0.35">
      <c r="A81" s="8" t="s">
        <v>689</v>
      </c>
      <c r="B81" s="8" t="s">
        <v>19</v>
      </c>
      <c r="C81" s="8" t="s">
        <v>690</v>
      </c>
      <c r="D81" s="8" t="s">
        <v>959</v>
      </c>
      <c r="E81" s="9" t="s">
        <v>1956</v>
      </c>
      <c r="F81" s="10" t="s">
        <v>689</v>
      </c>
      <c r="G81" s="10" t="s">
        <v>20</v>
      </c>
      <c r="H81" s="11" t="s">
        <v>691</v>
      </c>
      <c r="I81" s="11" t="s">
        <v>692</v>
      </c>
      <c r="J81" s="11" t="s">
        <v>1877</v>
      </c>
      <c r="K81" s="11" t="s">
        <v>692</v>
      </c>
      <c r="L81" s="11" t="s">
        <v>693</v>
      </c>
      <c r="M81" s="8" t="s">
        <v>1878</v>
      </c>
      <c r="N81" s="11" t="s">
        <v>694</v>
      </c>
      <c r="O81" s="11" t="s">
        <v>695</v>
      </c>
      <c r="P81" s="8" t="s">
        <v>1879</v>
      </c>
      <c r="Q81" s="8" t="s">
        <v>140</v>
      </c>
      <c r="R81" s="8" t="s">
        <v>1880</v>
      </c>
      <c r="S81" s="8">
        <v>30</v>
      </c>
      <c r="T81" s="13" t="s">
        <v>960</v>
      </c>
      <c r="U81" s="13">
        <v>80</v>
      </c>
      <c r="V81" s="14"/>
      <c r="W81" s="15"/>
      <c r="X81" s="12"/>
    </row>
    <row r="82" spans="1:24" x14ac:dyDescent="0.35">
      <c r="A82" s="8" t="s">
        <v>689</v>
      </c>
      <c r="B82" s="8" t="s">
        <v>19</v>
      </c>
      <c r="C82" s="8" t="s">
        <v>690</v>
      </c>
      <c r="D82" s="8" t="s">
        <v>961</v>
      </c>
      <c r="E82" s="9" t="s">
        <v>1956</v>
      </c>
      <c r="F82" s="10" t="s">
        <v>689</v>
      </c>
      <c r="G82" s="10" t="s">
        <v>20</v>
      </c>
      <c r="H82" s="11" t="s">
        <v>691</v>
      </c>
      <c r="I82" s="11" t="s">
        <v>692</v>
      </c>
      <c r="J82" s="11" t="s">
        <v>1877</v>
      </c>
      <c r="K82" s="11" t="s">
        <v>692</v>
      </c>
      <c r="L82" s="11" t="s">
        <v>693</v>
      </c>
      <c r="M82" s="8" t="s">
        <v>1878</v>
      </c>
      <c r="N82" s="11" t="s">
        <v>694</v>
      </c>
      <c r="O82" s="11" t="s">
        <v>695</v>
      </c>
      <c r="P82" s="8" t="s">
        <v>1879</v>
      </c>
      <c r="Q82" s="8" t="s">
        <v>140</v>
      </c>
      <c r="R82" s="8" t="s">
        <v>1880</v>
      </c>
      <c r="S82" s="8">
        <v>31</v>
      </c>
      <c r="T82" s="13" t="s">
        <v>962</v>
      </c>
      <c r="U82" s="13">
        <v>81</v>
      </c>
      <c r="V82" s="14"/>
      <c r="W82" s="15"/>
      <c r="X82" s="12"/>
    </row>
    <row r="83" spans="1:24" x14ac:dyDescent="0.35">
      <c r="A83" s="8" t="s">
        <v>689</v>
      </c>
      <c r="B83" s="8" t="s">
        <v>19</v>
      </c>
      <c r="C83" s="8" t="s">
        <v>690</v>
      </c>
      <c r="D83" s="8" t="s">
        <v>963</v>
      </c>
      <c r="E83" s="9" t="s">
        <v>2228</v>
      </c>
      <c r="F83" s="10" t="s">
        <v>689</v>
      </c>
      <c r="G83" s="10" t="s">
        <v>20</v>
      </c>
      <c r="H83" s="11" t="s">
        <v>691</v>
      </c>
      <c r="I83" s="11" t="s">
        <v>692</v>
      </c>
      <c r="J83" s="11" t="s">
        <v>1877</v>
      </c>
      <c r="K83" s="11" t="s">
        <v>692</v>
      </c>
      <c r="L83" s="11" t="s">
        <v>693</v>
      </c>
      <c r="M83" s="8" t="s">
        <v>1878</v>
      </c>
      <c r="N83" s="11" t="s">
        <v>694</v>
      </c>
      <c r="O83" s="11" t="s">
        <v>695</v>
      </c>
      <c r="P83" s="8" t="s">
        <v>1879</v>
      </c>
      <c r="Q83" s="8" t="s">
        <v>140</v>
      </c>
      <c r="R83" s="8" t="s">
        <v>1880</v>
      </c>
      <c r="S83" s="8">
        <v>36</v>
      </c>
      <c r="T83" s="13" t="s">
        <v>964</v>
      </c>
      <c r="U83" s="13">
        <v>82</v>
      </c>
      <c r="V83" s="14"/>
      <c r="W83" s="15"/>
      <c r="X83" s="12"/>
    </row>
    <row r="84" spans="1:24" x14ac:dyDescent="0.35">
      <c r="A84" s="8" t="s">
        <v>689</v>
      </c>
      <c r="B84" s="8" t="s">
        <v>19</v>
      </c>
      <c r="C84" s="8" t="s">
        <v>690</v>
      </c>
      <c r="D84" s="8" t="s">
        <v>965</v>
      </c>
      <c r="E84" s="9" t="s">
        <v>2228</v>
      </c>
      <c r="F84" s="10" t="s">
        <v>689</v>
      </c>
      <c r="G84" s="10" t="s">
        <v>20</v>
      </c>
      <c r="H84" s="11" t="s">
        <v>691</v>
      </c>
      <c r="I84" s="11" t="s">
        <v>692</v>
      </c>
      <c r="J84" s="11" t="s">
        <v>1877</v>
      </c>
      <c r="K84" s="11" t="s">
        <v>692</v>
      </c>
      <c r="L84" s="11" t="s">
        <v>693</v>
      </c>
      <c r="M84" s="8" t="s">
        <v>1878</v>
      </c>
      <c r="N84" s="11" t="s">
        <v>694</v>
      </c>
      <c r="O84" s="11" t="s">
        <v>695</v>
      </c>
      <c r="P84" s="8" t="s">
        <v>1879</v>
      </c>
      <c r="Q84" s="8" t="s">
        <v>140</v>
      </c>
      <c r="R84" s="8" t="s">
        <v>1880</v>
      </c>
      <c r="S84" s="8">
        <v>37</v>
      </c>
      <c r="T84" s="13" t="s">
        <v>966</v>
      </c>
      <c r="U84" s="13">
        <v>83</v>
      </c>
      <c r="V84" s="14"/>
      <c r="W84" s="15"/>
      <c r="X84" s="12"/>
    </row>
    <row r="85" spans="1:24" x14ac:dyDescent="0.35">
      <c r="A85" s="8" t="s">
        <v>689</v>
      </c>
      <c r="B85" s="8" t="s">
        <v>34</v>
      </c>
      <c r="C85" s="8" t="s">
        <v>720</v>
      </c>
      <c r="D85" s="8" t="s">
        <v>967</v>
      </c>
      <c r="E85" s="9" t="s">
        <v>2229</v>
      </c>
      <c r="F85" s="10" t="s">
        <v>689</v>
      </c>
      <c r="G85" s="10" t="s">
        <v>20</v>
      </c>
      <c r="H85" s="11" t="s">
        <v>721</v>
      </c>
      <c r="I85" s="11" t="s">
        <v>720</v>
      </c>
      <c r="J85" s="11" t="s">
        <v>1904</v>
      </c>
      <c r="K85" s="11" t="s">
        <v>720</v>
      </c>
      <c r="L85" s="11" t="s">
        <v>699</v>
      </c>
      <c r="M85" s="8" t="s">
        <v>1905</v>
      </c>
      <c r="N85" s="11" t="s">
        <v>700</v>
      </c>
      <c r="O85" s="11" t="s">
        <v>140</v>
      </c>
      <c r="P85" s="8" t="s">
        <v>1906</v>
      </c>
      <c r="Q85" s="8" t="s">
        <v>136</v>
      </c>
      <c r="R85" s="8" t="s">
        <v>1907</v>
      </c>
      <c r="S85" s="8">
        <v>30</v>
      </c>
      <c r="T85" s="13" t="s">
        <v>968</v>
      </c>
      <c r="U85" s="13">
        <v>84</v>
      </c>
      <c r="V85" s="14"/>
      <c r="W85" s="15"/>
      <c r="X85" s="12"/>
    </row>
    <row r="86" spans="1:24" x14ac:dyDescent="0.35">
      <c r="A86" s="8" t="s">
        <v>689</v>
      </c>
      <c r="B86" s="8" t="s">
        <v>34</v>
      </c>
      <c r="C86" s="8" t="s">
        <v>720</v>
      </c>
      <c r="D86" s="8" t="s">
        <v>969</v>
      </c>
      <c r="E86" s="9" t="s">
        <v>2229</v>
      </c>
      <c r="F86" s="10" t="s">
        <v>689</v>
      </c>
      <c r="G86" s="10" t="s">
        <v>20</v>
      </c>
      <c r="H86" s="11" t="s">
        <v>721</v>
      </c>
      <c r="I86" s="11" t="s">
        <v>720</v>
      </c>
      <c r="J86" s="11" t="s">
        <v>1904</v>
      </c>
      <c r="K86" s="11" t="s">
        <v>720</v>
      </c>
      <c r="L86" s="11" t="s">
        <v>699</v>
      </c>
      <c r="M86" s="8" t="s">
        <v>1905</v>
      </c>
      <c r="N86" s="11" t="s">
        <v>700</v>
      </c>
      <c r="O86" s="11" t="s">
        <v>140</v>
      </c>
      <c r="P86" s="8" t="s">
        <v>1906</v>
      </c>
      <c r="Q86" s="8" t="s">
        <v>136</v>
      </c>
      <c r="R86" s="8" t="s">
        <v>1907</v>
      </c>
      <c r="S86" s="8">
        <v>31</v>
      </c>
      <c r="T86" s="13" t="s">
        <v>970</v>
      </c>
      <c r="U86" s="13">
        <v>85</v>
      </c>
      <c r="V86" s="14"/>
      <c r="W86" s="15"/>
      <c r="X86" s="12"/>
    </row>
    <row r="87" spans="1:24" x14ac:dyDescent="0.35">
      <c r="A87" s="8" t="s">
        <v>689</v>
      </c>
      <c r="B87" s="8" t="s">
        <v>34</v>
      </c>
      <c r="C87" s="8" t="s">
        <v>720</v>
      </c>
      <c r="D87" s="8" t="s">
        <v>971</v>
      </c>
      <c r="E87" s="9" t="s">
        <v>2230</v>
      </c>
      <c r="F87" s="10" t="s">
        <v>689</v>
      </c>
      <c r="G87" s="10" t="s">
        <v>20</v>
      </c>
      <c r="H87" s="11" t="s">
        <v>721</v>
      </c>
      <c r="I87" s="11" t="s">
        <v>720</v>
      </c>
      <c r="J87" s="11" t="s">
        <v>1904</v>
      </c>
      <c r="K87" s="11" t="s">
        <v>720</v>
      </c>
      <c r="L87" s="11" t="s">
        <v>699</v>
      </c>
      <c r="M87" s="8" t="s">
        <v>1905</v>
      </c>
      <c r="N87" s="11" t="s">
        <v>700</v>
      </c>
      <c r="O87" s="11" t="s">
        <v>140</v>
      </c>
      <c r="P87" s="8" t="s">
        <v>1906</v>
      </c>
      <c r="Q87" s="8" t="s">
        <v>136</v>
      </c>
      <c r="R87" s="8" t="s">
        <v>1907</v>
      </c>
      <c r="S87" s="8">
        <v>30</v>
      </c>
      <c r="T87" s="13" t="s">
        <v>972</v>
      </c>
      <c r="U87" s="13">
        <v>86</v>
      </c>
      <c r="V87" s="14"/>
      <c r="W87" s="15"/>
      <c r="X87" s="12"/>
    </row>
    <row r="88" spans="1:24" x14ac:dyDescent="0.35">
      <c r="A88" s="8" t="s">
        <v>689</v>
      </c>
      <c r="B88" s="8" t="s">
        <v>34</v>
      </c>
      <c r="C88" s="8" t="s">
        <v>720</v>
      </c>
      <c r="D88" s="8" t="s">
        <v>973</v>
      </c>
      <c r="E88" s="9" t="s">
        <v>2230</v>
      </c>
      <c r="F88" s="10" t="s">
        <v>689</v>
      </c>
      <c r="G88" s="10" t="s">
        <v>20</v>
      </c>
      <c r="H88" s="11" t="s">
        <v>721</v>
      </c>
      <c r="I88" s="11" t="s">
        <v>720</v>
      </c>
      <c r="J88" s="11" t="s">
        <v>1904</v>
      </c>
      <c r="K88" s="11" t="s">
        <v>720</v>
      </c>
      <c r="L88" s="11" t="s">
        <v>699</v>
      </c>
      <c r="M88" s="8" t="s">
        <v>1905</v>
      </c>
      <c r="N88" s="11" t="s">
        <v>700</v>
      </c>
      <c r="O88" s="11" t="s">
        <v>140</v>
      </c>
      <c r="P88" s="8" t="s">
        <v>1906</v>
      </c>
      <c r="Q88" s="8" t="s">
        <v>136</v>
      </c>
      <c r="R88" s="8" t="s">
        <v>1907</v>
      </c>
      <c r="S88" s="8">
        <v>31</v>
      </c>
      <c r="T88" s="13" t="s">
        <v>974</v>
      </c>
      <c r="U88" s="13">
        <v>87</v>
      </c>
      <c r="V88" s="14"/>
      <c r="W88" s="15"/>
      <c r="X88" s="12"/>
    </row>
    <row r="89" spans="1:24" x14ac:dyDescent="0.35">
      <c r="A89" s="8" t="s">
        <v>689</v>
      </c>
      <c r="B89" s="8" t="s">
        <v>34</v>
      </c>
      <c r="C89" s="8" t="s">
        <v>720</v>
      </c>
      <c r="D89" s="8" t="s">
        <v>975</v>
      </c>
      <c r="E89" s="9" t="s">
        <v>2231</v>
      </c>
      <c r="F89" s="10" t="s">
        <v>689</v>
      </c>
      <c r="G89" s="10" t="s">
        <v>20</v>
      </c>
      <c r="H89" s="11" t="s">
        <v>721</v>
      </c>
      <c r="I89" s="11" t="s">
        <v>720</v>
      </c>
      <c r="J89" s="11" t="s">
        <v>1904</v>
      </c>
      <c r="K89" s="11" t="s">
        <v>720</v>
      </c>
      <c r="L89" s="11" t="s">
        <v>699</v>
      </c>
      <c r="M89" s="8" t="s">
        <v>1905</v>
      </c>
      <c r="N89" s="11" t="s">
        <v>700</v>
      </c>
      <c r="O89" s="11" t="s">
        <v>140</v>
      </c>
      <c r="P89" s="8" t="s">
        <v>1906</v>
      </c>
      <c r="Q89" s="8" t="s">
        <v>136</v>
      </c>
      <c r="R89" s="8" t="s">
        <v>1907</v>
      </c>
      <c r="S89" s="8">
        <v>30</v>
      </c>
      <c r="T89" s="13" t="s">
        <v>976</v>
      </c>
      <c r="U89" s="13">
        <v>88</v>
      </c>
      <c r="V89" s="14"/>
      <c r="W89" s="15"/>
      <c r="X89" s="12"/>
    </row>
    <row r="90" spans="1:24" x14ac:dyDescent="0.35">
      <c r="A90" s="8" t="s">
        <v>689</v>
      </c>
      <c r="B90" s="8" t="s">
        <v>34</v>
      </c>
      <c r="C90" s="8" t="s">
        <v>720</v>
      </c>
      <c r="D90" s="8" t="s">
        <v>977</v>
      </c>
      <c r="E90" s="9" t="s">
        <v>2231</v>
      </c>
      <c r="F90" s="10" t="s">
        <v>689</v>
      </c>
      <c r="G90" s="10" t="s">
        <v>20</v>
      </c>
      <c r="H90" s="11" t="s">
        <v>721</v>
      </c>
      <c r="I90" s="11" t="s">
        <v>720</v>
      </c>
      <c r="J90" s="11" t="s">
        <v>1904</v>
      </c>
      <c r="K90" s="11" t="s">
        <v>720</v>
      </c>
      <c r="L90" s="11" t="s">
        <v>699</v>
      </c>
      <c r="M90" s="8" t="s">
        <v>1905</v>
      </c>
      <c r="N90" s="11" t="s">
        <v>700</v>
      </c>
      <c r="O90" s="11" t="s">
        <v>140</v>
      </c>
      <c r="P90" s="8" t="s">
        <v>1906</v>
      </c>
      <c r="Q90" s="8" t="s">
        <v>136</v>
      </c>
      <c r="R90" s="8" t="s">
        <v>1907</v>
      </c>
      <c r="S90" s="8">
        <v>31</v>
      </c>
      <c r="T90" s="13" t="s">
        <v>978</v>
      </c>
      <c r="U90" s="13">
        <v>89</v>
      </c>
      <c r="V90" s="14"/>
      <c r="W90" s="15"/>
      <c r="X90" s="12"/>
    </row>
    <row r="91" spans="1:24" x14ac:dyDescent="0.35">
      <c r="A91" s="8" t="s">
        <v>689</v>
      </c>
      <c r="B91" s="8" t="s">
        <v>34</v>
      </c>
      <c r="C91" s="8" t="s">
        <v>720</v>
      </c>
      <c r="D91" s="8" t="s">
        <v>979</v>
      </c>
      <c r="E91" s="9" t="s">
        <v>1564</v>
      </c>
      <c r="F91" s="10" t="s">
        <v>689</v>
      </c>
      <c r="G91" s="10" t="s">
        <v>20</v>
      </c>
      <c r="H91" s="11" t="s">
        <v>721</v>
      </c>
      <c r="I91" s="11" t="s">
        <v>720</v>
      </c>
      <c r="J91" s="11" t="s">
        <v>1904</v>
      </c>
      <c r="K91" s="11" t="s">
        <v>720</v>
      </c>
      <c r="L91" s="11" t="s">
        <v>699</v>
      </c>
      <c r="M91" s="8" t="s">
        <v>1905</v>
      </c>
      <c r="N91" s="11" t="s">
        <v>700</v>
      </c>
      <c r="O91" s="11" t="s">
        <v>140</v>
      </c>
      <c r="P91" s="8" t="s">
        <v>1906</v>
      </c>
      <c r="Q91" s="8" t="s">
        <v>136</v>
      </c>
      <c r="R91" s="8" t="s">
        <v>1907</v>
      </c>
      <c r="S91" s="8">
        <v>30</v>
      </c>
      <c r="T91" s="13" t="s">
        <v>980</v>
      </c>
      <c r="U91" s="13">
        <v>90</v>
      </c>
      <c r="V91" s="14"/>
      <c r="W91" s="15"/>
      <c r="X91" s="12"/>
    </row>
    <row r="92" spans="1:24" x14ac:dyDescent="0.35">
      <c r="A92" s="8" t="s">
        <v>689</v>
      </c>
      <c r="B92" s="8" t="s">
        <v>34</v>
      </c>
      <c r="C92" s="8" t="s">
        <v>720</v>
      </c>
      <c r="D92" s="8" t="s">
        <v>981</v>
      </c>
      <c r="E92" s="9" t="s">
        <v>1564</v>
      </c>
      <c r="F92" s="10" t="s">
        <v>689</v>
      </c>
      <c r="G92" s="10" t="s">
        <v>20</v>
      </c>
      <c r="H92" s="11" t="s">
        <v>721</v>
      </c>
      <c r="I92" s="11" t="s">
        <v>720</v>
      </c>
      <c r="J92" s="11" t="s">
        <v>1904</v>
      </c>
      <c r="K92" s="11" t="s">
        <v>720</v>
      </c>
      <c r="L92" s="11" t="s">
        <v>699</v>
      </c>
      <c r="M92" s="8" t="s">
        <v>1905</v>
      </c>
      <c r="N92" s="11" t="s">
        <v>700</v>
      </c>
      <c r="O92" s="11" t="s">
        <v>140</v>
      </c>
      <c r="P92" s="8" t="s">
        <v>1906</v>
      </c>
      <c r="Q92" s="8" t="s">
        <v>136</v>
      </c>
      <c r="R92" s="8" t="s">
        <v>1907</v>
      </c>
      <c r="S92" s="8">
        <v>31</v>
      </c>
      <c r="T92" s="13" t="s">
        <v>982</v>
      </c>
      <c r="U92" s="13">
        <v>91</v>
      </c>
      <c r="V92" s="14"/>
      <c r="W92" s="15"/>
      <c r="X92" s="12"/>
    </row>
    <row r="93" spans="1:24" x14ac:dyDescent="0.35">
      <c r="A93" s="8" t="s">
        <v>689</v>
      </c>
      <c r="B93" s="8" t="s">
        <v>34</v>
      </c>
      <c r="C93" s="8" t="s">
        <v>720</v>
      </c>
      <c r="D93" s="8" t="s">
        <v>983</v>
      </c>
      <c r="E93" s="9" t="s">
        <v>2005</v>
      </c>
      <c r="F93" s="10" t="s">
        <v>689</v>
      </c>
      <c r="G93" s="10" t="s">
        <v>20</v>
      </c>
      <c r="H93" s="11" t="s">
        <v>721</v>
      </c>
      <c r="I93" s="11" t="s">
        <v>720</v>
      </c>
      <c r="J93" s="11" t="s">
        <v>1904</v>
      </c>
      <c r="K93" s="11" t="s">
        <v>720</v>
      </c>
      <c r="L93" s="11" t="s">
        <v>699</v>
      </c>
      <c r="M93" s="8" t="s">
        <v>1905</v>
      </c>
      <c r="N93" s="11" t="s">
        <v>700</v>
      </c>
      <c r="O93" s="11" t="s">
        <v>140</v>
      </c>
      <c r="P93" s="8" t="s">
        <v>1906</v>
      </c>
      <c r="Q93" s="8" t="s">
        <v>136</v>
      </c>
      <c r="R93" s="8" t="s">
        <v>1907</v>
      </c>
      <c r="S93" s="8">
        <v>36</v>
      </c>
      <c r="T93" s="13" t="s">
        <v>984</v>
      </c>
      <c r="U93" s="13">
        <v>92</v>
      </c>
      <c r="V93" s="14"/>
      <c r="W93" s="15"/>
      <c r="X93" s="12"/>
    </row>
    <row r="94" spans="1:24" x14ac:dyDescent="0.35">
      <c r="A94" s="8" t="s">
        <v>689</v>
      </c>
      <c r="B94" s="8" t="s">
        <v>34</v>
      </c>
      <c r="C94" s="8" t="s">
        <v>720</v>
      </c>
      <c r="D94" s="8" t="s">
        <v>985</v>
      </c>
      <c r="E94" s="9" t="s">
        <v>2005</v>
      </c>
      <c r="F94" s="10" t="s">
        <v>689</v>
      </c>
      <c r="G94" s="10" t="s">
        <v>20</v>
      </c>
      <c r="H94" s="11" t="s">
        <v>721</v>
      </c>
      <c r="I94" s="11" t="s">
        <v>720</v>
      </c>
      <c r="J94" s="11" t="s">
        <v>1904</v>
      </c>
      <c r="K94" s="11" t="s">
        <v>720</v>
      </c>
      <c r="L94" s="11" t="s">
        <v>699</v>
      </c>
      <c r="M94" s="8" t="s">
        <v>1905</v>
      </c>
      <c r="N94" s="11" t="s">
        <v>700</v>
      </c>
      <c r="O94" s="11" t="s">
        <v>140</v>
      </c>
      <c r="P94" s="8" t="s">
        <v>1906</v>
      </c>
      <c r="Q94" s="8" t="s">
        <v>136</v>
      </c>
      <c r="R94" s="8" t="s">
        <v>1907</v>
      </c>
      <c r="S94" s="8">
        <v>37</v>
      </c>
      <c r="T94" s="13" t="s">
        <v>986</v>
      </c>
      <c r="U94" s="13">
        <v>93</v>
      </c>
      <c r="V94" s="14"/>
      <c r="W94" s="15"/>
      <c r="X94" s="12"/>
    </row>
    <row r="95" spans="1:24" x14ac:dyDescent="0.35">
      <c r="A95" s="8" t="s">
        <v>689</v>
      </c>
      <c r="B95" s="8" t="s">
        <v>34</v>
      </c>
      <c r="C95" s="8" t="s">
        <v>720</v>
      </c>
      <c r="D95" s="8" t="s">
        <v>987</v>
      </c>
      <c r="E95" s="9" t="s">
        <v>1957</v>
      </c>
      <c r="F95" s="10" t="s">
        <v>689</v>
      </c>
      <c r="G95" s="10" t="s">
        <v>20</v>
      </c>
      <c r="H95" s="11" t="s">
        <v>721</v>
      </c>
      <c r="I95" s="11" t="s">
        <v>720</v>
      </c>
      <c r="J95" s="11" t="s">
        <v>1904</v>
      </c>
      <c r="K95" s="11" t="s">
        <v>720</v>
      </c>
      <c r="L95" s="11" t="s">
        <v>699</v>
      </c>
      <c r="M95" s="8" t="s">
        <v>1905</v>
      </c>
      <c r="N95" s="11" t="s">
        <v>700</v>
      </c>
      <c r="O95" s="11" t="s">
        <v>140</v>
      </c>
      <c r="P95" s="8" t="s">
        <v>1906</v>
      </c>
      <c r="Q95" s="8" t="s">
        <v>136</v>
      </c>
      <c r="R95" s="8" t="s">
        <v>1907</v>
      </c>
      <c r="S95" s="8">
        <v>30</v>
      </c>
      <c r="T95" s="13" t="s">
        <v>988</v>
      </c>
      <c r="U95" s="13">
        <v>94</v>
      </c>
      <c r="V95" s="14"/>
      <c r="W95" s="15"/>
      <c r="X95" s="12"/>
    </row>
    <row r="96" spans="1:24" x14ac:dyDescent="0.35">
      <c r="A96" s="8" t="s">
        <v>689</v>
      </c>
      <c r="B96" s="8" t="s">
        <v>34</v>
      </c>
      <c r="C96" s="8" t="s">
        <v>720</v>
      </c>
      <c r="D96" s="8" t="s">
        <v>989</v>
      </c>
      <c r="E96" s="9" t="s">
        <v>1957</v>
      </c>
      <c r="F96" s="10" t="s">
        <v>689</v>
      </c>
      <c r="G96" s="10" t="s">
        <v>20</v>
      </c>
      <c r="H96" s="11" t="s">
        <v>721</v>
      </c>
      <c r="I96" s="11" t="s">
        <v>720</v>
      </c>
      <c r="J96" s="11" t="s">
        <v>1904</v>
      </c>
      <c r="K96" s="11" t="s">
        <v>720</v>
      </c>
      <c r="L96" s="11" t="s">
        <v>699</v>
      </c>
      <c r="M96" s="8" t="s">
        <v>1905</v>
      </c>
      <c r="N96" s="11" t="s">
        <v>700</v>
      </c>
      <c r="O96" s="11" t="s">
        <v>140</v>
      </c>
      <c r="P96" s="8" t="s">
        <v>1906</v>
      </c>
      <c r="Q96" s="8" t="s">
        <v>136</v>
      </c>
      <c r="R96" s="8" t="s">
        <v>1907</v>
      </c>
      <c r="S96" s="8">
        <v>31</v>
      </c>
      <c r="T96" s="13" t="s">
        <v>990</v>
      </c>
      <c r="U96" s="13">
        <v>95</v>
      </c>
      <c r="V96" s="14"/>
      <c r="W96" s="15"/>
      <c r="X96" s="12"/>
    </row>
    <row r="97" spans="1:24" x14ac:dyDescent="0.35">
      <c r="A97" s="8" t="s">
        <v>689</v>
      </c>
      <c r="B97" s="8" t="s">
        <v>34</v>
      </c>
      <c r="C97" s="8" t="s">
        <v>720</v>
      </c>
      <c r="D97" s="8" t="s">
        <v>991</v>
      </c>
      <c r="E97" s="9" t="s">
        <v>2175</v>
      </c>
      <c r="F97" s="10" t="s">
        <v>689</v>
      </c>
      <c r="G97" s="10" t="s">
        <v>20</v>
      </c>
      <c r="H97" s="11" t="s">
        <v>721</v>
      </c>
      <c r="I97" s="11" t="s">
        <v>720</v>
      </c>
      <c r="J97" s="11" t="s">
        <v>1904</v>
      </c>
      <c r="K97" s="11" t="s">
        <v>720</v>
      </c>
      <c r="L97" s="11" t="s">
        <v>699</v>
      </c>
      <c r="M97" s="8" t="s">
        <v>1905</v>
      </c>
      <c r="N97" s="11" t="s">
        <v>700</v>
      </c>
      <c r="O97" s="11" t="s">
        <v>140</v>
      </c>
      <c r="P97" s="8" t="s">
        <v>1906</v>
      </c>
      <c r="Q97" s="8" t="s">
        <v>136</v>
      </c>
      <c r="R97" s="8" t="s">
        <v>1907</v>
      </c>
      <c r="S97" s="8">
        <v>9</v>
      </c>
      <c r="T97" s="13" t="s">
        <v>992</v>
      </c>
      <c r="U97" s="13">
        <v>96</v>
      </c>
      <c r="V97" s="14"/>
      <c r="W97" s="15"/>
      <c r="X97" s="12"/>
    </row>
    <row r="98" spans="1:24" x14ac:dyDescent="0.35">
      <c r="A98" s="8" t="s">
        <v>689</v>
      </c>
      <c r="B98" s="8" t="s">
        <v>34</v>
      </c>
      <c r="C98" s="8" t="s">
        <v>720</v>
      </c>
      <c r="D98" s="8" t="s">
        <v>993</v>
      </c>
      <c r="E98" s="9" t="s">
        <v>2175</v>
      </c>
      <c r="F98" s="10" t="s">
        <v>689</v>
      </c>
      <c r="G98" s="10" t="s">
        <v>20</v>
      </c>
      <c r="H98" s="11" t="s">
        <v>721</v>
      </c>
      <c r="I98" s="11" t="s">
        <v>720</v>
      </c>
      <c r="J98" s="11" t="s">
        <v>1904</v>
      </c>
      <c r="K98" s="11" t="s">
        <v>720</v>
      </c>
      <c r="L98" s="11" t="s">
        <v>699</v>
      </c>
      <c r="M98" s="8" t="s">
        <v>1905</v>
      </c>
      <c r="N98" s="11" t="s">
        <v>700</v>
      </c>
      <c r="O98" s="11" t="s">
        <v>140</v>
      </c>
      <c r="P98" s="8" t="s">
        <v>1906</v>
      </c>
      <c r="Q98" s="8" t="s">
        <v>136</v>
      </c>
      <c r="R98" s="8" t="s">
        <v>1907</v>
      </c>
      <c r="S98" s="8">
        <v>10</v>
      </c>
      <c r="T98" s="13" t="s">
        <v>994</v>
      </c>
      <c r="U98" s="13">
        <v>97</v>
      </c>
      <c r="V98" s="14"/>
      <c r="W98" s="15"/>
      <c r="X98" s="12"/>
    </row>
    <row r="99" spans="1:24" x14ac:dyDescent="0.35">
      <c r="A99" s="8" t="s">
        <v>689</v>
      </c>
      <c r="B99" s="8" t="s">
        <v>34</v>
      </c>
      <c r="C99" s="8" t="s">
        <v>720</v>
      </c>
      <c r="D99" s="8" t="s">
        <v>995</v>
      </c>
      <c r="E99" s="9" t="s">
        <v>2006</v>
      </c>
      <c r="F99" s="10" t="s">
        <v>689</v>
      </c>
      <c r="G99" s="10" t="s">
        <v>20</v>
      </c>
      <c r="H99" s="11" t="s">
        <v>721</v>
      </c>
      <c r="I99" s="11" t="s">
        <v>720</v>
      </c>
      <c r="J99" s="11" t="s">
        <v>1904</v>
      </c>
      <c r="K99" s="11" t="s">
        <v>720</v>
      </c>
      <c r="L99" s="11" t="s">
        <v>699</v>
      </c>
      <c r="M99" s="8" t="s">
        <v>1905</v>
      </c>
      <c r="N99" s="11" t="s">
        <v>700</v>
      </c>
      <c r="O99" s="11" t="s">
        <v>140</v>
      </c>
      <c r="P99" s="8" t="s">
        <v>1906</v>
      </c>
      <c r="Q99" s="8" t="s">
        <v>136</v>
      </c>
      <c r="R99" s="8" t="s">
        <v>1907</v>
      </c>
      <c r="S99" s="8">
        <v>30</v>
      </c>
      <c r="T99" s="13" t="s">
        <v>996</v>
      </c>
      <c r="U99" s="13">
        <v>98</v>
      </c>
      <c r="V99" s="14"/>
      <c r="W99" s="15"/>
      <c r="X99" s="12"/>
    </row>
    <row r="100" spans="1:24" x14ac:dyDescent="0.35">
      <c r="A100" s="8" t="s">
        <v>689</v>
      </c>
      <c r="B100" s="8" t="s">
        <v>34</v>
      </c>
      <c r="C100" s="8" t="s">
        <v>720</v>
      </c>
      <c r="D100" s="8" t="s">
        <v>997</v>
      </c>
      <c r="E100" s="9" t="s">
        <v>2006</v>
      </c>
      <c r="F100" s="10" t="s">
        <v>689</v>
      </c>
      <c r="G100" s="10" t="s">
        <v>20</v>
      </c>
      <c r="H100" s="11" t="s">
        <v>721</v>
      </c>
      <c r="I100" s="11" t="s">
        <v>720</v>
      </c>
      <c r="J100" s="11" t="s">
        <v>1904</v>
      </c>
      <c r="K100" s="11" t="s">
        <v>720</v>
      </c>
      <c r="L100" s="11" t="s">
        <v>699</v>
      </c>
      <c r="M100" s="8" t="s">
        <v>1905</v>
      </c>
      <c r="N100" s="11" t="s">
        <v>700</v>
      </c>
      <c r="O100" s="11" t="s">
        <v>140</v>
      </c>
      <c r="P100" s="8" t="s">
        <v>1906</v>
      </c>
      <c r="Q100" s="8" t="s">
        <v>136</v>
      </c>
      <c r="R100" s="8" t="s">
        <v>1907</v>
      </c>
      <c r="S100" s="8">
        <v>31</v>
      </c>
      <c r="T100" s="13" t="s">
        <v>998</v>
      </c>
      <c r="U100" s="13">
        <v>99</v>
      </c>
      <c r="V100" s="14"/>
      <c r="W100" s="15"/>
      <c r="X100" s="12"/>
    </row>
    <row r="101" spans="1:24" x14ac:dyDescent="0.35">
      <c r="A101" s="8" t="s">
        <v>689</v>
      </c>
      <c r="B101" s="8" t="s">
        <v>21</v>
      </c>
      <c r="C101" s="8" t="s">
        <v>697</v>
      </c>
      <c r="D101" s="8" t="s">
        <v>999</v>
      </c>
      <c r="E101" s="9" t="s">
        <v>2082</v>
      </c>
      <c r="F101" s="10" t="s">
        <v>689</v>
      </c>
      <c r="G101" s="10" t="s">
        <v>20</v>
      </c>
      <c r="H101" s="11" t="s">
        <v>698</v>
      </c>
      <c r="I101" s="11" t="s">
        <v>697</v>
      </c>
      <c r="J101" s="11" t="s">
        <v>1881</v>
      </c>
      <c r="K101" s="11" t="s">
        <v>697</v>
      </c>
      <c r="L101" s="11" t="s">
        <v>699</v>
      </c>
      <c r="M101" s="8" t="s">
        <v>1882</v>
      </c>
      <c r="N101" s="11" t="s">
        <v>700</v>
      </c>
      <c r="O101" s="11" t="s">
        <v>140</v>
      </c>
      <c r="P101" s="8" t="s">
        <v>1883</v>
      </c>
      <c r="Q101" s="8" t="s">
        <v>136</v>
      </c>
      <c r="R101" s="8" t="s">
        <v>1884</v>
      </c>
      <c r="S101" s="8">
        <v>30</v>
      </c>
      <c r="T101" s="13" t="s">
        <v>1000</v>
      </c>
      <c r="U101" s="13">
        <v>100</v>
      </c>
      <c r="V101" s="14"/>
      <c r="W101" s="15"/>
      <c r="X101" s="12"/>
    </row>
    <row r="102" spans="1:24" x14ac:dyDescent="0.35">
      <c r="A102" s="8" t="s">
        <v>689</v>
      </c>
      <c r="B102" s="8" t="s">
        <v>21</v>
      </c>
      <c r="C102" s="8" t="s">
        <v>697</v>
      </c>
      <c r="D102" s="8" t="s">
        <v>1001</v>
      </c>
      <c r="E102" s="9" t="s">
        <v>2082</v>
      </c>
      <c r="F102" s="10" t="s">
        <v>689</v>
      </c>
      <c r="G102" s="10" t="s">
        <v>20</v>
      </c>
      <c r="H102" s="11" t="s">
        <v>698</v>
      </c>
      <c r="I102" s="11" t="s">
        <v>697</v>
      </c>
      <c r="J102" s="11" t="s">
        <v>1881</v>
      </c>
      <c r="K102" s="11" t="s">
        <v>697</v>
      </c>
      <c r="L102" s="11" t="s">
        <v>699</v>
      </c>
      <c r="M102" s="8" t="s">
        <v>1882</v>
      </c>
      <c r="N102" s="11" t="s">
        <v>700</v>
      </c>
      <c r="O102" s="11" t="s">
        <v>140</v>
      </c>
      <c r="P102" s="8" t="s">
        <v>1883</v>
      </c>
      <c r="Q102" s="8" t="s">
        <v>136</v>
      </c>
      <c r="R102" s="8" t="s">
        <v>1884</v>
      </c>
      <c r="S102" s="8">
        <v>31</v>
      </c>
      <c r="T102" s="13" t="s">
        <v>1002</v>
      </c>
      <c r="U102" s="13">
        <v>101</v>
      </c>
      <c r="V102" s="14"/>
      <c r="W102" s="15"/>
      <c r="X102" s="12"/>
    </row>
    <row r="103" spans="1:24" x14ac:dyDescent="0.35">
      <c r="A103" s="8" t="s">
        <v>689</v>
      </c>
      <c r="B103" s="8" t="s">
        <v>21</v>
      </c>
      <c r="C103" s="8" t="s">
        <v>697</v>
      </c>
      <c r="D103" s="8" t="s">
        <v>1003</v>
      </c>
      <c r="E103" s="9" t="s">
        <v>2007</v>
      </c>
      <c r="F103" s="10" t="s">
        <v>689</v>
      </c>
      <c r="G103" s="10" t="s">
        <v>20</v>
      </c>
      <c r="H103" s="11" t="s">
        <v>698</v>
      </c>
      <c r="I103" s="11" t="s">
        <v>697</v>
      </c>
      <c r="J103" s="11" t="s">
        <v>1881</v>
      </c>
      <c r="K103" s="11" t="s">
        <v>697</v>
      </c>
      <c r="L103" s="11" t="s">
        <v>699</v>
      </c>
      <c r="M103" s="8" t="s">
        <v>1882</v>
      </c>
      <c r="N103" s="11" t="s">
        <v>700</v>
      </c>
      <c r="O103" s="11" t="s">
        <v>140</v>
      </c>
      <c r="P103" s="8" t="s">
        <v>1883</v>
      </c>
      <c r="Q103" s="8" t="s">
        <v>136</v>
      </c>
      <c r="R103" s="8" t="s">
        <v>1884</v>
      </c>
      <c r="S103" s="8">
        <v>9</v>
      </c>
      <c r="T103" s="13" t="s">
        <v>1004</v>
      </c>
      <c r="U103" s="13">
        <v>102</v>
      </c>
      <c r="V103" s="14"/>
      <c r="W103" s="15"/>
      <c r="X103" s="12"/>
    </row>
    <row r="104" spans="1:24" x14ac:dyDescent="0.35">
      <c r="A104" s="8" t="s">
        <v>689</v>
      </c>
      <c r="B104" s="8" t="s">
        <v>21</v>
      </c>
      <c r="C104" s="8" t="s">
        <v>697</v>
      </c>
      <c r="D104" s="8" t="s">
        <v>1005</v>
      </c>
      <c r="E104" s="9" t="s">
        <v>2007</v>
      </c>
      <c r="F104" s="10" t="s">
        <v>689</v>
      </c>
      <c r="G104" s="10" t="s">
        <v>20</v>
      </c>
      <c r="H104" s="11" t="s">
        <v>698</v>
      </c>
      <c r="I104" s="11" t="s">
        <v>697</v>
      </c>
      <c r="J104" s="11" t="s">
        <v>1881</v>
      </c>
      <c r="K104" s="11" t="s">
        <v>697</v>
      </c>
      <c r="L104" s="11" t="s">
        <v>699</v>
      </c>
      <c r="M104" s="8" t="s">
        <v>1882</v>
      </c>
      <c r="N104" s="11" t="s">
        <v>700</v>
      </c>
      <c r="O104" s="11" t="s">
        <v>140</v>
      </c>
      <c r="P104" s="8" t="s">
        <v>1883</v>
      </c>
      <c r="Q104" s="8" t="s">
        <v>136</v>
      </c>
      <c r="R104" s="8" t="s">
        <v>1884</v>
      </c>
      <c r="S104" s="8">
        <v>10</v>
      </c>
      <c r="T104" s="13" t="s">
        <v>1006</v>
      </c>
      <c r="U104" s="13">
        <v>103</v>
      </c>
      <c r="V104" s="14"/>
      <c r="W104" s="15"/>
      <c r="X104" s="12"/>
    </row>
    <row r="105" spans="1:24" x14ac:dyDescent="0.35">
      <c r="A105" s="8" t="s">
        <v>689</v>
      </c>
      <c r="B105" s="8" t="s">
        <v>21</v>
      </c>
      <c r="C105" s="8" t="s">
        <v>697</v>
      </c>
      <c r="D105" s="8" t="s">
        <v>1007</v>
      </c>
      <c r="E105" s="9" t="s">
        <v>2083</v>
      </c>
      <c r="F105" s="10" t="s">
        <v>689</v>
      </c>
      <c r="G105" s="10" t="s">
        <v>20</v>
      </c>
      <c r="H105" s="11" t="s">
        <v>698</v>
      </c>
      <c r="I105" s="11" t="s">
        <v>697</v>
      </c>
      <c r="J105" s="11" t="s">
        <v>1881</v>
      </c>
      <c r="K105" s="11" t="s">
        <v>697</v>
      </c>
      <c r="L105" s="11" t="s">
        <v>699</v>
      </c>
      <c r="M105" s="8" t="s">
        <v>1882</v>
      </c>
      <c r="N105" s="11" t="s">
        <v>700</v>
      </c>
      <c r="O105" s="11" t="s">
        <v>140</v>
      </c>
      <c r="P105" s="8" t="s">
        <v>1883</v>
      </c>
      <c r="Q105" s="8" t="s">
        <v>136</v>
      </c>
      <c r="R105" s="8" t="s">
        <v>1884</v>
      </c>
      <c r="S105" s="8">
        <v>36</v>
      </c>
      <c r="T105" s="13" t="s">
        <v>1008</v>
      </c>
      <c r="U105" s="13">
        <v>104</v>
      </c>
      <c r="V105" s="14"/>
      <c r="W105" s="15"/>
      <c r="X105" s="12"/>
    </row>
    <row r="106" spans="1:24" x14ac:dyDescent="0.35">
      <c r="A106" s="8" t="s">
        <v>689</v>
      </c>
      <c r="B106" s="8" t="s">
        <v>21</v>
      </c>
      <c r="C106" s="8" t="s">
        <v>697</v>
      </c>
      <c r="D106" s="8" t="s">
        <v>1009</v>
      </c>
      <c r="E106" s="9" t="s">
        <v>2083</v>
      </c>
      <c r="F106" s="10" t="s">
        <v>689</v>
      </c>
      <c r="G106" s="10" t="s">
        <v>20</v>
      </c>
      <c r="H106" s="11" t="s">
        <v>698</v>
      </c>
      <c r="I106" s="11" t="s">
        <v>697</v>
      </c>
      <c r="J106" s="11" t="s">
        <v>1881</v>
      </c>
      <c r="K106" s="11" t="s">
        <v>697</v>
      </c>
      <c r="L106" s="11" t="s">
        <v>699</v>
      </c>
      <c r="M106" s="8" t="s">
        <v>1882</v>
      </c>
      <c r="N106" s="11" t="s">
        <v>700</v>
      </c>
      <c r="O106" s="11" t="s">
        <v>140</v>
      </c>
      <c r="P106" s="8" t="s">
        <v>1883</v>
      </c>
      <c r="Q106" s="8" t="s">
        <v>136</v>
      </c>
      <c r="R106" s="8" t="s">
        <v>1884</v>
      </c>
      <c r="S106" s="8">
        <v>37</v>
      </c>
      <c r="T106" s="13" t="s">
        <v>1010</v>
      </c>
      <c r="U106" s="13">
        <v>105</v>
      </c>
      <c r="V106" s="14"/>
      <c r="W106" s="15"/>
      <c r="X106" s="12"/>
    </row>
    <row r="107" spans="1:24" x14ac:dyDescent="0.35">
      <c r="A107" s="8" t="s">
        <v>689</v>
      </c>
      <c r="B107" s="8" t="s">
        <v>35</v>
      </c>
      <c r="C107" s="8" t="s">
        <v>722</v>
      </c>
      <c r="D107" s="8" t="s">
        <v>1011</v>
      </c>
      <c r="E107" s="9" t="s">
        <v>2232</v>
      </c>
      <c r="F107" s="10" t="s">
        <v>689</v>
      </c>
      <c r="G107" s="10" t="s">
        <v>20</v>
      </c>
      <c r="H107" s="11" t="s">
        <v>691</v>
      </c>
      <c r="I107" s="11" t="s">
        <v>692</v>
      </c>
      <c r="J107" s="11" t="s">
        <v>1908</v>
      </c>
      <c r="K107" s="11" t="s">
        <v>722</v>
      </c>
      <c r="L107" s="11" t="s">
        <v>716</v>
      </c>
      <c r="M107" s="8" t="s">
        <v>1909</v>
      </c>
      <c r="N107" s="11" t="s">
        <v>700</v>
      </c>
      <c r="O107" s="11" t="s">
        <v>140</v>
      </c>
      <c r="P107" s="8" t="s">
        <v>1910</v>
      </c>
      <c r="Q107" s="8" t="s">
        <v>140</v>
      </c>
      <c r="R107" s="8" t="s">
        <v>1911</v>
      </c>
      <c r="S107" s="8">
        <v>9</v>
      </c>
      <c r="T107" s="13" t="s">
        <v>1012</v>
      </c>
      <c r="U107" s="13">
        <v>106</v>
      </c>
      <c r="V107" s="14"/>
      <c r="W107" s="15"/>
      <c r="X107" s="12"/>
    </row>
    <row r="108" spans="1:24" x14ac:dyDescent="0.35">
      <c r="A108" s="8" t="s">
        <v>689</v>
      </c>
      <c r="B108" s="8" t="s">
        <v>35</v>
      </c>
      <c r="C108" s="8" t="s">
        <v>722</v>
      </c>
      <c r="D108" s="8" t="s">
        <v>1013</v>
      </c>
      <c r="E108" s="9" t="s">
        <v>2232</v>
      </c>
      <c r="F108" s="10" t="s">
        <v>689</v>
      </c>
      <c r="G108" s="10" t="s">
        <v>20</v>
      </c>
      <c r="H108" s="11" t="s">
        <v>691</v>
      </c>
      <c r="I108" s="11" t="s">
        <v>692</v>
      </c>
      <c r="J108" s="11" t="s">
        <v>1908</v>
      </c>
      <c r="K108" s="11" t="s">
        <v>722</v>
      </c>
      <c r="L108" s="11" t="s">
        <v>716</v>
      </c>
      <c r="M108" s="8" t="s">
        <v>1909</v>
      </c>
      <c r="N108" s="11" t="s">
        <v>700</v>
      </c>
      <c r="O108" s="11" t="s">
        <v>140</v>
      </c>
      <c r="P108" s="8" t="s">
        <v>1910</v>
      </c>
      <c r="Q108" s="8" t="s">
        <v>140</v>
      </c>
      <c r="R108" s="8" t="s">
        <v>1911</v>
      </c>
      <c r="S108" s="8">
        <v>10</v>
      </c>
      <c r="T108" s="13" t="s">
        <v>1014</v>
      </c>
      <c r="U108" s="13">
        <v>107</v>
      </c>
      <c r="V108" s="14"/>
      <c r="W108" s="15"/>
      <c r="X108" s="12"/>
    </row>
    <row r="109" spans="1:24" x14ac:dyDescent="0.35">
      <c r="A109" s="8" t="s">
        <v>689</v>
      </c>
      <c r="B109" s="8" t="s">
        <v>36</v>
      </c>
      <c r="C109" s="8" t="s">
        <v>723</v>
      </c>
      <c r="D109" s="8" t="s">
        <v>1015</v>
      </c>
      <c r="E109" s="9" t="s">
        <v>2195</v>
      </c>
      <c r="F109" s="10" t="s">
        <v>689</v>
      </c>
      <c r="G109" s="10" t="s">
        <v>20</v>
      </c>
      <c r="H109" s="11" t="s">
        <v>691</v>
      </c>
      <c r="I109" s="11" t="s">
        <v>692</v>
      </c>
      <c r="J109" s="11" t="s">
        <v>1912</v>
      </c>
      <c r="K109" s="11" t="s">
        <v>723</v>
      </c>
      <c r="L109" s="11" t="s">
        <v>716</v>
      </c>
      <c r="M109" s="8" t="s">
        <v>1913</v>
      </c>
      <c r="N109" s="11" t="s">
        <v>700</v>
      </c>
      <c r="O109" s="11" t="s">
        <v>140</v>
      </c>
      <c r="P109" s="8" t="s">
        <v>1914</v>
      </c>
      <c r="Q109" s="8" t="s">
        <v>136</v>
      </c>
      <c r="R109" s="8" t="s">
        <v>1915</v>
      </c>
      <c r="S109" s="8">
        <v>30</v>
      </c>
      <c r="T109" s="13" t="s">
        <v>1016</v>
      </c>
      <c r="U109" s="13">
        <v>108</v>
      </c>
      <c r="V109" s="14"/>
      <c r="W109" s="15"/>
      <c r="X109" s="12"/>
    </row>
    <row r="110" spans="1:24" x14ac:dyDescent="0.35">
      <c r="A110" s="8" t="s">
        <v>689</v>
      </c>
      <c r="B110" s="8" t="s">
        <v>36</v>
      </c>
      <c r="C110" s="8" t="s">
        <v>723</v>
      </c>
      <c r="D110" s="8" t="s">
        <v>1017</v>
      </c>
      <c r="E110" s="9" t="s">
        <v>2195</v>
      </c>
      <c r="F110" s="10" t="s">
        <v>689</v>
      </c>
      <c r="G110" s="10" t="s">
        <v>20</v>
      </c>
      <c r="H110" s="11" t="s">
        <v>691</v>
      </c>
      <c r="I110" s="11" t="s">
        <v>692</v>
      </c>
      <c r="J110" s="11" t="s">
        <v>1912</v>
      </c>
      <c r="K110" s="11" t="s">
        <v>723</v>
      </c>
      <c r="L110" s="11" t="s">
        <v>716</v>
      </c>
      <c r="M110" s="8" t="s">
        <v>1913</v>
      </c>
      <c r="N110" s="11" t="s">
        <v>700</v>
      </c>
      <c r="O110" s="11" t="s">
        <v>140</v>
      </c>
      <c r="P110" s="8" t="s">
        <v>1914</v>
      </c>
      <c r="Q110" s="8" t="s">
        <v>136</v>
      </c>
      <c r="R110" s="8" t="s">
        <v>1915</v>
      </c>
      <c r="S110" s="8">
        <v>31</v>
      </c>
      <c r="T110" s="13" t="s">
        <v>1018</v>
      </c>
      <c r="U110" s="13">
        <v>109</v>
      </c>
      <c r="V110" s="14"/>
      <c r="W110" s="15"/>
      <c r="X110" s="12"/>
    </row>
    <row r="111" spans="1:24" x14ac:dyDescent="0.35">
      <c r="A111" s="8" t="s">
        <v>689</v>
      </c>
      <c r="B111" s="8" t="s">
        <v>37</v>
      </c>
      <c r="C111" s="8" t="s">
        <v>724</v>
      </c>
      <c r="D111" s="8" t="s">
        <v>1019</v>
      </c>
      <c r="E111" s="9" t="s">
        <v>1960</v>
      </c>
      <c r="F111" s="10" t="s">
        <v>689</v>
      </c>
      <c r="G111" s="10" t="s">
        <v>20</v>
      </c>
      <c r="H111" s="11" t="s">
        <v>691</v>
      </c>
      <c r="I111" s="11" t="s">
        <v>692</v>
      </c>
      <c r="J111" s="11" t="s">
        <v>1916</v>
      </c>
      <c r="K111" s="11" t="s">
        <v>724</v>
      </c>
      <c r="L111" s="11" t="s">
        <v>716</v>
      </c>
      <c r="M111" s="8" t="s">
        <v>1917</v>
      </c>
      <c r="N111" s="11" t="s">
        <v>700</v>
      </c>
      <c r="O111" s="11" t="s">
        <v>140</v>
      </c>
      <c r="P111" s="8" t="s">
        <v>1918</v>
      </c>
      <c r="Q111" s="8" t="s">
        <v>136</v>
      </c>
      <c r="R111" s="8" t="s">
        <v>1919</v>
      </c>
      <c r="S111" s="8">
        <v>36</v>
      </c>
      <c r="T111" s="13" t="s">
        <v>1020</v>
      </c>
      <c r="U111" s="13">
        <v>110</v>
      </c>
      <c r="V111" s="14"/>
      <c r="W111" s="15"/>
      <c r="X111" s="12"/>
    </row>
    <row r="112" spans="1:24" x14ac:dyDescent="0.35">
      <c r="A112" s="8" t="s">
        <v>689</v>
      </c>
      <c r="B112" s="8" t="s">
        <v>37</v>
      </c>
      <c r="C112" s="8" t="s">
        <v>724</v>
      </c>
      <c r="D112" s="8" t="s">
        <v>1021</v>
      </c>
      <c r="E112" s="9" t="s">
        <v>1960</v>
      </c>
      <c r="F112" s="10" t="s">
        <v>689</v>
      </c>
      <c r="G112" s="10" t="s">
        <v>20</v>
      </c>
      <c r="H112" s="11" t="s">
        <v>691</v>
      </c>
      <c r="I112" s="11" t="s">
        <v>692</v>
      </c>
      <c r="J112" s="11" t="s">
        <v>1916</v>
      </c>
      <c r="K112" s="11" t="s">
        <v>724</v>
      </c>
      <c r="L112" s="11" t="s">
        <v>716</v>
      </c>
      <c r="M112" s="8" t="s">
        <v>1917</v>
      </c>
      <c r="N112" s="11" t="s">
        <v>700</v>
      </c>
      <c r="O112" s="11" t="s">
        <v>140</v>
      </c>
      <c r="P112" s="8" t="s">
        <v>1918</v>
      </c>
      <c r="Q112" s="8" t="s">
        <v>136</v>
      </c>
      <c r="R112" s="8" t="s">
        <v>1919</v>
      </c>
      <c r="S112" s="8">
        <v>37</v>
      </c>
      <c r="T112" s="13" t="s">
        <v>1022</v>
      </c>
      <c r="U112" s="13">
        <v>111</v>
      </c>
      <c r="V112" s="14"/>
      <c r="W112" s="15"/>
      <c r="X112" s="12"/>
    </row>
    <row r="113" spans="1:24" x14ac:dyDescent="0.35">
      <c r="A113" s="8" t="s">
        <v>689</v>
      </c>
      <c r="B113" s="8" t="s">
        <v>37</v>
      </c>
      <c r="C113" s="8" t="s">
        <v>724</v>
      </c>
      <c r="D113" s="8" t="s">
        <v>1023</v>
      </c>
      <c r="E113" s="9" t="s">
        <v>2087</v>
      </c>
      <c r="F113" s="10" t="s">
        <v>689</v>
      </c>
      <c r="G113" s="10" t="s">
        <v>20</v>
      </c>
      <c r="H113" s="11" t="s">
        <v>691</v>
      </c>
      <c r="I113" s="11" t="s">
        <v>692</v>
      </c>
      <c r="J113" s="11" t="s">
        <v>1916</v>
      </c>
      <c r="K113" s="11" t="s">
        <v>724</v>
      </c>
      <c r="L113" s="11" t="s">
        <v>716</v>
      </c>
      <c r="M113" s="8" t="s">
        <v>1917</v>
      </c>
      <c r="N113" s="11" t="s">
        <v>700</v>
      </c>
      <c r="O113" s="11" t="s">
        <v>140</v>
      </c>
      <c r="P113" s="8" t="s">
        <v>1918</v>
      </c>
      <c r="Q113" s="8" t="s">
        <v>136</v>
      </c>
      <c r="R113" s="8" t="s">
        <v>1919</v>
      </c>
      <c r="S113" s="8">
        <v>30</v>
      </c>
      <c r="T113" s="13" t="s">
        <v>1024</v>
      </c>
      <c r="U113" s="13">
        <v>112</v>
      </c>
      <c r="V113" s="14"/>
      <c r="W113" s="15"/>
      <c r="X113" s="12"/>
    </row>
    <row r="114" spans="1:24" x14ac:dyDescent="0.35">
      <c r="A114" s="8" t="s">
        <v>689</v>
      </c>
      <c r="B114" s="8" t="s">
        <v>37</v>
      </c>
      <c r="C114" s="8" t="s">
        <v>724</v>
      </c>
      <c r="D114" s="8" t="s">
        <v>1025</v>
      </c>
      <c r="E114" s="9" t="s">
        <v>2087</v>
      </c>
      <c r="F114" s="10" t="s">
        <v>689</v>
      </c>
      <c r="G114" s="10" t="s">
        <v>20</v>
      </c>
      <c r="H114" s="11" t="s">
        <v>691</v>
      </c>
      <c r="I114" s="11" t="s">
        <v>692</v>
      </c>
      <c r="J114" s="11" t="s">
        <v>1916</v>
      </c>
      <c r="K114" s="11" t="s">
        <v>724</v>
      </c>
      <c r="L114" s="11" t="s">
        <v>716</v>
      </c>
      <c r="M114" s="8" t="s">
        <v>1917</v>
      </c>
      <c r="N114" s="11" t="s">
        <v>700</v>
      </c>
      <c r="O114" s="11" t="s">
        <v>140</v>
      </c>
      <c r="P114" s="8" t="s">
        <v>1918</v>
      </c>
      <c r="Q114" s="8" t="s">
        <v>136</v>
      </c>
      <c r="R114" s="8" t="s">
        <v>1919</v>
      </c>
      <c r="S114" s="8">
        <v>31</v>
      </c>
      <c r="T114" s="13" t="s">
        <v>1026</v>
      </c>
      <c r="U114" s="13">
        <v>113</v>
      </c>
      <c r="V114" s="13"/>
      <c r="W114" s="18"/>
      <c r="X114" s="19"/>
    </row>
    <row r="115" spans="1:24" x14ac:dyDescent="0.35">
      <c r="A115" s="8" t="s">
        <v>689</v>
      </c>
      <c r="B115" s="8" t="s">
        <v>21</v>
      </c>
      <c r="C115" s="8" t="s">
        <v>697</v>
      </c>
      <c r="D115" s="8" t="s">
        <v>1027</v>
      </c>
      <c r="E115" s="9" t="s">
        <v>2009</v>
      </c>
      <c r="F115" s="10" t="s">
        <v>689</v>
      </c>
      <c r="G115" s="10" t="s">
        <v>20</v>
      </c>
      <c r="H115" s="11" t="s">
        <v>698</v>
      </c>
      <c r="I115" s="11" t="s">
        <v>697</v>
      </c>
      <c r="J115" s="11" t="s">
        <v>1881</v>
      </c>
      <c r="K115" s="11" t="s">
        <v>697</v>
      </c>
      <c r="L115" s="11" t="s">
        <v>699</v>
      </c>
      <c r="M115" s="8" t="s">
        <v>1882</v>
      </c>
      <c r="N115" s="11" t="s">
        <v>700</v>
      </c>
      <c r="O115" s="11" t="s">
        <v>140</v>
      </c>
      <c r="P115" s="8" t="s">
        <v>1883</v>
      </c>
      <c r="Q115" s="8" t="s">
        <v>136</v>
      </c>
      <c r="R115" s="8" t="s">
        <v>1884</v>
      </c>
      <c r="S115" s="8">
        <v>11</v>
      </c>
      <c r="T115" s="13" t="s">
        <v>1028</v>
      </c>
      <c r="U115" s="13">
        <v>114</v>
      </c>
      <c r="V115" s="13"/>
      <c r="W115" s="18"/>
      <c r="X115" s="19"/>
    </row>
    <row r="116" spans="1:24" x14ac:dyDescent="0.35">
      <c r="A116" s="8" t="s">
        <v>689</v>
      </c>
      <c r="B116" s="8" t="s">
        <v>21</v>
      </c>
      <c r="C116" s="8" t="s">
        <v>697</v>
      </c>
      <c r="D116" s="8" t="s">
        <v>1029</v>
      </c>
      <c r="E116" s="9" t="s">
        <v>2009</v>
      </c>
      <c r="F116" s="10" t="s">
        <v>689</v>
      </c>
      <c r="G116" s="10" t="s">
        <v>20</v>
      </c>
      <c r="H116" s="11" t="s">
        <v>698</v>
      </c>
      <c r="I116" s="11" t="s">
        <v>697</v>
      </c>
      <c r="J116" s="11" t="s">
        <v>1881</v>
      </c>
      <c r="K116" s="11" t="s">
        <v>697</v>
      </c>
      <c r="L116" s="11" t="s">
        <v>699</v>
      </c>
      <c r="M116" s="8" t="s">
        <v>1882</v>
      </c>
      <c r="N116" s="11" t="s">
        <v>700</v>
      </c>
      <c r="O116" s="11" t="s">
        <v>140</v>
      </c>
      <c r="P116" s="8" t="s">
        <v>1883</v>
      </c>
      <c r="Q116" s="8" t="s">
        <v>136</v>
      </c>
      <c r="R116" s="8" t="s">
        <v>1884</v>
      </c>
      <c r="S116" s="8">
        <v>12</v>
      </c>
      <c r="T116" s="13" t="s">
        <v>1030</v>
      </c>
      <c r="U116" s="13">
        <v>115</v>
      </c>
      <c r="V116" s="14"/>
      <c r="W116" s="15"/>
      <c r="X116" s="12"/>
    </row>
    <row r="117" spans="1:24" x14ac:dyDescent="0.35">
      <c r="A117" s="8" t="s">
        <v>689</v>
      </c>
      <c r="B117" s="8" t="s">
        <v>34</v>
      </c>
      <c r="C117" s="8" t="s">
        <v>720</v>
      </c>
      <c r="D117" s="8" t="s">
        <v>1031</v>
      </c>
      <c r="E117" s="9" t="s">
        <v>2010</v>
      </c>
      <c r="F117" s="10" t="s">
        <v>689</v>
      </c>
      <c r="G117" s="10" t="s">
        <v>20</v>
      </c>
      <c r="H117" s="11" t="s">
        <v>721</v>
      </c>
      <c r="I117" s="11" t="s">
        <v>720</v>
      </c>
      <c r="J117" s="11" t="s">
        <v>1904</v>
      </c>
      <c r="K117" s="11" t="s">
        <v>720</v>
      </c>
      <c r="L117" s="11" t="s">
        <v>699</v>
      </c>
      <c r="M117" s="8" t="s">
        <v>1905</v>
      </c>
      <c r="N117" s="11" t="s">
        <v>700</v>
      </c>
      <c r="O117" s="11" t="s">
        <v>140</v>
      </c>
      <c r="P117" s="8" t="s">
        <v>1906</v>
      </c>
      <c r="Q117" s="8" t="s">
        <v>136</v>
      </c>
      <c r="R117" s="8" t="s">
        <v>1907</v>
      </c>
      <c r="S117" s="8">
        <v>30</v>
      </c>
      <c r="T117" s="13" t="s">
        <v>1032</v>
      </c>
      <c r="U117" s="13">
        <v>116</v>
      </c>
      <c r="V117" s="14"/>
      <c r="W117" s="15"/>
      <c r="X117" s="12"/>
    </row>
    <row r="118" spans="1:24" x14ac:dyDescent="0.35">
      <c r="A118" s="8" t="s">
        <v>689</v>
      </c>
      <c r="B118" s="8" t="s">
        <v>34</v>
      </c>
      <c r="C118" s="8" t="s">
        <v>720</v>
      </c>
      <c r="D118" s="8" t="s">
        <v>1033</v>
      </c>
      <c r="E118" s="9" t="s">
        <v>2010</v>
      </c>
      <c r="F118" s="10" t="s">
        <v>689</v>
      </c>
      <c r="G118" s="10" t="s">
        <v>20</v>
      </c>
      <c r="H118" s="11" t="s">
        <v>721</v>
      </c>
      <c r="I118" s="11" t="s">
        <v>720</v>
      </c>
      <c r="J118" s="11" t="s">
        <v>1904</v>
      </c>
      <c r="K118" s="11" t="s">
        <v>720</v>
      </c>
      <c r="L118" s="11" t="s">
        <v>699</v>
      </c>
      <c r="M118" s="8" t="s">
        <v>1905</v>
      </c>
      <c r="N118" s="11" t="s">
        <v>700</v>
      </c>
      <c r="O118" s="11" t="s">
        <v>140</v>
      </c>
      <c r="P118" s="8" t="s">
        <v>1906</v>
      </c>
      <c r="Q118" s="8" t="s">
        <v>136</v>
      </c>
      <c r="R118" s="8" t="s">
        <v>1907</v>
      </c>
      <c r="S118" s="8">
        <v>31</v>
      </c>
      <c r="T118" s="13" t="s">
        <v>1034</v>
      </c>
      <c r="U118" s="13">
        <v>117</v>
      </c>
      <c r="V118" s="14"/>
      <c r="W118" s="15"/>
      <c r="X118" s="12"/>
    </row>
    <row r="119" spans="1:24" x14ac:dyDescent="0.35">
      <c r="A119" s="8" t="s">
        <v>689</v>
      </c>
      <c r="B119" s="8" t="s">
        <v>21</v>
      </c>
      <c r="C119" s="8" t="s">
        <v>697</v>
      </c>
      <c r="D119" s="8" t="s">
        <v>1035</v>
      </c>
      <c r="E119" s="9" t="s">
        <v>2007</v>
      </c>
      <c r="F119" s="10" t="s">
        <v>689</v>
      </c>
      <c r="G119" s="10" t="s">
        <v>20</v>
      </c>
      <c r="H119" s="11" t="s">
        <v>698</v>
      </c>
      <c r="I119" s="11" t="s">
        <v>697</v>
      </c>
      <c r="J119" s="11" t="s">
        <v>1881</v>
      </c>
      <c r="K119" s="11" t="s">
        <v>697</v>
      </c>
      <c r="L119" s="11" t="s">
        <v>699</v>
      </c>
      <c r="M119" s="8" t="s">
        <v>1882</v>
      </c>
      <c r="N119" s="11" t="s">
        <v>700</v>
      </c>
      <c r="O119" s="11" t="s">
        <v>140</v>
      </c>
      <c r="P119" s="8" t="s">
        <v>1883</v>
      </c>
      <c r="Q119" s="8" t="s">
        <v>136</v>
      </c>
      <c r="R119" s="8" t="s">
        <v>1884</v>
      </c>
      <c r="S119" s="8">
        <v>36</v>
      </c>
      <c r="T119" s="13" t="s">
        <v>1036</v>
      </c>
      <c r="U119" s="13">
        <v>118</v>
      </c>
      <c r="V119" s="14"/>
      <c r="W119" s="15"/>
      <c r="X119" s="12"/>
    </row>
    <row r="120" spans="1:24" x14ac:dyDescent="0.35">
      <c r="A120" s="8" t="s">
        <v>689</v>
      </c>
      <c r="B120" s="8" t="s">
        <v>21</v>
      </c>
      <c r="C120" s="8" t="s">
        <v>697</v>
      </c>
      <c r="D120" s="8" t="s">
        <v>1037</v>
      </c>
      <c r="E120" s="9" t="s">
        <v>2007</v>
      </c>
      <c r="F120" s="10" t="s">
        <v>689</v>
      </c>
      <c r="G120" s="10" t="s">
        <v>20</v>
      </c>
      <c r="H120" s="11" t="s">
        <v>698</v>
      </c>
      <c r="I120" s="11" t="s">
        <v>697</v>
      </c>
      <c r="J120" s="11" t="s">
        <v>1881</v>
      </c>
      <c r="K120" s="11" t="s">
        <v>697</v>
      </c>
      <c r="L120" s="11" t="s">
        <v>699</v>
      </c>
      <c r="M120" s="8" t="s">
        <v>1882</v>
      </c>
      <c r="N120" s="11" t="s">
        <v>700</v>
      </c>
      <c r="O120" s="11" t="s">
        <v>140</v>
      </c>
      <c r="P120" s="8" t="s">
        <v>1883</v>
      </c>
      <c r="Q120" s="8" t="s">
        <v>136</v>
      </c>
      <c r="R120" s="8" t="s">
        <v>1884</v>
      </c>
      <c r="S120" s="8">
        <v>37</v>
      </c>
      <c r="T120" s="13" t="s">
        <v>1038</v>
      </c>
      <c r="U120" s="13">
        <v>119</v>
      </c>
      <c r="V120" s="14"/>
      <c r="W120" s="15"/>
      <c r="X120" s="12"/>
    </row>
    <row r="121" spans="1:24" x14ac:dyDescent="0.35">
      <c r="A121" s="8" t="s">
        <v>689</v>
      </c>
      <c r="B121" s="8" t="s">
        <v>30</v>
      </c>
      <c r="C121" s="8" t="s">
        <v>717</v>
      </c>
      <c r="D121" s="8" t="s">
        <v>1039</v>
      </c>
      <c r="E121" s="9" t="s">
        <v>38</v>
      </c>
      <c r="F121" s="10" t="s">
        <v>689</v>
      </c>
      <c r="G121" s="10" t="s">
        <v>20</v>
      </c>
      <c r="H121" s="11" t="s">
        <v>718</v>
      </c>
      <c r="I121" s="11" t="s">
        <v>717</v>
      </c>
      <c r="J121" s="11" t="s">
        <v>1897</v>
      </c>
      <c r="K121" s="11" t="s">
        <v>717</v>
      </c>
      <c r="L121" s="11" t="s">
        <v>699</v>
      </c>
      <c r="M121" s="8" t="s">
        <v>2265</v>
      </c>
      <c r="N121" s="11" t="s">
        <v>700</v>
      </c>
      <c r="O121" s="11" t="s">
        <v>140</v>
      </c>
      <c r="P121" s="8" t="s">
        <v>1898</v>
      </c>
      <c r="Q121" s="8" t="s">
        <v>140</v>
      </c>
      <c r="R121" s="8" t="s">
        <v>1899</v>
      </c>
      <c r="S121" s="8">
        <v>36</v>
      </c>
      <c r="T121" s="13" t="s">
        <v>1040</v>
      </c>
      <c r="U121" s="13">
        <v>120</v>
      </c>
      <c r="V121" s="14"/>
      <c r="W121" s="15"/>
      <c r="X121" s="12"/>
    </row>
    <row r="122" spans="1:24" x14ac:dyDescent="0.35">
      <c r="A122" s="8" t="s">
        <v>689</v>
      </c>
      <c r="B122" s="8" t="s">
        <v>30</v>
      </c>
      <c r="C122" s="8" t="s">
        <v>717</v>
      </c>
      <c r="D122" s="8" t="s">
        <v>1041</v>
      </c>
      <c r="E122" s="9" t="s">
        <v>38</v>
      </c>
      <c r="F122" s="10" t="s">
        <v>689</v>
      </c>
      <c r="G122" s="10" t="s">
        <v>20</v>
      </c>
      <c r="H122" s="11" t="s">
        <v>718</v>
      </c>
      <c r="I122" s="11" t="s">
        <v>717</v>
      </c>
      <c r="J122" s="11" t="s">
        <v>1897</v>
      </c>
      <c r="K122" s="11" t="s">
        <v>717</v>
      </c>
      <c r="L122" s="11" t="s">
        <v>699</v>
      </c>
      <c r="M122" s="8" t="s">
        <v>2265</v>
      </c>
      <c r="N122" s="11" t="s">
        <v>700</v>
      </c>
      <c r="O122" s="11" t="s">
        <v>140</v>
      </c>
      <c r="P122" s="8" t="s">
        <v>1898</v>
      </c>
      <c r="Q122" s="8" t="s">
        <v>140</v>
      </c>
      <c r="R122" s="8" t="s">
        <v>1899</v>
      </c>
      <c r="S122" s="8">
        <v>37</v>
      </c>
      <c r="T122" s="13" t="s">
        <v>1042</v>
      </c>
      <c r="U122" s="13">
        <v>121</v>
      </c>
      <c r="V122" s="14"/>
      <c r="W122" s="15"/>
      <c r="X122" s="12"/>
    </row>
    <row r="123" spans="1:24" x14ac:dyDescent="0.35">
      <c r="A123" s="8" t="s">
        <v>689</v>
      </c>
      <c r="B123" s="8" t="s">
        <v>30</v>
      </c>
      <c r="C123" s="8" t="s">
        <v>717</v>
      </c>
      <c r="D123" s="8" t="s">
        <v>1043</v>
      </c>
      <c r="E123" s="9" t="s">
        <v>2233</v>
      </c>
      <c r="F123" s="10" t="s">
        <v>689</v>
      </c>
      <c r="G123" s="10" t="s">
        <v>20</v>
      </c>
      <c r="H123" s="11" t="s">
        <v>718</v>
      </c>
      <c r="I123" s="11" t="s">
        <v>717</v>
      </c>
      <c r="J123" s="11" t="s">
        <v>1897</v>
      </c>
      <c r="K123" s="11" t="s">
        <v>717</v>
      </c>
      <c r="L123" s="11" t="s">
        <v>699</v>
      </c>
      <c r="M123" s="8" t="s">
        <v>2265</v>
      </c>
      <c r="N123" s="11" t="s">
        <v>700</v>
      </c>
      <c r="O123" s="11" t="s">
        <v>140</v>
      </c>
      <c r="P123" s="8" t="s">
        <v>1898</v>
      </c>
      <c r="Q123" s="8" t="s">
        <v>140</v>
      </c>
      <c r="R123" s="8" t="s">
        <v>1899</v>
      </c>
      <c r="S123" s="8">
        <v>9</v>
      </c>
      <c r="T123" s="13" t="s">
        <v>1044</v>
      </c>
      <c r="U123" s="13">
        <v>122</v>
      </c>
      <c r="V123" s="14"/>
      <c r="W123" s="15"/>
      <c r="X123" s="12"/>
    </row>
    <row r="124" spans="1:24" x14ac:dyDescent="0.35">
      <c r="A124" s="8" t="s">
        <v>689</v>
      </c>
      <c r="B124" s="8" t="s">
        <v>30</v>
      </c>
      <c r="C124" s="8" t="s">
        <v>717</v>
      </c>
      <c r="D124" s="8" t="s">
        <v>1045</v>
      </c>
      <c r="E124" s="9" t="s">
        <v>2233</v>
      </c>
      <c r="F124" s="10" t="s">
        <v>689</v>
      </c>
      <c r="G124" s="10" t="s">
        <v>20</v>
      </c>
      <c r="H124" s="11" t="s">
        <v>718</v>
      </c>
      <c r="I124" s="11" t="s">
        <v>717</v>
      </c>
      <c r="J124" s="11" t="s">
        <v>1897</v>
      </c>
      <c r="K124" s="11" t="s">
        <v>717</v>
      </c>
      <c r="L124" s="11" t="s">
        <v>699</v>
      </c>
      <c r="M124" s="8" t="s">
        <v>2265</v>
      </c>
      <c r="N124" s="11" t="s">
        <v>700</v>
      </c>
      <c r="O124" s="11" t="s">
        <v>140</v>
      </c>
      <c r="P124" s="8" t="s">
        <v>1898</v>
      </c>
      <c r="Q124" s="8" t="s">
        <v>140</v>
      </c>
      <c r="R124" s="8" t="s">
        <v>1899</v>
      </c>
      <c r="S124" s="8">
        <v>10</v>
      </c>
      <c r="T124" s="13" t="s">
        <v>1046</v>
      </c>
      <c r="U124" s="13">
        <v>123</v>
      </c>
      <c r="V124" s="14"/>
      <c r="W124" s="15"/>
      <c r="X124" s="12"/>
    </row>
    <row r="125" spans="1:24" x14ac:dyDescent="0.35">
      <c r="A125" s="8" t="s">
        <v>701</v>
      </c>
      <c r="B125" s="8" t="s">
        <v>39</v>
      </c>
      <c r="C125" s="8" t="s">
        <v>20</v>
      </c>
      <c r="D125" s="8" t="s">
        <v>1047</v>
      </c>
      <c r="E125" s="9" t="s">
        <v>2196</v>
      </c>
      <c r="F125" s="10" t="s">
        <v>701</v>
      </c>
      <c r="G125" s="10" t="s">
        <v>20</v>
      </c>
      <c r="H125" s="11" t="s">
        <v>725</v>
      </c>
      <c r="I125" s="11" t="s">
        <v>20</v>
      </c>
      <c r="J125" s="11" t="s">
        <v>1920</v>
      </c>
      <c r="K125" s="11" t="s">
        <v>726</v>
      </c>
      <c r="L125" s="11" t="s">
        <v>727</v>
      </c>
      <c r="M125" s="8" t="s">
        <v>1921</v>
      </c>
      <c r="N125" s="11" t="s">
        <v>700</v>
      </c>
      <c r="O125" s="11" t="s">
        <v>140</v>
      </c>
      <c r="P125" s="8" t="s">
        <v>1922</v>
      </c>
      <c r="Q125" s="8" t="s">
        <v>136</v>
      </c>
      <c r="R125" s="8" t="s">
        <v>1923</v>
      </c>
      <c r="S125" s="8">
        <v>30</v>
      </c>
      <c r="T125" s="13" t="s">
        <v>1048</v>
      </c>
      <c r="U125" s="13">
        <v>124</v>
      </c>
      <c r="V125" s="14"/>
      <c r="W125" s="15"/>
      <c r="X125" s="12"/>
    </row>
    <row r="126" spans="1:24" x14ac:dyDescent="0.35">
      <c r="A126" s="8" t="s">
        <v>701</v>
      </c>
      <c r="B126" s="8" t="s">
        <v>39</v>
      </c>
      <c r="C126" s="8" t="s">
        <v>20</v>
      </c>
      <c r="D126" s="8" t="s">
        <v>1049</v>
      </c>
      <c r="E126" s="9" t="s">
        <v>2196</v>
      </c>
      <c r="F126" s="10" t="s">
        <v>701</v>
      </c>
      <c r="G126" s="10" t="s">
        <v>20</v>
      </c>
      <c r="H126" s="11" t="s">
        <v>725</v>
      </c>
      <c r="I126" s="11" t="s">
        <v>20</v>
      </c>
      <c r="J126" s="11" t="s">
        <v>1920</v>
      </c>
      <c r="K126" s="11" t="s">
        <v>726</v>
      </c>
      <c r="L126" s="11" t="s">
        <v>727</v>
      </c>
      <c r="M126" s="8" t="s">
        <v>1921</v>
      </c>
      <c r="N126" s="11" t="s">
        <v>700</v>
      </c>
      <c r="O126" s="11" t="s">
        <v>140</v>
      </c>
      <c r="P126" s="8" t="s">
        <v>1922</v>
      </c>
      <c r="Q126" s="8" t="s">
        <v>136</v>
      </c>
      <c r="R126" s="8" t="s">
        <v>1923</v>
      </c>
      <c r="S126" s="8">
        <v>31</v>
      </c>
      <c r="T126" s="13" t="s">
        <v>1050</v>
      </c>
      <c r="U126" s="13">
        <v>125</v>
      </c>
      <c r="V126" s="14"/>
      <c r="W126" s="15"/>
      <c r="X126" s="12"/>
    </row>
    <row r="127" spans="1:24" x14ac:dyDescent="0.35">
      <c r="A127" s="8" t="s">
        <v>701</v>
      </c>
      <c r="B127" s="8" t="s">
        <v>39</v>
      </c>
      <c r="C127" s="8" t="s">
        <v>20</v>
      </c>
      <c r="D127" s="8" t="s">
        <v>1051</v>
      </c>
      <c r="E127" s="9" t="s">
        <v>2197</v>
      </c>
      <c r="F127" s="10" t="s">
        <v>701</v>
      </c>
      <c r="G127" s="10" t="s">
        <v>20</v>
      </c>
      <c r="H127" s="11" t="s">
        <v>725</v>
      </c>
      <c r="I127" s="11" t="s">
        <v>20</v>
      </c>
      <c r="J127" s="11" t="s">
        <v>1920</v>
      </c>
      <c r="K127" s="11" t="s">
        <v>726</v>
      </c>
      <c r="L127" s="11" t="s">
        <v>727</v>
      </c>
      <c r="M127" s="8" t="s">
        <v>1921</v>
      </c>
      <c r="N127" s="11" t="s">
        <v>700</v>
      </c>
      <c r="O127" s="11" t="s">
        <v>140</v>
      </c>
      <c r="P127" s="8" t="s">
        <v>1922</v>
      </c>
      <c r="Q127" s="8" t="s">
        <v>136</v>
      </c>
      <c r="R127" s="8" t="s">
        <v>1923</v>
      </c>
      <c r="S127" s="8">
        <v>9</v>
      </c>
      <c r="T127" s="13" t="s">
        <v>1052</v>
      </c>
      <c r="U127" s="13">
        <v>126</v>
      </c>
      <c r="V127" s="14"/>
      <c r="W127" s="15"/>
      <c r="X127" s="12"/>
    </row>
    <row r="128" spans="1:24" x14ac:dyDescent="0.35">
      <c r="A128" s="8" t="s">
        <v>701</v>
      </c>
      <c r="B128" s="8" t="s">
        <v>39</v>
      </c>
      <c r="C128" s="8" t="s">
        <v>20</v>
      </c>
      <c r="D128" s="8" t="s">
        <v>1053</v>
      </c>
      <c r="E128" s="9" t="s">
        <v>2197</v>
      </c>
      <c r="F128" s="10" t="s">
        <v>701</v>
      </c>
      <c r="G128" s="10" t="s">
        <v>20</v>
      </c>
      <c r="H128" s="11" t="s">
        <v>725</v>
      </c>
      <c r="I128" s="11" t="s">
        <v>20</v>
      </c>
      <c r="J128" s="11" t="s">
        <v>1920</v>
      </c>
      <c r="K128" s="11" t="s">
        <v>726</v>
      </c>
      <c r="L128" s="11" t="s">
        <v>727</v>
      </c>
      <c r="M128" s="8" t="s">
        <v>1921</v>
      </c>
      <c r="N128" s="11" t="s">
        <v>700</v>
      </c>
      <c r="O128" s="11" t="s">
        <v>140</v>
      </c>
      <c r="P128" s="8" t="s">
        <v>1922</v>
      </c>
      <c r="Q128" s="8" t="s">
        <v>136</v>
      </c>
      <c r="R128" s="8" t="s">
        <v>1923</v>
      </c>
      <c r="S128" s="8">
        <v>10</v>
      </c>
      <c r="T128" s="13" t="s">
        <v>1054</v>
      </c>
      <c r="U128" s="13">
        <v>127</v>
      </c>
      <c r="V128" s="14"/>
      <c r="W128" s="15"/>
      <c r="X128" s="12"/>
    </row>
    <row r="129" spans="1:24" x14ac:dyDescent="0.35">
      <c r="A129" s="8" t="s">
        <v>701</v>
      </c>
      <c r="B129" s="8" t="s">
        <v>39</v>
      </c>
      <c r="C129" s="8" t="s">
        <v>20</v>
      </c>
      <c r="D129" s="8" t="s">
        <v>1055</v>
      </c>
      <c r="E129" s="9" t="s">
        <v>2198</v>
      </c>
      <c r="F129" s="10" t="s">
        <v>701</v>
      </c>
      <c r="G129" s="10" t="s">
        <v>20</v>
      </c>
      <c r="H129" s="11" t="s">
        <v>725</v>
      </c>
      <c r="I129" s="11" t="s">
        <v>20</v>
      </c>
      <c r="J129" s="11" t="s">
        <v>1920</v>
      </c>
      <c r="K129" s="11" t="s">
        <v>726</v>
      </c>
      <c r="L129" s="11" t="s">
        <v>727</v>
      </c>
      <c r="M129" s="8" t="s">
        <v>1921</v>
      </c>
      <c r="N129" s="11" t="s">
        <v>700</v>
      </c>
      <c r="O129" s="11" t="s">
        <v>140</v>
      </c>
      <c r="P129" s="8" t="s">
        <v>1922</v>
      </c>
      <c r="Q129" s="8" t="s">
        <v>136</v>
      </c>
      <c r="R129" s="8" t="s">
        <v>1923</v>
      </c>
      <c r="S129" s="8">
        <v>36</v>
      </c>
      <c r="T129" s="13" t="s">
        <v>1056</v>
      </c>
      <c r="U129" s="13">
        <v>128</v>
      </c>
      <c r="V129" s="14"/>
      <c r="W129" s="15"/>
      <c r="X129" s="12"/>
    </row>
    <row r="130" spans="1:24" x14ac:dyDescent="0.35">
      <c r="A130" s="8" t="s">
        <v>701</v>
      </c>
      <c r="B130" s="8" t="s">
        <v>39</v>
      </c>
      <c r="C130" s="8" t="s">
        <v>20</v>
      </c>
      <c r="D130" s="8" t="s">
        <v>1057</v>
      </c>
      <c r="E130" s="9" t="s">
        <v>2198</v>
      </c>
      <c r="F130" s="10" t="s">
        <v>701</v>
      </c>
      <c r="G130" s="10" t="s">
        <v>20</v>
      </c>
      <c r="H130" s="11" t="s">
        <v>725</v>
      </c>
      <c r="I130" s="11" t="s">
        <v>20</v>
      </c>
      <c r="J130" s="11" t="s">
        <v>1920</v>
      </c>
      <c r="K130" s="11" t="s">
        <v>726</v>
      </c>
      <c r="L130" s="11" t="s">
        <v>727</v>
      </c>
      <c r="M130" s="8" t="s">
        <v>1921</v>
      </c>
      <c r="N130" s="11" t="s">
        <v>700</v>
      </c>
      <c r="O130" s="11" t="s">
        <v>140</v>
      </c>
      <c r="P130" s="8" t="s">
        <v>1922</v>
      </c>
      <c r="Q130" s="8" t="s">
        <v>136</v>
      </c>
      <c r="R130" s="8" t="s">
        <v>1923</v>
      </c>
      <c r="S130" s="8">
        <v>37</v>
      </c>
      <c r="T130" s="13" t="s">
        <v>1058</v>
      </c>
      <c r="U130" s="13">
        <v>129</v>
      </c>
      <c r="V130" s="14"/>
      <c r="W130" s="15"/>
      <c r="X130" s="12"/>
    </row>
    <row r="131" spans="1:24" x14ac:dyDescent="0.35">
      <c r="A131" s="8" t="s">
        <v>701</v>
      </c>
      <c r="B131" s="8" t="s">
        <v>39</v>
      </c>
      <c r="C131" s="8" t="s">
        <v>20</v>
      </c>
      <c r="D131" s="8" t="s">
        <v>1059</v>
      </c>
      <c r="E131" s="9" t="s">
        <v>2199</v>
      </c>
      <c r="F131" s="10" t="s">
        <v>701</v>
      </c>
      <c r="G131" s="10" t="s">
        <v>20</v>
      </c>
      <c r="H131" s="11" t="s">
        <v>725</v>
      </c>
      <c r="I131" s="11" t="s">
        <v>20</v>
      </c>
      <c r="J131" s="11" t="s">
        <v>1920</v>
      </c>
      <c r="K131" s="11" t="s">
        <v>726</v>
      </c>
      <c r="L131" s="11" t="s">
        <v>727</v>
      </c>
      <c r="M131" s="8" t="s">
        <v>1921</v>
      </c>
      <c r="N131" s="11" t="s">
        <v>700</v>
      </c>
      <c r="O131" s="11" t="s">
        <v>140</v>
      </c>
      <c r="P131" s="8" t="s">
        <v>1922</v>
      </c>
      <c r="Q131" s="8" t="s">
        <v>136</v>
      </c>
      <c r="R131" s="8" t="s">
        <v>1923</v>
      </c>
      <c r="S131" s="8">
        <v>36</v>
      </c>
      <c r="T131" s="13" t="s">
        <v>1060</v>
      </c>
      <c r="U131" s="13">
        <v>130</v>
      </c>
      <c r="V131" s="14"/>
      <c r="W131" s="15"/>
      <c r="X131" s="12"/>
    </row>
    <row r="132" spans="1:24" x14ac:dyDescent="0.35">
      <c r="A132" s="8" t="s">
        <v>701</v>
      </c>
      <c r="B132" s="8" t="s">
        <v>39</v>
      </c>
      <c r="C132" s="8" t="s">
        <v>20</v>
      </c>
      <c r="D132" s="8" t="s">
        <v>1061</v>
      </c>
      <c r="E132" s="9" t="s">
        <v>2199</v>
      </c>
      <c r="F132" s="10" t="s">
        <v>701</v>
      </c>
      <c r="G132" s="10" t="s">
        <v>20</v>
      </c>
      <c r="H132" s="11" t="s">
        <v>725</v>
      </c>
      <c r="I132" s="11" t="s">
        <v>20</v>
      </c>
      <c r="J132" s="11" t="s">
        <v>1920</v>
      </c>
      <c r="K132" s="11" t="s">
        <v>726</v>
      </c>
      <c r="L132" s="11" t="s">
        <v>727</v>
      </c>
      <c r="M132" s="8" t="s">
        <v>1921</v>
      </c>
      <c r="N132" s="11" t="s">
        <v>700</v>
      </c>
      <c r="O132" s="11" t="s">
        <v>140</v>
      </c>
      <c r="P132" s="8" t="s">
        <v>1922</v>
      </c>
      <c r="Q132" s="8" t="s">
        <v>136</v>
      </c>
      <c r="R132" s="8" t="s">
        <v>1923</v>
      </c>
      <c r="S132" s="8">
        <v>37</v>
      </c>
      <c r="T132" s="13" t="s">
        <v>1062</v>
      </c>
      <c r="U132" s="13">
        <v>131</v>
      </c>
      <c r="V132" s="14"/>
      <c r="W132" s="15"/>
      <c r="X132" s="12"/>
    </row>
    <row r="133" spans="1:24" x14ac:dyDescent="0.35">
      <c r="A133" s="8" t="s">
        <v>701</v>
      </c>
      <c r="B133" s="8" t="s">
        <v>39</v>
      </c>
      <c r="C133" s="8" t="s">
        <v>20</v>
      </c>
      <c r="D133" s="8" t="s">
        <v>1063</v>
      </c>
      <c r="E133" s="9" t="s">
        <v>2090</v>
      </c>
      <c r="F133" s="10" t="s">
        <v>701</v>
      </c>
      <c r="G133" s="10" t="s">
        <v>20</v>
      </c>
      <c r="H133" s="11" t="s">
        <v>725</v>
      </c>
      <c r="I133" s="11" t="s">
        <v>20</v>
      </c>
      <c r="J133" s="11" t="s">
        <v>1920</v>
      </c>
      <c r="K133" s="11" t="s">
        <v>726</v>
      </c>
      <c r="L133" s="11" t="s">
        <v>727</v>
      </c>
      <c r="M133" s="8" t="s">
        <v>1921</v>
      </c>
      <c r="N133" s="11" t="s">
        <v>700</v>
      </c>
      <c r="O133" s="11" t="s">
        <v>140</v>
      </c>
      <c r="P133" s="8" t="s">
        <v>1922</v>
      </c>
      <c r="Q133" s="8" t="s">
        <v>136</v>
      </c>
      <c r="R133" s="8" t="s">
        <v>1923</v>
      </c>
      <c r="S133" s="8">
        <v>36</v>
      </c>
      <c r="T133" s="13" t="s">
        <v>1064</v>
      </c>
      <c r="U133" s="13">
        <v>132</v>
      </c>
      <c r="V133" s="14"/>
      <c r="W133" s="15"/>
      <c r="X133" s="12"/>
    </row>
    <row r="134" spans="1:24" x14ac:dyDescent="0.35">
      <c r="A134" s="8" t="s">
        <v>701</v>
      </c>
      <c r="B134" s="8" t="s">
        <v>39</v>
      </c>
      <c r="C134" s="8" t="s">
        <v>20</v>
      </c>
      <c r="D134" s="8" t="s">
        <v>1065</v>
      </c>
      <c r="E134" s="9" t="s">
        <v>2090</v>
      </c>
      <c r="F134" s="10" t="s">
        <v>701</v>
      </c>
      <c r="G134" s="10" t="s">
        <v>20</v>
      </c>
      <c r="H134" s="11" t="s">
        <v>725</v>
      </c>
      <c r="I134" s="11" t="s">
        <v>20</v>
      </c>
      <c r="J134" s="11" t="s">
        <v>1920</v>
      </c>
      <c r="K134" s="11" t="s">
        <v>726</v>
      </c>
      <c r="L134" s="11" t="s">
        <v>727</v>
      </c>
      <c r="M134" s="8" t="s">
        <v>1921</v>
      </c>
      <c r="N134" s="11" t="s">
        <v>700</v>
      </c>
      <c r="O134" s="11" t="s">
        <v>140</v>
      </c>
      <c r="P134" s="8" t="s">
        <v>1922</v>
      </c>
      <c r="Q134" s="8" t="s">
        <v>136</v>
      </c>
      <c r="R134" s="8" t="s">
        <v>1923</v>
      </c>
      <c r="S134" s="8">
        <v>37</v>
      </c>
      <c r="T134" s="13" t="s">
        <v>1066</v>
      </c>
      <c r="U134" s="13">
        <v>133</v>
      </c>
      <c r="V134" s="14"/>
      <c r="W134" s="15"/>
      <c r="X134" s="12"/>
    </row>
    <row r="135" spans="1:24" x14ac:dyDescent="0.35">
      <c r="A135" s="8" t="s">
        <v>701</v>
      </c>
      <c r="B135" s="8" t="s">
        <v>39</v>
      </c>
      <c r="C135" s="8" t="s">
        <v>20</v>
      </c>
      <c r="D135" s="8" t="s">
        <v>1067</v>
      </c>
      <c r="E135" s="9" t="s">
        <v>1068</v>
      </c>
      <c r="F135" s="10" t="s">
        <v>701</v>
      </c>
      <c r="G135" s="10" t="s">
        <v>20</v>
      </c>
      <c r="H135" s="11" t="s">
        <v>725</v>
      </c>
      <c r="I135" s="11" t="s">
        <v>20</v>
      </c>
      <c r="J135" s="11" t="s">
        <v>1920</v>
      </c>
      <c r="K135" s="11" t="s">
        <v>726</v>
      </c>
      <c r="L135" s="11" t="s">
        <v>727</v>
      </c>
      <c r="M135" s="8" t="s">
        <v>1921</v>
      </c>
      <c r="N135" s="11" t="s">
        <v>700</v>
      </c>
      <c r="O135" s="11" t="s">
        <v>140</v>
      </c>
      <c r="P135" s="8" t="s">
        <v>1922</v>
      </c>
      <c r="Q135" s="8" t="s">
        <v>136</v>
      </c>
      <c r="R135" s="8" t="s">
        <v>1923</v>
      </c>
      <c r="S135" s="8">
        <v>9</v>
      </c>
      <c r="T135" s="13" t="s">
        <v>1069</v>
      </c>
      <c r="U135" s="13">
        <v>134</v>
      </c>
      <c r="V135" s="14"/>
      <c r="W135" s="15"/>
      <c r="X135" s="12"/>
    </row>
    <row r="136" spans="1:24" x14ac:dyDescent="0.35">
      <c r="A136" s="8" t="s">
        <v>701</v>
      </c>
      <c r="B136" s="8" t="s">
        <v>39</v>
      </c>
      <c r="C136" s="8" t="s">
        <v>20</v>
      </c>
      <c r="D136" s="8" t="s">
        <v>1070</v>
      </c>
      <c r="E136" s="9" t="s">
        <v>1068</v>
      </c>
      <c r="F136" s="10" t="s">
        <v>701</v>
      </c>
      <c r="G136" s="10" t="s">
        <v>20</v>
      </c>
      <c r="H136" s="11" t="s">
        <v>725</v>
      </c>
      <c r="I136" s="11" t="s">
        <v>20</v>
      </c>
      <c r="J136" s="11" t="s">
        <v>1920</v>
      </c>
      <c r="K136" s="11" t="s">
        <v>726</v>
      </c>
      <c r="L136" s="11" t="s">
        <v>727</v>
      </c>
      <c r="M136" s="8" t="s">
        <v>1921</v>
      </c>
      <c r="N136" s="11" t="s">
        <v>700</v>
      </c>
      <c r="O136" s="11" t="s">
        <v>140</v>
      </c>
      <c r="P136" s="8" t="s">
        <v>1922</v>
      </c>
      <c r="Q136" s="8" t="s">
        <v>136</v>
      </c>
      <c r="R136" s="8" t="s">
        <v>1923</v>
      </c>
      <c r="S136" s="8">
        <v>10</v>
      </c>
      <c r="T136" s="13" t="s">
        <v>1071</v>
      </c>
      <c r="U136" s="13">
        <v>135</v>
      </c>
      <c r="V136" s="14"/>
      <c r="W136" s="15"/>
      <c r="X136" s="12"/>
    </row>
    <row r="137" spans="1:24" x14ac:dyDescent="0.35">
      <c r="A137" s="8" t="s">
        <v>701</v>
      </c>
      <c r="B137" s="8" t="s">
        <v>39</v>
      </c>
      <c r="C137" s="8" t="s">
        <v>20</v>
      </c>
      <c r="D137" s="8" t="s">
        <v>1072</v>
      </c>
      <c r="E137" s="9" t="s">
        <v>2234</v>
      </c>
      <c r="F137" s="10" t="s">
        <v>701</v>
      </c>
      <c r="G137" s="10" t="s">
        <v>20</v>
      </c>
      <c r="H137" s="11" t="s">
        <v>725</v>
      </c>
      <c r="I137" s="11" t="s">
        <v>20</v>
      </c>
      <c r="J137" s="11" t="s">
        <v>1920</v>
      </c>
      <c r="K137" s="11" t="s">
        <v>726</v>
      </c>
      <c r="L137" s="11" t="s">
        <v>727</v>
      </c>
      <c r="M137" s="8" t="s">
        <v>1921</v>
      </c>
      <c r="N137" s="11" t="s">
        <v>700</v>
      </c>
      <c r="O137" s="11" t="s">
        <v>140</v>
      </c>
      <c r="P137" s="8" t="s">
        <v>1922</v>
      </c>
      <c r="Q137" s="8" t="s">
        <v>136</v>
      </c>
      <c r="R137" s="8" t="s">
        <v>1923</v>
      </c>
      <c r="S137" s="8">
        <v>30</v>
      </c>
      <c r="T137" s="13" t="s">
        <v>1073</v>
      </c>
      <c r="U137" s="13">
        <v>136</v>
      </c>
      <c r="V137" s="14"/>
      <c r="W137" s="15"/>
      <c r="X137" s="12"/>
    </row>
    <row r="138" spans="1:24" x14ac:dyDescent="0.35">
      <c r="A138" s="8" t="s">
        <v>701</v>
      </c>
      <c r="B138" s="8" t="s">
        <v>39</v>
      </c>
      <c r="C138" s="8" t="s">
        <v>20</v>
      </c>
      <c r="D138" s="8" t="s">
        <v>1074</v>
      </c>
      <c r="E138" s="9" t="s">
        <v>2234</v>
      </c>
      <c r="F138" s="10" t="s">
        <v>701</v>
      </c>
      <c r="G138" s="10" t="s">
        <v>20</v>
      </c>
      <c r="H138" s="11" t="s">
        <v>725</v>
      </c>
      <c r="I138" s="11" t="s">
        <v>20</v>
      </c>
      <c r="J138" s="11" t="s">
        <v>1920</v>
      </c>
      <c r="K138" s="11" t="s">
        <v>726</v>
      </c>
      <c r="L138" s="11" t="s">
        <v>727</v>
      </c>
      <c r="M138" s="8" t="s">
        <v>1921</v>
      </c>
      <c r="N138" s="11" t="s">
        <v>700</v>
      </c>
      <c r="O138" s="11" t="s">
        <v>140</v>
      </c>
      <c r="P138" s="8" t="s">
        <v>1922</v>
      </c>
      <c r="Q138" s="8" t="s">
        <v>136</v>
      </c>
      <c r="R138" s="8" t="s">
        <v>1923</v>
      </c>
      <c r="S138" s="8">
        <v>31</v>
      </c>
      <c r="T138" s="13" t="s">
        <v>1075</v>
      </c>
      <c r="U138" s="13">
        <v>137</v>
      </c>
      <c r="V138" s="14"/>
      <c r="W138" s="15"/>
      <c r="X138" s="12"/>
    </row>
    <row r="139" spans="1:24" x14ac:dyDescent="0.35">
      <c r="A139" s="8" t="s">
        <v>701</v>
      </c>
      <c r="B139" s="8" t="s">
        <v>39</v>
      </c>
      <c r="C139" s="8" t="s">
        <v>20</v>
      </c>
      <c r="D139" s="8" t="s">
        <v>1076</v>
      </c>
      <c r="E139" s="9" t="s">
        <v>2200</v>
      </c>
      <c r="F139" s="10" t="s">
        <v>701</v>
      </c>
      <c r="G139" s="10" t="s">
        <v>20</v>
      </c>
      <c r="H139" s="11" t="s">
        <v>725</v>
      </c>
      <c r="I139" s="11" t="s">
        <v>20</v>
      </c>
      <c r="J139" s="11" t="s">
        <v>1920</v>
      </c>
      <c r="K139" s="11" t="s">
        <v>726</v>
      </c>
      <c r="L139" s="11" t="s">
        <v>727</v>
      </c>
      <c r="M139" s="8" t="s">
        <v>1921</v>
      </c>
      <c r="N139" s="11" t="s">
        <v>700</v>
      </c>
      <c r="O139" s="11" t="s">
        <v>140</v>
      </c>
      <c r="P139" s="8" t="s">
        <v>1922</v>
      </c>
      <c r="Q139" s="8" t="s">
        <v>136</v>
      </c>
      <c r="R139" s="8" t="s">
        <v>1923</v>
      </c>
      <c r="S139" s="8">
        <v>36</v>
      </c>
      <c r="T139" s="13" t="s">
        <v>1077</v>
      </c>
      <c r="U139" s="13">
        <v>138</v>
      </c>
      <c r="V139" s="14"/>
      <c r="W139" s="15"/>
      <c r="X139" s="12"/>
    </row>
    <row r="140" spans="1:24" x14ac:dyDescent="0.35">
      <c r="A140" s="8" t="s">
        <v>701</v>
      </c>
      <c r="B140" s="8" t="s">
        <v>39</v>
      </c>
      <c r="C140" s="8" t="s">
        <v>20</v>
      </c>
      <c r="D140" s="8" t="s">
        <v>1078</v>
      </c>
      <c r="E140" s="9" t="s">
        <v>2200</v>
      </c>
      <c r="F140" s="10" t="s">
        <v>701</v>
      </c>
      <c r="G140" s="10" t="s">
        <v>20</v>
      </c>
      <c r="H140" s="11" t="s">
        <v>725</v>
      </c>
      <c r="I140" s="11" t="s">
        <v>20</v>
      </c>
      <c r="J140" s="11" t="s">
        <v>1920</v>
      </c>
      <c r="K140" s="11" t="s">
        <v>726</v>
      </c>
      <c r="L140" s="11" t="s">
        <v>727</v>
      </c>
      <c r="M140" s="8" t="s">
        <v>1921</v>
      </c>
      <c r="N140" s="11" t="s">
        <v>700</v>
      </c>
      <c r="O140" s="11" t="s">
        <v>140</v>
      </c>
      <c r="P140" s="8" t="s">
        <v>1922</v>
      </c>
      <c r="Q140" s="8" t="s">
        <v>136</v>
      </c>
      <c r="R140" s="8" t="s">
        <v>1923</v>
      </c>
      <c r="S140" s="8">
        <v>37</v>
      </c>
      <c r="T140" s="13" t="s">
        <v>1079</v>
      </c>
      <c r="U140" s="13">
        <v>139</v>
      </c>
      <c r="V140" s="14"/>
      <c r="W140" s="15"/>
      <c r="X140" s="12"/>
    </row>
    <row r="141" spans="1:24" x14ac:dyDescent="0.35">
      <c r="A141" s="8" t="s">
        <v>701</v>
      </c>
      <c r="B141" s="8" t="s">
        <v>40</v>
      </c>
      <c r="C141" s="8" t="s">
        <v>728</v>
      </c>
      <c r="D141" s="8" t="s">
        <v>1080</v>
      </c>
      <c r="E141" s="9" t="s">
        <v>2092</v>
      </c>
      <c r="F141" s="10" t="s">
        <v>701</v>
      </c>
      <c r="G141" s="10" t="s">
        <v>20</v>
      </c>
      <c r="H141" s="11" t="s">
        <v>725</v>
      </c>
      <c r="I141" s="11" t="s">
        <v>20</v>
      </c>
      <c r="J141" s="11" t="s">
        <v>1920</v>
      </c>
      <c r="K141" s="11" t="s">
        <v>726</v>
      </c>
      <c r="L141" s="11" t="s">
        <v>727</v>
      </c>
      <c r="M141" s="8" t="s">
        <v>1921</v>
      </c>
      <c r="N141" s="11" t="s">
        <v>700</v>
      </c>
      <c r="O141" s="11" t="s">
        <v>140</v>
      </c>
      <c r="P141" s="8" t="s">
        <v>1924</v>
      </c>
      <c r="Q141" s="8" t="s">
        <v>136</v>
      </c>
      <c r="R141" s="8" t="s">
        <v>1923</v>
      </c>
      <c r="S141" s="8">
        <v>9</v>
      </c>
      <c r="T141" s="13" t="s">
        <v>1081</v>
      </c>
      <c r="U141" s="13">
        <v>140</v>
      </c>
      <c r="V141" s="14"/>
      <c r="W141" s="15"/>
      <c r="X141" s="12"/>
    </row>
    <row r="142" spans="1:24" x14ac:dyDescent="0.35">
      <c r="A142" s="8" t="s">
        <v>701</v>
      </c>
      <c r="B142" s="8" t="s">
        <v>40</v>
      </c>
      <c r="C142" s="8" t="s">
        <v>728</v>
      </c>
      <c r="D142" s="8" t="s">
        <v>1082</v>
      </c>
      <c r="E142" s="9" t="s">
        <v>2092</v>
      </c>
      <c r="F142" s="10" t="s">
        <v>701</v>
      </c>
      <c r="G142" s="10" t="s">
        <v>20</v>
      </c>
      <c r="H142" s="11" t="s">
        <v>725</v>
      </c>
      <c r="I142" s="11" t="s">
        <v>20</v>
      </c>
      <c r="J142" s="11" t="s">
        <v>1920</v>
      </c>
      <c r="K142" s="11" t="s">
        <v>726</v>
      </c>
      <c r="L142" s="11" t="s">
        <v>727</v>
      </c>
      <c r="M142" s="8" t="s">
        <v>1921</v>
      </c>
      <c r="N142" s="11" t="s">
        <v>700</v>
      </c>
      <c r="O142" s="11" t="s">
        <v>140</v>
      </c>
      <c r="P142" s="8" t="s">
        <v>1924</v>
      </c>
      <c r="Q142" s="8" t="s">
        <v>136</v>
      </c>
      <c r="R142" s="8" t="s">
        <v>1923</v>
      </c>
      <c r="S142" s="8">
        <v>10</v>
      </c>
      <c r="T142" s="13" t="s">
        <v>1083</v>
      </c>
      <c r="U142" s="13">
        <v>141</v>
      </c>
      <c r="V142" s="14"/>
      <c r="W142" s="15"/>
      <c r="X142" s="12"/>
    </row>
    <row r="143" spans="1:24" x14ac:dyDescent="0.35">
      <c r="A143" s="8" t="s">
        <v>701</v>
      </c>
      <c r="B143" s="8" t="s">
        <v>40</v>
      </c>
      <c r="C143" s="8" t="s">
        <v>728</v>
      </c>
      <c r="D143" s="8" t="s">
        <v>1084</v>
      </c>
      <c r="E143" s="9" t="s">
        <v>2093</v>
      </c>
      <c r="F143" s="10" t="s">
        <v>701</v>
      </c>
      <c r="G143" s="10" t="s">
        <v>20</v>
      </c>
      <c r="H143" s="11" t="s">
        <v>725</v>
      </c>
      <c r="I143" s="11" t="s">
        <v>20</v>
      </c>
      <c r="J143" s="11" t="s">
        <v>1920</v>
      </c>
      <c r="K143" s="11" t="s">
        <v>726</v>
      </c>
      <c r="L143" s="11" t="s">
        <v>727</v>
      </c>
      <c r="M143" s="8" t="s">
        <v>1921</v>
      </c>
      <c r="N143" s="11" t="s">
        <v>700</v>
      </c>
      <c r="O143" s="11" t="s">
        <v>140</v>
      </c>
      <c r="P143" s="8" t="s">
        <v>1924</v>
      </c>
      <c r="Q143" s="8" t="s">
        <v>136</v>
      </c>
      <c r="R143" s="8" t="s">
        <v>1923</v>
      </c>
      <c r="S143" s="8">
        <v>9</v>
      </c>
      <c r="T143" s="13" t="s">
        <v>1085</v>
      </c>
      <c r="U143" s="13">
        <v>142</v>
      </c>
      <c r="V143" s="14"/>
      <c r="W143" s="15"/>
      <c r="X143" s="12"/>
    </row>
    <row r="144" spans="1:24" x14ac:dyDescent="0.35">
      <c r="A144" s="8" t="s">
        <v>701</v>
      </c>
      <c r="B144" s="8" t="s">
        <v>40</v>
      </c>
      <c r="C144" s="8" t="s">
        <v>728</v>
      </c>
      <c r="D144" s="8" t="s">
        <v>1086</v>
      </c>
      <c r="E144" s="9" t="s">
        <v>2093</v>
      </c>
      <c r="F144" s="10" t="s">
        <v>701</v>
      </c>
      <c r="G144" s="10" t="s">
        <v>20</v>
      </c>
      <c r="H144" s="11" t="s">
        <v>725</v>
      </c>
      <c r="I144" s="11" t="s">
        <v>20</v>
      </c>
      <c r="J144" s="11" t="s">
        <v>1920</v>
      </c>
      <c r="K144" s="11" t="s">
        <v>726</v>
      </c>
      <c r="L144" s="11" t="s">
        <v>727</v>
      </c>
      <c r="M144" s="8" t="s">
        <v>1921</v>
      </c>
      <c r="N144" s="11" t="s">
        <v>700</v>
      </c>
      <c r="O144" s="11" t="s">
        <v>140</v>
      </c>
      <c r="P144" s="8" t="s">
        <v>1924</v>
      </c>
      <c r="Q144" s="8" t="s">
        <v>136</v>
      </c>
      <c r="R144" s="8" t="s">
        <v>1923</v>
      </c>
      <c r="S144" s="8">
        <v>10</v>
      </c>
      <c r="T144" s="13" t="s">
        <v>1087</v>
      </c>
      <c r="U144" s="13">
        <v>143</v>
      </c>
      <c r="V144" s="14"/>
      <c r="W144" s="15"/>
      <c r="X144" s="12"/>
    </row>
    <row r="145" spans="1:24" x14ac:dyDescent="0.35">
      <c r="A145" s="8" t="s">
        <v>701</v>
      </c>
      <c r="B145" s="8" t="s">
        <v>40</v>
      </c>
      <c r="C145" s="8" t="s">
        <v>728</v>
      </c>
      <c r="D145" s="8" t="s">
        <v>1088</v>
      </c>
      <c r="E145" s="9" t="s">
        <v>1961</v>
      </c>
      <c r="F145" s="10" t="s">
        <v>701</v>
      </c>
      <c r="G145" s="10" t="s">
        <v>20</v>
      </c>
      <c r="H145" s="11" t="s">
        <v>725</v>
      </c>
      <c r="I145" s="11" t="s">
        <v>20</v>
      </c>
      <c r="J145" s="11" t="s">
        <v>1920</v>
      </c>
      <c r="K145" s="11" t="s">
        <v>726</v>
      </c>
      <c r="L145" s="11" t="s">
        <v>727</v>
      </c>
      <c r="M145" s="8" t="s">
        <v>1921</v>
      </c>
      <c r="N145" s="11" t="s">
        <v>700</v>
      </c>
      <c r="O145" s="11" t="s">
        <v>140</v>
      </c>
      <c r="P145" s="8" t="s">
        <v>1924</v>
      </c>
      <c r="Q145" s="8" t="s">
        <v>136</v>
      </c>
      <c r="R145" s="8" t="s">
        <v>1923</v>
      </c>
      <c r="S145" s="8">
        <v>30</v>
      </c>
      <c r="T145" s="13" t="s">
        <v>1089</v>
      </c>
      <c r="U145" s="13">
        <v>144</v>
      </c>
      <c r="V145" s="14"/>
      <c r="W145" s="15"/>
      <c r="X145" s="12"/>
    </row>
    <row r="146" spans="1:24" x14ac:dyDescent="0.35">
      <c r="A146" s="8" t="s">
        <v>701</v>
      </c>
      <c r="B146" s="8" t="s">
        <v>40</v>
      </c>
      <c r="C146" s="8" t="s">
        <v>728</v>
      </c>
      <c r="D146" s="8" t="s">
        <v>1090</v>
      </c>
      <c r="E146" s="9" t="s">
        <v>1961</v>
      </c>
      <c r="F146" s="10" t="s">
        <v>701</v>
      </c>
      <c r="G146" s="10" t="s">
        <v>20</v>
      </c>
      <c r="H146" s="11" t="s">
        <v>725</v>
      </c>
      <c r="I146" s="11" t="s">
        <v>20</v>
      </c>
      <c r="J146" s="11" t="s">
        <v>1920</v>
      </c>
      <c r="K146" s="11" t="s">
        <v>726</v>
      </c>
      <c r="L146" s="11" t="s">
        <v>727</v>
      </c>
      <c r="M146" s="8" t="s">
        <v>1921</v>
      </c>
      <c r="N146" s="11" t="s">
        <v>700</v>
      </c>
      <c r="O146" s="11" t="s">
        <v>140</v>
      </c>
      <c r="P146" s="8" t="s">
        <v>1924</v>
      </c>
      <c r="Q146" s="8" t="s">
        <v>136</v>
      </c>
      <c r="R146" s="8" t="s">
        <v>1923</v>
      </c>
      <c r="S146" s="8">
        <v>31</v>
      </c>
      <c r="T146" s="13" t="s">
        <v>1091</v>
      </c>
      <c r="U146" s="13">
        <v>145</v>
      </c>
      <c r="V146" s="14"/>
      <c r="W146" s="15"/>
      <c r="X146" s="12"/>
    </row>
    <row r="147" spans="1:24" x14ac:dyDescent="0.35">
      <c r="A147" s="8" t="s">
        <v>701</v>
      </c>
      <c r="B147" s="8" t="s">
        <v>41</v>
      </c>
      <c r="C147" s="8" t="s">
        <v>729</v>
      </c>
      <c r="D147" s="8" t="s">
        <v>1092</v>
      </c>
      <c r="E147" s="9" t="s">
        <v>2201</v>
      </c>
      <c r="F147" s="10" t="s">
        <v>701</v>
      </c>
      <c r="G147" s="10" t="s">
        <v>20</v>
      </c>
      <c r="H147" s="11" t="s">
        <v>725</v>
      </c>
      <c r="I147" s="11" t="s">
        <v>20</v>
      </c>
      <c r="J147" s="11" t="s">
        <v>1920</v>
      </c>
      <c r="K147" s="11" t="s">
        <v>726</v>
      </c>
      <c r="L147" s="11" t="s">
        <v>727</v>
      </c>
      <c r="M147" s="8" t="s">
        <v>1921</v>
      </c>
      <c r="N147" s="11" t="s">
        <v>700</v>
      </c>
      <c r="O147" s="11" t="s">
        <v>140</v>
      </c>
      <c r="P147" s="8" t="s">
        <v>1925</v>
      </c>
      <c r="Q147" s="8" t="s">
        <v>136</v>
      </c>
      <c r="R147" s="8" t="s">
        <v>1923</v>
      </c>
      <c r="S147" s="8">
        <v>30</v>
      </c>
      <c r="T147" s="13" t="s">
        <v>1093</v>
      </c>
      <c r="U147" s="13">
        <v>146</v>
      </c>
      <c r="V147" s="14"/>
      <c r="W147" s="15"/>
      <c r="X147" s="12"/>
    </row>
    <row r="148" spans="1:24" x14ac:dyDescent="0.35">
      <c r="A148" s="8" t="s">
        <v>701</v>
      </c>
      <c r="B148" s="8" t="s">
        <v>41</v>
      </c>
      <c r="C148" s="8" t="s">
        <v>729</v>
      </c>
      <c r="D148" s="8" t="s">
        <v>1094</v>
      </c>
      <c r="E148" s="9" t="s">
        <v>2201</v>
      </c>
      <c r="F148" s="10" t="s">
        <v>701</v>
      </c>
      <c r="G148" s="10" t="s">
        <v>20</v>
      </c>
      <c r="H148" s="11" t="s">
        <v>725</v>
      </c>
      <c r="I148" s="11" t="s">
        <v>20</v>
      </c>
      <c r="J148" s="11" t="s">
        <v>1920</v>
      </c>
      <c r="K148" s="11" t="s">
        <v>726</v>
      </c>
      <c r="L148" s="11" t="s">
        <v>727</v>
      </c>
      <c r="M148" s="8" t="s">
        <v>1921</v>
      </c>
      <c r="N148" s="11" t="s">
        <v>700</v>
      </c>
      <c r="O148" s="11" t="s">
        <v>140</v>
      </c>
      <c r="P148" s="8" t="s">
        <v>1925</v>
      </c>
      <c r="Q148" s="8" t="s">
        <v>136</v>
      </c>
      <c r="R148" s="8" t="s">
        <v>1923</v>
      </c>
      <c r="S148" s="8">
        <v>31</v>
      </c>
      <c r="T148" s="13" t="s">
        <v>1095</v>
      </c>
      <c r="U148" s="13">
        <v>147</v>
      </c>
      <c r="V148" s="14"/>
      <c r="W148" s="15"/>
      <c r="X148" s="12"/>
    </row>
    <row r="149" spans="1:24" x14ac:dyDescent="0.35">
      <c r="A149" s="8" t="s">
        <v>701</v>
      </c>
      <c r="B149" s="8" t="s">
        <v>41</v>
      </c>
      <c r="C149" s="8" t="s">
        <v>729</v>
      </c>
      <c r="D149" s="8" t="s">
        <v>1096</v>
      </c>
      <c r="E149" s="9" t="s">
        <v>2235</v>
      </c>
      <c r="F149" s="10" t="s">
        <v>701</v>
      </c>
      <c r="G149" s="10" t="s">
        <v>20</v>
      </c>
      <c r="H149" s="11" t="s">
        <v>725</v>
      </c>
      <c r="I149" s="11" t="s">
        <v>20</v>
      </c>
      <c r="J149" s="11" t="s">
        <v>1920</v>
      </c>
      <c r="K149" s="11" t="s">
        <v>726</v>
      </c>
      <c r="L149" s="11" t="s">
        <v>727</v>
      </c>
      <c r="M149" s="8" t="s">
        <v>1921</v>
      </c>
      <c r="N149" s="11" t="s">
        <v>700</v>
      </c>
      <c r="O149" s="11" t="s">
        <v>140</v>
      </c>
      <c r="P149" s="8" t="s">
        <v>1925</v>
      </c>
      <c r="Q149" s="8" t="s">
        <v>136</v>
      </c>
      <c r="R149" s="8" t="s">
        <v>1923</v>
      </c>
      <c r="S149" s="8">
        <v>30</v>
      </c>
      <c r="T149" s="13" t="s">
        <v>1097</v>
      </c>
      <c r="U149" s="13">
        <v>148</v>
      </c>
      <c r="V149" s="14"/>
      <c r="W149" s="15"/>
      <c r="X149" s="12"/>
    </row>
    <row r="150" spans="1:24" x14ac:dyDescent="0.35">
      <c r="A150" s="8" t="s">
        <v>701</v>
      </c>
      <c r="B150" s="8" t="s">
        <v>41</v>
      </c>
      <c r="C150" s="8" t="s">
        <v>729</v>
      </c>
      <c r="D150" s="8" t="s">
        <v>1098</v>
      </c>
      <c r="E150" s="9" t="s">
        <v>2235</v>
      </c>
      <c r="F150" s="10" t="s">
        <v>701</v>
      </c>
      <c r="G150" s="10" t="s">
        <v>20</v>
      </c>
      <c r="H150" s="11" t="s">
        <v>725</v>
      </c>
      <c r="I150" s="11" t="s">
        <v>20</v>
      </c>
      <c r="J150" s="11" t="s">
        <v>1920</v>
      </c>
      <c r="K150" s="11" t="s">
        <v>726</v>
      </c>
      <c r="L150" s="11" t="s">
        <v>727</v>
      </c>
      <c r="M150" s="8" t="s">
        <v>1921</v>
      </c>
      <c r="N150" s="11" t="s">
        <v>700</v>
      </c>
      <c r="O150" s="11" t="s">
        <v>140</v>
      </c>
      <c r="P150" s="8" t="s">
        <v>1925</v>
      </c>
      <c r="Q150" s="8" t="s">
        <v>136</v>
      </c>
      <c r="R150" s="8" t="s">
        <v>1923</v>
      </c>
      <c r="S150" s="8">
        <v>31</v>
      </c>
      <c r="T150" s="13" t="s">
        <v>1099</v>
      </c>
      <c r="U150" s="13">
        <v>149</v>
      </c>
      <c r="V150" s="14"/>
      <c r="W150" s="15"/>
      <c r="X150" s="12"/>
    </row>
    <row r="151" spans="1:24" x14ac:dyDescent="0.35">
      <c r="A151" s="8" t="s">
        <v>701</v>
      </c>
      <c r="B151" s="8" t="s">
        <v>41</v>
      </c>
      <c r="C151" s="8" t="s">
        <v>729</v>
      </c>
      <c r="D151" s="8" t="s">
        <v>1100</v>
      </c>
      <c r="E151" s="9" t="s">
        <v>2018</v>
      </c>
      <c r="F151" s="10" t="s">
        <v>701</v>
      </c>
      <c r="G151" s="10" t="s">
        <v>20</v>
      </c>
      <c r="H151" s="11" t="s">
        <v>725</v>
      </c>
      <c r="I151" s="11" t="s">
        <v>20</v>
      </c>
      <c r="J151" s="11" t="s">
        <v>1920</v>
      </c>
      <c r="K151" s="11" t="s">
        <v>726</v>
      </c>
      <c r="L151" s="11" t="s">
        <v>727</v>
      </c>
      <c r="M151" s="8" t="s">
        <v>1921</v>
      </c>
      <c r="N151" s="11" t="s">
        <v>700</v>
      </c>
      <c r="O151" s="11" t="s">
        <v>140</v>
      </c>
      <c r="P151" s="8" t="s">
        <v>1925</v>
      </c>
      <c r="Q151" s="8" t="s">
        <v>136</v>
      </c>
      <c r="R151" s="8" t="s">
        <v>1923</v>
      </c>
      <c r="S151" s="8">
        <v>9</v>
      </c>
      <c r="T151" s="13" t="s">
        <v>1101</v>
      </c>
      <c r="U151" s="13">
        <v>150</v>
      </c>
      <c r="V151" s="14"/>
      <c r="W151" s="15"/>
      <c r="X151" s="12"/>
    </row>
    <row r="152" spans="1:24" x14ac:dyDescent="0.35">
      <c r="A152" s="8" t="s">
        <v>701</v>
      </c>
      <c r="B152" s="8" t="s">
        <v>41</v>
      </c>
      <c r="C152" s="8" t="s">
        <v>729</v>
      </c>
      <c r="D152" s="8" t="s">
        <v>1102</v>
      </c>
      <c r="E152" s="9" t="s">
        <v>2018</v>
      </c>
      <c r="F152" s="10" t="s">
        <v>701</v>
      </c>
      <c r="G152" s="10" t="s">
        <v>20</v>
      </c>
      <c r="H152" s="11" t="s">
        <v>725</v>
      </c>
      <c r="I152" s="11" t="s">
        <v>20</v>
      </c>
      <c r="J152" s="11" t="s">
        <v>1920</v>
      </c>
      <c r="K152" s="11" t="s">
        <v>726</v>
      </c>
      <c r="L152" s="11" t="s">
        <v>727</v>
      </c>
      <c r="M152" s="8" t="s">
        <v>1921</v>
      </c>
      <c r="N152" s="11" t="s">
        <v>700</v>
      </c>
      <c r="O152" s="11" t="s">
        <v>140</v>
      </c>
      <c r="P152" s="8" t="s">
        <v>1925</v>
      </c>
      <c r="Q152" s="8" t="s">
        <v>136</v>
      </c>
      <c r="R152" s="8" t="s">
        <v>1923</v>
      </c>
      <c r="S152" s="8">
        <v>10</v>
      </c>
      <c r="T152" s="13" t="s">
        <v>1103</v>
      </c>
      <c r="U152" s="13">
        <v>151</v>
      </c>
      <c r="V152" s="14"/>
      <c r="W152" s="15"/>
      <c r="X152" s="12"/>
    </row>
    <row r="153" spans="1:24" x14ac:dyDescent="0.35">
      <c r="A153" s="8" t="s">
        <v>701</v>
      </c>
      <c r="B153" s="8" t="s">
        <v>41</v>
      </c>
      <c r="C153" s="8" t="s">
        <v>729</v>
      </c>
      <c r="D153" s="8" t="s">
        <v>1104</v>
      </c>
      <c r="E153" s="9" t="s">
        <v>2236</v>
      </c>
      <c r="F153" s="10" t="s">
        <v>701</v>
      </c>
      <c r="G153" s="10" t="s">
        <v>20</v>
      </c>
      <c r="H153" s="11" t="s">
        <v>725</v>
      </c>
      <c r="I153" s="11" t="s">
        <v>20</v>
      </c>
      <c r="J153" s="11" t="s">
        <v>1920</v>
      </c>
      <c r="K153" s="11" t="s">
        <v>726</v>
      </c>
      <c r="L153" s="11" t="s">
        <v>727</v>
      </c>
      <c r="M153" s="8" t="s">
        <v>1921</v>
      </c>
      <c r="N153" s="11" t="s">
        <v>700</v>
      </c>
      <c r="O153" s="11" t="s">
        <v>140</v>
      </c>
      <c r="P153" s="8" t="s">
        <v>1925</v>
      </c>
      <c r="Q153" s="8" t="s">
        <v>136</v>
      </c>
      <c r="R153" s="8" t="s">
        <v>1923</v>
      </c>
      <c r="S153" s="8">
        <v>36</v>
      </c>
      <c r="T153" s="13" t="s">
        <v>1105</v>
      </c>
      <c r="U153" s="13">
        <v>152</v>
      </c>
      <c r="V153" s="14"/>
      <c r="W153" s="15"/>
      <c r="X153" s="12"/>
    </row>
    <row r="154" spans="1:24" x14ac:dyDescent="0.35">
      <c r="A154" s="8" t="s">
        <v>701</v>
      </c>
      <c r="B154" s="8" t="s">
        <v>41</v>
      </c>
      <c r="C154" s="8" t="s">
        <v>729</v>
      </c>
      <c r="D154" s="8" t="s">
        <v>1106</v>
      </c>
      <c r="E154" s="9" t="s">
        <v>2236</v>
      </c>
      <c r="F154" s="10" t="s">
        <v>701</v>
      </c>
      <c r="G154" s="10" t="s">
        <v>20</v>
      </c>
      <c r="H154" s="11" t="s">
        <v>725</v>
      </c>
      <c r="I154" s="11" t="s">
        <v>20</v>
      </c>
      <c r="J154" s="11" t="s">
        <v>1920</v>
      </c>
      <c r="K154" s="11" t="s">
        <v>726</v>
      </c>
      <c r="L154" s="11" t="s">
        <v>727</v>
      </c>
      <c r="M154" s="8" t="s">
        <v>1921</v>
      </c>
      <c r="N154" s="11" t="s">
        <v>700</v>
      </c>
      <c r="O154" s="11" t="s">
        <v>140</v>
      </c>
      <c r="P154" s="8" t="s">
        <v>1925</v>
      </c>
      <c r="Q154" s="8" t="s">
        <v>136</v>
      </c>
      <c r="R154" s="8" t="s">
        <v>1923</v>
      </c>
      <c r="S154" s="8">
        <v>37</v>
      </c>
      <c r="T154" s="13" t="s">
        <v>1107</v>
      </c>
      <c r="U154" s="13">
        <v>153</v>
      </c>
      <c r="V154" s="14"/>
      <c r="W154" s="15"/>
      <c r="X154" s="12"/>
    </row>
    <row r="155" spans="1:24" x14ac:dyDescent="0.35">
      <c r="A155" s="8" t="s">
        <v>701</v>
      </c>
      <c r="B155" s="8" t="s">
        <v>41</v>
      </c>
      <c r="C155" s="8" t="s">
        <v>729</v>
      </c>
      <c r="D155" s="8" t="s">
        <v>1108</v>
      </c>
      <c r="E155" s="9" t="s">
        <v>1962</v>
      </c>
      <c r="F155" s="10" t="s">
        <v>701</v>
      </c>
      <c r="G155" s="10" t="s">
        <v>20</v>
      </c>
      <c r="H155" s="11" t="s">
        <v>725</v>
      </c>
      <c r="I155" s="11" t="s">
        <v>20</v>
      </c>
      <c r="J155" s="11" t="s">
        <v>1920</v>
      </c>
      <c r="K155" s="11" t="s">
        <v>726</v>
      </c>
      <c r="L155" s="11" t="s">
        <v>727</v>
      </c>
      <c r="M155" s="8" t="s">
        <v>1921</v>
      </c>
      <c r="N155" s="11" t="s">
        <v>700</v>
      </c>
      <c r="O155" s="11" t="s">
        <v>140</v>
      </c>
      <c r="P155" s="8" t="s">
        <v>1925</v>
      </c>
      <c r="Q155" s="8" t="s">
        <v>136</v>
      </c>
      <c r="R155" s="8" t="s">
        <v>1923</v>
      </c>
      <c r="S155" s="8">
        <v>30</v>
      </c>
      <c r="T155" s="13" t="s">
        <v>1109</v>
      </c>
      <c r="U155" s="13">
        <v>154</v>
      </c>
      <c r="V155" s="14"/>
      <c r="W155" s="15"/>
      <c r="X155" s="12"/>
    </row>
    <row r="156" spans="1:24" x14ac:dyDescent="0.35">
      <c r="A156" s="8" t="s">
        <v>701</v>
      </c>
      <c r="B156" s="8" t="s">
        <v>41</v>
      </c>
      <c r="C156" s="8" t="s">
        <v>729</v>
      </c>
      <c r="D156" s="8" t="s">
        <v>1110</v>
      </c>
      <c r="E156" s="9" t="s">
        <v>1962</v>
      </c>
      <c r="F156" s="10" t="s">
        <v>701</v>
      </c>
      <c r="G156" s="10" t="s">
        <v>20</v>
      </c>
      <c r="H156" s="11" t="s">
        <v>725</v>
      </c>
      <c r="I156" s="11" t="s">
        <v>20</v>
      </c>
      <c r="J156" s="11" t="s">
        <v>1920</v>
      </c>
      <c r="K156" s="11" t="s">
        <v>726</v>
      </c>
      <c r="L156" s="11" t="s">
        <v>727</v>
      </c>
      <c r="M156" s="8" t="s">
        <v>1921</v>
      </c>
      <c r="N156" s="11" t="s">
        <v>700</v>
      </c>
      <c r="O156" s="11" t="s">
        <v>140</v>
      </c>
      <c r="P156" s="8" t="s">
        <v>1925</v>
      </c>
      <c r="Q156" s="8" t="s">
        <v>136</v>
      </c>
      <c r="R156" s="8" t="s">
        <v>1923</v>
      </c>
      <c r="S156" s="8">
        <v>31</v>
      </c>
      <c r="T156" s="13" t="s">
        <v>1111</v>
      </c>
      <c r="U156" s="13">
        <v>155</v>
      </c>
      <c r="V156" s="14"/>
      <c r="W156" s="15"/>
      <c r="X156" s="12"/>
    </row>
    <row r="157" spans="1:24" x14ac:dyDescent="0.35">
      <c r="A157" s="8" t="s">
        <v>701</v>
      </c>
      <c r="B157" s="8" t="s">
        <v>41</v>
      </c>
      <c r="C157" s="8" t="s">
        <v>729</v>
      </c>
      <c r="D157" s="8" t="s">
        <v>1112</v>
      </c>
      <c r="E157" s="9" t="s">
        <v>1963</v>
      </c>
      <c r="F157" s="10" t="s">
        <v>701</v>
      </c>
      <c r="G157" s="10" t="s">
        <v>20</v>
      </c>
      <c r="H157" s="11" t="s">
        <v>725</v>
      </c>
      <c r="I157" s="11" t="s">
        <v>20</v>
      </c>
      <c r="J157" s="11" t="s">
        <v>1920</v>
      </c>
      <c r="K157" s="11" t="s">
        <v>726</v>
      </c>
      <c r="L157" s="11" t="s">
        <v>727</v>
      </c>
      <c r="M157" s="8" t="s">
        <v>1921</v>
      </c>
      <c r="N157" s="11" t="s">
        <v>700</v>
      </c>
      <c r="O157" s="11" t="s">
        <v>140</v>
      </c>
      <c r="P157" s="8" t="s">
        <v>1925</v>
      </c>
      <c r="Q157" s="8" t="s">
        <v>136</v>
      </c>
      <c r="R157" s="8" t="s">
        <v>1923</v>
      </c>
      <c r="S157" s="8">
        <v>36</v>
      </c>
      <c r="T157" s="13" t="s">
        <v>1113</v>
      </c>
      <c r="U157" s="13">
        <v>156</v>
      </c>
      <c r="V157" s="14"/>
      <c r="W157" s="15"/>
      <c r="X157" s="12"/>
    </row>
    <row r="158" spans="1:24" x14ac:dyDescent="0.35">
      <c r="A158" s="8" t="s">
        <v>701</v>
      </c>
      <c r="B158" s="8" t="s">
        <v>41</v>
      </c>
      <c r="C158" s="8" t="s">
        <v>729</v>
      </c>
      <c r="D158" s="8" t="s">
        <v>1114</v>
      </c>
      <c r="E158" s="9" t="s">
        <v>1963</v>
      </c>
      <c r="F158" s="10" t="s">
        <v>701</v>
      </c>
      <c r="G158" s="10" t="s">
        <v>20</v>
      </c>
      <c r="H158" s="11" t="s">
        <v>725</v>
      </c>
      <c r="I158" s="11" t="s">
        <v>20</v>
      </c>
      <c r="J158" s="11" t="s">
        <v>1920</v>
      </c>
      <c r="K158" s="11" t="s">
        <v>726</v>
      </c>
      <c r="L158" s="11" t="s">
        <v>727</v>
      </c>
      <c r="M158" s="8" t="s">
        <v>1921</v>
      </c>
      <c r="N158" s="11" t="s">
        <v>700</v>
      </c>
      <c r="O158" s="11" t="s">
        <v>140</v>
      </c>
      <c r="P158" s="8" t="s">
        <v>1925</v>
      </c>
      <c r="Q158" s="8" t="s">
        <v>136</v>
      </c>
      <c r="R158" s="8" t="s">
        <v>1923</v>
      </c>
      <c r="S158" s="8">
        <v>37</v>
      </c>
      <c r="T158" s="13" t="s">
        <v>1115</v>
      </c>
      <c r="U158" s="13">
        <v>157</v>
      </c>
      <c r="V158" s="14"/>
      <c r="W158" s="15"/>
      <c r="X158" s="12"/>
    </row>
    <row r="159" spans="1:24" x14ac:dyDescent="0.35">
      <c r="A159" s="8" t="s">
        <v>701</v>
      </c>
      <c r="B159" s="8" t="s">
        <v>41</v>
      </c>
      <c r="C159" s="8" t="s">
        <v>729</v>
      </c>
      <c r="D159" s="8" t="s">
        <v>1116</v>
      </c>
      <c r="E159" s="9" t="s">
        <v>2019</v>
      </c>
      <c r="F159" s="10" t="s">
        <v>701</v>
      </c>
      <c r="G159" s="10" t="s">
        <v>20</v>
      </c>
      <c r="H159" s="11" t="s">
        <v>725</v>
      </c>
      <c r="I159" s="11" t="s">
        <v>20</v>
      </c>
      <c r="J159" s="11" t="s">
        <v>1920</v>
      </c>
      <c r="K159" s="11" t="s">
        <v>726</v>
      </c>
      <c r="L159" s="11" t="s">
        <v>727</v>
      </c>
      <c r="M159" s="8" t="s">
        <v>1921</v>
      </c>
      <c r="N159" s="11" t="s">
        <v>700</v>
      </c>
      <c r="O159" s="11" t="s">
        <v>140</v>
      </c>
      <c r="P159" s="8" t="s">
        <v>1925</v>
      </c>
      <c r="Q159" s="8" t="s">
        <v>136</v>
      </c>
      <c r="R159" s="8" t="s">
        <v>1923</v>
      </c>
      <c r="S159" s="8">
        <v>36</v>
      </c>
      <c r="T159" s="13" t="s">
        <v>1117</v>
      </c>
      <c r="U159" s="13">
        <v>158</v>
      </c>
      <c r="V159" s="14"/>
      <c r="W159" s="15"/>
      <c r="X159" s="12"/>
    </row>
    <row r="160" spans="1:24" x14ac:dyDescent="0.35">
      <c r="A160" s="8" t="s">
        <v>701</v>
      </c>
      <c r="B160" s="8" t="s">
        <v>41</v>
      </c>
      <c r="C160" s="8" t="s">
        <v>729</v>
      </c>
      <c r="D160" s="8" t="s">
        <v>1118</v>
      </c>
      <c r="E160" s="9" t="s">
        <v>2019</v>
      </c>
      <c r="F160" s="10" t="s">
        <v>701</v>
      </c>
      <c r="G160" s="10" t="s">
        <v>20</v>
      </c>
      <c r="H160" s="11" t="s">
        <v>725</v>
      </c>
      <c r="I160" s="11" t="s">
        <v>20</v>
      </c>
      <c r="J160" s="11" t="s">
        <v>1920</v>
      </c>
      <c r="K160" s="11" t="s">
        <v>726</v>
      </c>
      <c r="L160" s="11" t="s">
        <v>727</v>
      </c>
      <c r="M160" s="8" t="s">
        <v>1921</v>
      </c>
      <c r="N160" s="11" t="s">
        <v>700</v>
      </c>
      <c r="O160" s="11" t="s">
        <v>140</v>
      </c>
      <c r="P160" s="8" t="s">
        <v>1925</v>
      </c>
      <c r="Q160" s="8" t="s">
        <v>136</v>
      </c>
      <c r="R160" s="8" t="s">
        <v>1923</v>
      </c>
      <c r="S160" s="8">
        <v>37</v>
      </c>
      <c r="T160" s="13" t="s">
        <v>1119</v>
      </c>
      <c r="U160" s="13">
        <v>159</v>
      </c>
      <c r="V160" s="14"/>
      <c r="W160" s="15"/>
      <c r="X160" s="12"/>
    </row>
    <row r="161" spans="1:24" x14ac:dyDescent="0.35">
      <c r="A161" s="8" t="s">
        <v>701</v>
      </c>
      <c r="B161" s="8" t="s">
        <v>41</v>
      </c>
      <c r="C161" s="8" t="s">
        <v>729</v>
      </c>
      <c r="D161" s="8" t="s">
        <v>1120</v>
      </c>
      <c r="E161" s="9" t="s">
        <v>2096</v>
      </c>
      <c r="F161" s="10" t="s">
        <v>701</v>
      </c>
      <c r="G161" s="10" t="s">
        <v>20</v>
      </c>
      <c r="H161" s="11" t="s">
        <v>725</v>
      </c>
      <c r="I161" s="11" t="s">
        <v>20</v>
      </c>
      <c r="J161" s="11" t="s">
        <v>1920</v>
      </c>
      <c r="K161" s="11" t="s">
        <v>726</v>
      </c>
      <c r="L161" s="11" t="s">
        <v>727</v>
      </c>
      <c r="M161" s="8" t="s">
        <v>1921</v>
      </c>
      <c r="N161" s="11" t="s">
        <v>700</v>
      </c>
      <c r="O161" s="11" t="s">
        <v>140</v>
      </c>
      <c r="P161" s="8" t="s">
        <v>1925</v>
      </c>
      <c r="Q161" s="8" t="s">
        <v>136</v>
      </c>
      <c r="R161" s="8" t="s">
        <v>1923</v>
      </c>
      <c r="S161" s="8">
        <v>36</v>
      </c>
      <c r="T161" s="13" t="s">
        <v>1121</v>
      </c>
      <c r="U161" s="13">
        <v>160</v>
      </c>
      <c r="V161" s="14"/>
      <c r="W161" s="15"/>
      <c r="X161" s="12"/>
    </row>
    <row r="162" spans="1:24" x14ac:dyDescent="0.35">
      <c r="A162" s="8" t="s">
        <v>701</v>
      </c>
      <c r="B162" s="8" t="s">
        <v>41</v>
      </c>
      <c r="C162" s="8" t="s">
        <v>729</v>
      </c>
      <c r="D162" s="8" t="s">
        <v>1122</v>
      </c>
      <c r="E162" s="9" t="s">
        <v>2096</v>
      </c>
      <c r="F162" s="10" t="s">
        <v>701</v>
      </c>
      <c r="G162" s="10" t="s">
        <v>20</v>
      </c>
      <c r="H162" s="11" t="s">
        <v>725</v>
      </c>
      <c r="I162" s="11" t="s">
        <v>20</v>
      </c>
      <c r="J162" s="11" t="s">
        <v>1920</v>
      </c>
      <c r="K162" s="11" t="s">
        <v>726</v>
      </c>
      <c r="L162" s="11" t="s">
        <v>727</v>
      </c>
      <c r="M162" s="8" t="s">
        <v>1921</v>
      </c>
      <c r="N162" s="11" t="s">
        <v>700</v>
      </c>
      <c r="O162" s="11" t="s">
        <v>140</v>
      </c>
      <c r="P162" s="8" t="s">
        <v>1925</v>
      </c>
      <c r="Q162" s="8" t="s">
        <v>136</v>
      </c>
      <c r="R162" s="8" t="s">
        <v>1923</v>
      </c>
      <c r="S162" s="8">
        <v>37</v>
      </c>
      <c r="T162" s="13" t="s">
        <v>1123</v>
      </c>
      <c r="U162" s="13">
        <v>161</v>
      </c>
      <c r="V162" s="14"/>
      <c r="W162" s="15"/>
      <c r="X162" s="12"/>
    </row>
    <row r="163" spans="1:24" x14ac:dyDescent="0.35">
      <c r="A163" s="8" t="s">
        <v>701</v>
      </c>
      <c r="B163" s="8" t="s">
        <v>42</v>
      </c>
      <c r="C163" s="8" t="s">
        <v>730</v>
      </c>
      <c r="D163" s="8" t="s">
        <v>1124</v>
      </c>
      <c r="E163" s="9" t="s">
        <v>1964</v>
      </c>
      <c r="F163" s="10" t="s">
        <v>701</v>
      </c>
      <c r="G163" s="10" t="s">
        <v>20</v>
      </c>
      <c r="H163" s="11" t="s">
        <v>725</v>
      </c>
      <c r="I163" s="11" t="s">
        <v>20</v>
      </c>
      <c r="J163" s="11" t="s">
        <v>1920</v>
      </c>
      <c r="K163" s="11" t="s">
        <v>726</v>
      </c>
      <c r="L163" s="11" t="s">
        <v>727</v>
      </c>
      <c r="M163" s="8" t="s">
        <v>1921</v>
      </c>
      <c r="N163" s="11" t="s">
        <v>700</v>
      </c>
      <c r="O163" s="11" t="s">
        <v>140</v>
      </c>
      <c r="P163" s="8" t="s">
        <v>1926</v>
      </c>
      <c r="Q163" s="8" t="s">
        <v>136</v>
      </c>
      <c r="R163" s="8" t="s">
        <v>1923</v>
      </c>
      <c r="S163" s="8">
        <v>30</v>
      </c>
      <c r="T163" s="13" t="s">
        <v>1125</v>
      </c>
      <c r="U163" s="13">
        <v>162</v>
      </c>
      <c r="V163" s="14"/>
      <c r="W163" s="15"/>
      <c r="X163" s="12"/>
    </row>
    <row r="164" spans="1:24" x14ac:dyDescent="0.35">
      <c r="A164" s="8" t="s">
        <v>701</v>
      </c>
      <c r="B164" s="8" t="s">
        <v>42</v>
      </c>
      <c r="C164" s="8" t="s">
        <v>730</v>
      </c>
      <c r="D164" s="8" t="s">
        <v>1126</v>
      </c>
      <c r="E164" s="9" t="s">
        <v>1964</v>
      </c>
      <c r="F164" s="10" t="s">
        <v>701</v>
      </c>
      <c r="G164" s="10" t="s">
        <v>20</v>
      </c>
      <c r="H164" s="11" t="s">
        <v>725</v>
      </c>
      <c r="I164" s="11" t="s">
        <v>20</v>
      </c>
      <c r="J164" s="11" t="s">
        <v>1920</v>
      </c>
      <c r="K164" s="11" t="s">
        <v>726</v>
      </c>
      <c r="L164" s="11" t="s">
        <v>727</v>
      </c>
      <c r="M164" s="8" t="s">
        <v>1921</v>
      </c>
      <c r="N164" s="11" t="s">
        <v>700</v>
      </c>
      <c r="O164" s="11" t="s">
        <v>140</v>
      </c>
      <c r="P164" s="8" t="s">
        <v>1926</v>
      </c>
      <c r="Q164" s="8" t="s">
        <v>136</v>
      </c>
      <c r="R164" s="8" t="s">
        <v>1923</v>
      </c>
      <c r="S164" s="8">
        <v>31</v>
      </c>
      <c r="T164" s="13" t="s">
        <v>1127</v>
      </c>
      <c r="U164" s="13">
        <v>163</v>
      </c>
      <c r="V164" s="14"/>
      <c r="W164" s="15"/>
      <c r="X164" s="12"/>
    </row>
    <row r="165" spans="1:24" x14ac:dyDescent="0.35">
      <c r="A165" s="8" t="s">
        <v>701</v>
      </c>
      <c r="B165" s="8" t="s">
        <v>42</v>
      </c>
      <c r="C165" s="8" t="s">
        <v>730</v>
      </c>
      <c r="D165" s="8" t="s">
        <v>1128</v>
      </c>
      <c r="E165" s="9" t="s">
        <v>1965</v>
      </c>
      <c r="F165" s="10" t="s">
        <v>701</v>
      </c>
      <c r="G165" s="10" t="s">
        <v>20</v>
      </c>
      <c r="H165" s="11" t="s">
        <v>725</v>
      </c>
      <c r="I165" s="11" t="s">
        <v>20</v>
      </c>
      <c r="J165" s="11" t="s">
        <v>1920</v>
      </c>
      <c r="K165" s="11" t="s">
        <v>726</v>
      </c>
      <c r="L165" s="11" t="s">
        <v>727</v>
      </c>
      <c r="M165" s="8" t="s">
        <v>1921</v>
      </c>
      <c r="N165" s="11" t="s">
        <v>700</v>
      </c>
      <c r="O165" s="11" t="s">
        <v>140</v>
      </c>
      <c r="P165" s="8" t="s">
        <v>1926</v>
      </c>
      <c r="Q165" s="8" t="s">
        <v>136</v>
      </c>
      <c r="R165" s="8" t="s">
        <v>1923</v>
      </c>
      <c r="S165" s="8">
        <v>11</v>
      </c>
      <c r="T165" s="13" t="s">
        <v>1129</v>
      </c>
      <c r="U165" s="13">
        <v>164</v>
      </c>
      <c r="V165" s="14"/>
      <c r="W165" s="15"/>
      <c r="X165" s="12"/>
    </row>
    <row r="166" spans="1:24" x14ac:dyDescent="0.35">
      <c r="A166" s="8" t="s">
        <v>701</v>
      </c>
      <c r="B166" s="8" t="s">
        <v>42</v>
      </c>
      <c r="C166" s="8" t="s">
        <v>730</v>
      </c>
      <c r="D166" s="8" t="s">
        <v>1130</v>
      </c>
      <c r="E166" s="9" t="s">
        <v>1965</v>
      </c>
      <c r="F166" s="10" t="s">
        <v>701</v>
      </c>
      <c r="G166" s="10" t="s">
        <v>20</v>
      </c>
      <c r="H166" s="11" t="s">
        <v>725</v>
      </c>
      <c r="I166" s="11" t="s">
        <v>20</v>
      </c>
      <c r="J166" s="11" t="s">
        <v>1920</v>
      </c>
      <c r="K166" s="11" t="s">
        <v>726</v>
      </c>
      <c r="L166" s="11" t="s">
        <v>727</v>
      </c>
      <c r="M166" s="8" t="s">
        <v>1921</v>
      </c>
      <c r="N166" s="11" t="s">
        <v>700</v>
      </c>
      <c r="O166" s="11" t="s">
        <v>140</v>
      </c>
      <c r="P166" s="8" t="s">
        <v>1926</v>
      </c>
      <c r="Q166" s="8" t="s">
        <v>136</v>
      </c>
      <c r="R166" s="8" t="s">
        <v>1923</v>
      </c>
      <c r="S166" s="8">
        <v>12</v>
      </c>
      <c r="T166" s="13" t="s">
        <v>1131</v>
      </c>
      <c r="U166" s="13">
        <v>165</v>
      </c>
      <c r="V166" s="14"/>
      <c r="W166" s="15"/>
      <c r="X166" s="12"/>
    </row>
    <row r="167" spans="1:24" x14ac:dyDescent="0.35">
      <c r="A167" s="8" t="s">
        <v>701</v>
      </c>
      <c r="B167" s="8" t="s">
        <v>42</v>
      </c>
      <c r="C167" s="8" t="s">
        <v>730</v>
      </c>
      <c r="D167" s="8" t="s">
        <v>1132</v>
      </c>
      <c r="E167" s="9" t="s">
        <v>2020</v>
      </c>
      <c r="F167" s="10" t="s">
        <v>701</v>
      </c>
      <c r="G167" s="10" t="s">
        <v>20</v>
      </c>
      <c r="H167" s="11" t="s">
        <v>725</v>
      </c>
      <c r="I167" s="11" t="s">
        <v>20</v>
      </c>
      <c r="J167" s="11" t="s">
        <v>1920</v>
      </c>
      <c r="K167" s="11" t="s">
        <v>726</v>
      </c>
      <c r="L167" s="11" t="s">
        <v>727</v>
      </c>
      <c r="M167" s="8" t="s">
        <v>1921</v>
      </c>
      <c r="N167" s="11" t="s">
        <v>700</v>
      </c>
      <c r="O167" s="11" t="s">
        <v>140</v>
      </c>
      <c r="P167" s="8" t="s">
        <v>1926</v>
      </c>
      <c r="Q167" s="8" t="s">
        <v>136</v>
      </c>
      <c r="R167" s="8" t="s">
        <v>1923</v>
      </c>
      <c r="S167" s="8">
        <v>36</v>
      </c>
      <c r="T167" s="13" t="s">
        <v>1133</v>
      </c>
      <c r="U167" s="13">
        <v>166</v>
      </c>
      <c r="V167" s="14"/>
      <c r="W167" s="15"/>
      <c r="X167" s="12"/>
    </row>
    <row r="168" spans="1:24" x14ac:dyDescent="0.35">
      <c r="A168" s="8" t="s">
        <v>701</v>
      </c>
      <c r="B168" s="8" t="s">
        <v>42</v>
      </c>
      <c r="C168" s="8" t="s">
        <v>730</v>
      </c>
      <c r="D168" s="8" t="s">
        <v>1134</v>
      </c>
      <c r="E168" s="9" t="s">
        <v>2020</v>
      </c>
      <c r="F168" s="10" t="s">
        <v>701</v>
      </c>
      <c r="G168" s="10" t="s">
        <v>20</v>
      </c>
      <c r="H168" s="11" t="s">
        <v>725</v>
      </c>
      <c r="I168" s="11" t="s">
        <v>20</v>
      </c>
      <c r="J168" s="11" t="s">
        <v>1920</v>
      </c>
      <c r="K168" s="11" t="s">
        <v>726</v>
      </c>
      <c r="L168" s="11" t="s">
        <v>727</v>
      </c>
      <c r="M168" s="8" t="s">
        <v>1921</v>
      </c>
      <c r="N168" s="11" t="s">
        <v>700</v>
      </c>
      <c r="O168" s="11" t="s">
        <v>140</v>
      </c>
      <c r="P168" s="8" t="s">
        <v>1926</v>
      </c>
      <c r="Q168" s="8" t="s">
        <v>136</v>
      </c>
      <c r="R168" s="8" t="s">
        <v>1923</v>
      </c>
      <c r="S168" s="8">
        <v>37</v>
      </c>
      <c r="T168" s="13" t="s">
        <v>1135</v>
      </c>
      <c r="U168" s="13">
        <v>167</v>
      </c>
      <c r="V168" s="14"/>
      <c r="W168" s="15"/>
      <c r="X168" s="12"/>
    </row>
    <row r="169" spans="1:24" x14ac:dyDescent="0.35">
      <c r="A169" s="8" t="s">
        <v>701</v>
      </c>
      <c r="B169" s="8" t="s">
        <v>43</v>
      </c>
      <c r="C169" s="8" t="s">
        <v>731</v>
      </c>
      <c r="D169" s="8" t="s">
        <v>1136</v>
      </c>
      <c r="E169" s="9" t="s">
        <v>2097</v>
      </c>
      <c r="F169" s="10" t="s">
        <v>701</v>
      </c>
      <c r="G169" s="10" t="s">
        <v>20</v>
      </c>
      <c r="H169" s="11" t="s">
        <v>725</v>
      </c>
      <c r="I169" s="11" t="s">
        <v>20</v>
      </c>
      <c r="J169" s="11" t="s">
        <v>1920</v>
      </c>
      <c r="K169" s="11" t="s">
        <v>726</v>
      </c>
      <c r="L169" s="11" t="s">
        <v>727</v>
      </c>
      <c r="M169" s="8" t="s">
        <v>1921</v>
      </c>
      <c r="N169" s="11" t="s">
        <v>700</v>
      </c>
      <c r="O169" s="11" t="s">
        <v>140</v>
      </c>
      <c r="P169" s="8" t="s">
        <v>1927</v>
      </c>
      <c r="Q169" s="8" t="s">
        <v>136</v>
      </c>
      <c r="R169" s="8" t="s">
        <v>1923</v>
      </c>
      <c r="S169" s="8">
        <v>30</v>
      </c>
      <c r="T169" s="13" t="s">
        <v>1137</v>
      </c>
      <c r="U169" s="13">
        <v>168</v>
      </c>
      <c r="V169" s="14"/>
      <c r="W169" s="15"/>
      <c r="X169" s="12"/>
    </row>
    <row r="170" spans="1:24" x14ac:dyDescent="0.35">
      <c r="A170" s="8" t="s">
        <v>701</v>
      </c>
      <c r="B170" s="8" t="s">
        <v>43</v>
      </c>
      <c r="C170" s="8" t="s">
        <v>731</v>
      </c>
      <c r="D170" s="8" t="s">
        <v>1138</v>
      </c>
      <c r="E170" s="9" t="s">
        <v>2097</v>
      </c>
      <c r="F170" s="10" t="s">
        <v>701</v>
      </c>
      <c r="G170" s="10" t="s">
        <v>20</v>
      </c>
      <c r="H170" s="11" t="s">
        <v>725</v>
      </c>
      <c r="I170" s="11" t="s">
        <v>20</v>
      </c>
      <c r="J170" s="11" t="s">
        <v>1920</v>
      </c>
      <c r="K170" s="11" t="s">
        <v>726</v>
      </c>
      <c r="L170" s="11" t="s">
        <v>727</v>
      </c>
      <c r="M170" s="8" t="s">
        <v>1921</v>
      </c>
      <c r="N170" s="11" t="s">
        <v>700</v>
      </c>
      <c r="O170" s="11" t="s">
        <v>140</v>
      </c>
      <c r="P170" s="8" t="s">
        <v>1927</v>
      </c>
      <c r="Q170" s="8" t="s">
        <v>136</v>
      </c>
      <c r="R170" s="8" t="s">
        <v>1923</v>
      </c>
      <c r="S170" s="8">
        <v>31</v>
      </c>
      <c r="T170" s="13" t="s">
        <v>1139</v>
      </c>
      <c r="U170" s="13">
        <v>169</v>
      </c>
      <c r="V170" s="14"/>
      <c r="W170" s="15"/>
      <c r="X170" s="12"/>
    </row>
    <row r="171" spans="1:24" x14ac:dyDescent="0.35">
      <c r="A171" s="8" t="s">
        <v>701</v>
      </c>
      <c r="B171" s="8" t="s">
        <v>42</v>
      </c>
      <c r="C171" s="8" t="s">
        <v>730</v>
      </c>
      <c r="D171" s="8" t="s">
        <v>1140</v>
      </c>
      <c r="E171" s="9" t="s">
        <v>1966</v>
      </c>
      <c r="F171" s="10" t="s">
        <v>701</v>
      </c>
      <c r="G171" s="10" t="s">
        <v>20</v>
      </c>
      <c r="H171" s="11" t="s">
        <v>725</v>
      </c>
      <c r="I171" s="11" t="s">
        <v>20</v>
      </c>
      <c r="J171" s="11" t="s">
        <v>1920</v>
      </c>
      <c r="K171" s="11" t="s">
        <v>726</v>
      </c>
      <c r="L171" s="11" t="s">
        <v>727</v>
      </c>
      <c r="M171" s="8" t="s">
        <v>1921</v>
      </c>
      <c r="N171" s="11" t="s">
        <v>700</v>
      </c>
      <c r="O171" s="11" t="s">
        <v>140</v>
      </c>
      <c r="P171" s="8" t="s">
        <v>1926</v>
      </c>
      <c r="Q171" s="8" t="s">
        <v>136</v>
      </c>
      <c r="R171" s="8" t="s">
        <v>1923</v>
      </c>
      <c r="S171" s="8">
        <v>36</v>
      </c>
      <c r="T171" s="13" t="s">
        <v>1141</v>
      </c>
      <c r="U171" s="13">
        <v>170</v>
      </c>
      <c r="V171" s="14"/>
      <c r="W171" s="15"/>
      <c r="X171" s="12"/>
    </row>
    <row r="172" spans="1:24" x14ac:dyDescent="0.35">
      <c r="A172" s="8" t="s">
        <v>701</v>
      </c>
      <c r="B172" s="8" t="s">
        <v>42</v>
      </c>
      <c r="C172" s="8" t="s">
        <v>730</v>
      </c>
      <c r="D172" s="8" t="s">
        <v>1142</v>
      </c>
      <c r="E172" s="9" t="s">
        <v>1966</v>
      </c>
      <c r="F172" s="10" t="s">
        <v>701</v>
      </c>
      <c r="G172" s="10" t="s">
        <v>20</v>
      </c>
      <c r="H172" s="11" t="s">
        <v>725</v>
      </c>
      <c r="I172" s="11" t="s">
        <v>20</v>
      </c>
      <c r="J172" s="11" t="s">
        <v>1920</v>
      </c>
      <c r="K172" s="11" t="s">
        <v>726</v>
      </c>
      <c r="L172" s="11" t="s">
        <v>727</v>
      </c>
      <c r="M172" s="8" t="s">
        <v>1921</v>
      </c>
      <c r="N172" s="11" t="s">
        <v>700</v>
      </c>
      <c r="O172" s="11" t="s">
        <v>140</v>
      </c>
      <c r="P172" s="8" t="s">
        <v>1926</v>
      </c>
      <c r="Q172" s="8" t="s">
        <v>136</v>
      </c>
      <c r="R172" s="8" t="s">
        <v>1923</v>
      </c>
      <c r="S172" s="8">
        <v>37</v>
      </c>
      <c r="T172" s="13" t="s">
        <v>1143</v>
      </c>
      <c r="U172" s="13">
        <v>171</v>
      </c>
      <c r="V172" s="14"/>
      <c r="W172" s="15"/>
      <c r="X172" s="12"/>
    </row>
    <row r="173" spans="1:24" x14ac:dyDescent="0.35">
      <c r="A173" s="8" t="s">
        <v>701</v>
      </c>
      <c r="B173" s="8" t="s">
        <v>44</v>
      </c>
      <c r="C173" s="8" t="s">
        <v>732</v>
      </c>
      <c r="D173" s="8" t="s">
        <v>1144</v>
      </c>
      <c r="E173" s="9" t="s">
        <v>2237</v>
      </c>
      <c r="F173" s="10" t="s">
        <v>701</v>
      </c>
      <c r="G173" s="10" t="s">
        <v>20</v>
      </c>
      <c r="H173" s="11" t="s">
        <v>725</v>
      </c>
      <c r="I173" s="11" t="s">
        <v>20</v>
      </c>
      <c r="J173" s="11" t="s">
        <v>1920</v>
      </c>
      <c r="K173" s="11" t="s">
        <v>726</v>
      </c>
      <c r="L173" s="11" t="s">
        <v>727</v>
      </c>
      <c r="M173" s="8" t="s">
        <v>1921</v>
      </c>
      <c r="N173" s="11" t="s">
        <v>700</v>
      </c>
      <c r="O173" s="11" t="s">
        <v>140</v>
      </c>
      <c r="P173" s="8" t="s">
        <v>1928</v>
      </c>
      <c r="Q173" s="8" t="s">
        <v>136</v>
      </c>
      <c r="R173" s="8" t="s">
        <v>1923</v>
      </c>
      <c r="S173" s="8">
        <v>30</v>
      </c>
      <c r="T173" s="13" t="s">
        <v>1145</v>
      </c>
      <c r="U173" s="13">
        <v>172</v>
      </c>
      <c r="V173" s="14"/>
      <c r="W173" s="15"/>
      <c r="X173" s="12"/>
    </row>
    <row r="174" spans="1:24" x14ac:dyDescent="0.35">
      <c r="A174" s="8" t="s">
        <v>701</v>
      </c>
      <c r="B174" s="8" t="s">
        <v>44</v>
      </c>
      <c r="C174" s="8" t="s">
        <v>732</v>
      </c>
      <c r="D174" s="8" t="s">
        <v>1146</v>
      </c>
      <c r="E174" s="9" t="s">
        <v>2237</v>
      </c>
      <c r="F174" s="10" t="s">
        <v>701</v>
      </c>
      <c r="G174" s="10" t="s">
        <v>20</v>
      </c>
      <c r="H174" s="11" t="s">
        <v>725</v>
      </c>
      <c r="I174" s="11" t="s">
        <v>20</v>
      </c>
      <c r="J174" s="11" t="s">
        <v>1920</v>
      </c>
      <c r="K174" s="11" t="s">
        <v>726</v>
      </c>
      <c r="L174" s="11" t="s">
        <v>727</v>
      </c>
      <c r="M174" s="8" t="s">
        <v>1921</v>
      </c>
      <c r="N174" s="11" t="s">
        <v>700</v>
      </c>
      <c r="O174" s="11" t="s">
        <v>140</v>
      </c>
      <c r="P174" s="8" t="s">
        <v>1928</v>
      </c>
      <c r="Q174" s="8" t="s">
        <v>136</v>
      </c>
      <c r="R174" s="8" t="s">
        <v>1923</v>
      </c>
      <c r="S174" s="8">
        <v>31</v>
      </c>
      <c r="T174" s="13" t="s">
        <v>1147</v>
      </c>
      <c r="U174" s="13">
        <v>173</v>
      </c>
      <c r="V174" s="14"/>
      <c r="W174" s="15"/>
      <c r="X174" s="12"/>
    </row>
    <row r="175" spans="1:24" x14ac:dyDescent="0.35">
      <c r="A175" s="8" t="s">
        <v>701</v>
      </c>
      <c r="B175" s="8" t="s">
        <v>45</v>
      </c>
      <c r="C175" s="8" t="s">
        <v>733</v>
      </c>
      <c r="D175" s="8" t="s">
        <v>1148</v>
      </c>
      <c r="E175" s="9" t="s">
        <v>2238</v>
      </c>
      <c r="F175" s="10" t="s">
        <v>701</v>
      </c>
      <c r="G175" s="10" t="s">
        <v>20</v>
      </c>
      <c r="H175" s="11" t="s">
        <v>725</v>
      </c>
      <c r="I175" s="11" t="s">
        <v>20</v>
      </c>
      <c r="J175" s="11" t="s">
        <v>1920</v>
      </c>
      <c r="K175" s="11" t="s">
        <v>726</v>
      </c>
      <c r="L175" s="11" t="s">
        <v>727</v>
      </c>
      <c r="M175" s="8" t="s">
        <v>1921</v>
      </c>
      <c r="N175" s="11" t="s">
        <v>700</v>
      </c>
      <c r="O175" s="11" t="s">
        <v>140</v>
      </c>
      <c r="P175" s="8" t="s">
        <v>1929</v>
      </c>
      <c r="Q175" s="8" t="s">
        <v>136</v>
      </c>
      <c r="R175" s="8" t="s">
        <v>1923</v>
      </c>
      <c r="S175" s="8">
        <v>30</v>
      </c>
      <c r="T175" s="13" t="s">
        <v>1149</v>
      </c>
      <c r="U175" s="13">
        <v>174</v>
      </c>
      <c r="V175" s="14"/>
      <c r="W175" s="15"/>
      <c r="X175" s="12"/>
    </row>
    <row r="176" spans="1:24" x14ac:dyDescent="0.35">
      <c r="A176" s="8" t="s">
        <v>701</v>
      </c>
      <c r="B176" s="8" t="s">
        <v>45</v>
      </c>
      <c r="C176" s="8" t="s">
        <v>733</v>
      </c>
      <c r="D176" s="8" t="s">
        <v>1150</v>
      </c>
      <c r="E176" s="9" t="s">
        <v>2238</v>
      </c>
      <c r="F176" s="10" t="s">
        <v>701</v>
      </c>
      <c r="G176" s="10" t="s">
        <v>20</v>
      </c>
      <c r="H176" s="11" t="s">
        <v>725</v>
      </c>
      <c r="I176" s="11" t="s">
        <v>20</v>
      </c>
      <c r="J176" s="11" t="s">
        <v>1920</v>
      </c>
      <c r="K176" s="11" t="s">
        <v>726</v>
      </c>
      <c r="L176" s="11" t="s">
        <v>727</v>
      </c>
      <c r="M176" s="8" t="s">
        <v>1921</v>
      </c>
      <c r="N176" s="11" t="s">
        <v>700</v>
      </c>
      <c r="O176" s="11" t="s">
        <v>140</v>
      </c>
      <c r="P176" s="8" t="s">
        <v>1929</v>
      </c>
      <c r="Q176" s="8" t="s">
        <v>136</v>
      </c>
      <c r="R176" s="8" t="s">
        <v>1923</v>
      </c>
      <c r="S176" s="8">
        <v>31</v>
      </c>
      <c r="T176" s="13" t="s">
        <v>1151</v>
      </c>
      <c r="U176" s="13">
        <v>175</v>
      </c>
      <c r="V176" s="14"/>
      <c r="W176" s="15"/>
      <c r="X176" s="12"/>
    </row>
    <row r="177" spans="1:24" x14ac:dyDescent="0.35">
      <c r="A177" s="8" t="s">
        <v>701</v>
      </c>
      <c r="B177" s="8" t="s">
        <v>46</v>
      </c>
      <c r="C177" s="8" t="s">
        <v>734</v>
      </c>
      <c r="D177" s="8" t="s">
        <v>1152</v>
      </c>
      <c r="E177" s="9" t="s">
        <v>2176</v>
      </c>
      <c r="F177" s="10" t="s">
        <v>701</v>
      </c>
      <c r="G177" s="10" t="s">
        <v>20</v>
      </c>
      <c r="H177" s="11" t="s">
        <v>725</v>
      </c>
      <c r="I177" s="11" t="s">
        <v>20</v>
      </c>
      <c r="J177" s="11" t="s">
        <v>1920</v>
      </c>
      <c r="K177" s="11" t="s">
        <v>726</v>
      </c>
      <c r="L177" s="11" t="s">
        <v>727</v>
      </c>
      <c r="M177" s="8" t="s">
        <v>1921</v>
      </c>
      <c r="N177" s="11" t="s">
        <v>700</v>
      </c>
      <c r="O177" s="11" t="s">
        <v>140</v>
      </c>
      <c r="P177" s="8" t="s">
        <v>1930</v>
      </c>
      <c r="Q177" s="8" t="s">
        <v>136</v>
      </c>
      <c r="R177" s="8" t="s">
        <v>1923</v>
      </c>
      <c r="S177" s="8">
        <v>9</v>
      </c>
      <c r="T177" s="13" t="s">
        <v>1153</v>
      </c>
      <c r="U177" s="13">
        <v>176</v>
      </c>
      <c r="V177" s="14"/>
      <c r="W177" s="15"/>
      <c r="X177" s="12"/>
    </row>
    <row r="178" spans="1:24" x14ac:dyDescent="0.35">
      <c r="A178" s="8" t="s">
        <v>701</v>
      </c>
      <c r="B178" s="8" t="s">
        <v>46</v>
      </c>
      <c r="C178" s="8" t="s">
        <v>734</v>
      </c>
      <c r="D178" s="8" t="s">
        <v>1154</v>
      </c>
      <c r="E178" s="9" t="s">
        <v>2176</v>
      </c>
      <c r="F178" s="10" t="s">
        <v>701</v>
      </c>
      <c r="G178" s="10" t="s">
        <v>20</v>
      </c>
      <c r="H178" s="11" t="s">
        <v>725</v>
      </c>
      <c r="I178" s="11" t="s">
        <v>20</v>
      </c>
      <c r="J178" s="11" t="s">
        <v>1920</v>
      </c>
      <c r="K178" s="11" t="s">
        <v>726</v>
      </c>
      <c r="L178" s="11" t="s">
        <v>727</v>
      </c>
      <c r="M178" s="8" t="s">
        <v>1921</v>
      </c>
      <c r="N178" s="11" t="s">
        <v>700</v>
      </c>
      <c r="O178" s="11" t="s">
        <v>140</v>
      </c>
      <c r="P178" s="8" t="s">
        <v>1930</v>
      </c>
      <c r="Q178" s="8" t="s">
        <v>136</v>
      </c>
      <c r="R178" s="8" t="s">
        <v>1923</v>
      </c>
      <c r="S178" s="8">
        <v>10</v>
      </c>
      <c r="T178" s="13" t="s">
        <v>1155</v>
      </c>
      <c r="U178" s="13">
        <v>177</v>
      </c>
      <c r="V178" s="14"/>
      <c r="W178" s="15"/>
      <c r="X178" s="12"/>
    </row>
    <row r="179" spans="1:24" x14ac:dyDescent="0.35">
      <c r="A179" s="8" t="s">
        <v>701</v>
      </c>
      <c r="B179" s="8" t="s">
        <v>46</v>
      </c>
      <c r="C179" s="8" t="s">
        <v>734</v>
      </c>
      <c r="D179" s="8" t="s">
        <v>1156</v>
      </c>
      <c r="E179" s="9" t="s">
        <v>2239</v>
      </c>
      <c r="F179" s="10" t="s">
        <v>701</v>
      </c>
      <c r="G179" s="10" t="s">
        <v>20</v>
      </c>
      <c r="H179" s="11" t="s">
        <v>725</v>
      </c>
      <c r="I179" s="11" t="s">
        <v>20</v>
      </c>
      <c r="J179" s="11" t="s">
        <v>1920</v>
      </c>
      <c r="K179" s="11" t="s">
        <v>726</v>
      </c>
      <c r="L179" s="11" t="s">
        <v>727</v>
      </c>
      <c r="M179" s="8" t="s">
        <v>1921</v>
      </c>
      <c r="N179" s="11" t="s">
        <v>700</v>
      </c>
      <c r="O179" s="11" t="s">
        <v>140</v>
      </c>
      <c r="P179" s="8" t="s">
        <v>1930</v>
      </c>
      <c r="Q179" s="8" t="s">
        <v>136</v>
      </c>
      <c r="R179" s="8" t="s">
        <v>1923</v>
      </c>
      <c r="S179" s="8">
        <v>9</v>
      </c>
      <c r="T179" s="13" t="s">
        <v>1157</v>
      </c>
      <c r="U179" s="13">
        <v>178</v>
      </c>
      <c r="V179" s="14"/>
      <c r="W179" s="15"/>
      <c r="X179" s="12"/>
    </row>
    <row r="180" spans="1:24" x14ac:dyDescent="0.35">
      <c r="A180" s="8" t="s">
        <v>701</v>
      </c>
      <c r="B180" s="8" t="s">
        <v>46</v>
      </c>
      <c r="C180" s="8" t="s">
        <v>734</v>
      </c>
      <c r="D180" s="8" t="s">
        <v>1158</v>
      </c>
      <c r="E180" s="9" t="s">
        <v>2239</v>
      </c>
      <c r="F180" s="10" t="s">
        <v>701</v>
      </c>
      <c r="G180" s="10" t="s">
        <v>20</v>
      </c>
      <c r="H180" s="11" t="s">
        <v>725</v>
      </c>
      <c r="I180" s="11" t="s">
        <v>20</v>
      </c>
      <c r="J180" s="11" t="s">
        <v>1920</v>
      </c>
      <c r="K180" s="11" t="s">
        <v>726</v>
      </c>
      <c r="L180" s="11" t="s">
        <v>727</v>
      </c>
      <c r="M180" s="8" t="s">
        <v>1921</v>
      </c>
      <c r="N180" s="11" t="s">
        <v>700</v>
      </c>
      <c r="O180" s="11" t="s">
        <v>140</v>
      </c>
      <c r="P180" s="8" t="s">
        <v>1930</v>
      </c>
      <c r="Q180" s="8" t="s">
        <v>136</v>
      </c>
      <c r="R180" s="8" t="s">
        <v>1923</v>
      </c>
      <c r="S180" s="8">
        <v>10</v>
      </c>
      <c r="T180" s="13" t="s">
        <v>1159</v>
      </c>
      <c r="U180" s="13">
        <v>179</v>
      </c>
      <c r="V180" s="14"/>
      <c r="W180" s="15"/>
      <c r="X180" s="12"/>
    </row>
    <row r="181" spans="1:24" x14ac:dyDescent="0.35">
      <c r="A181" s="8" t="s">
        <v>701</v>
      </c>
      <c r="B181" s="8" t="s">
        <v>47</v>
      </c>
      <c r="C181" s="8" t="s">
        <v>735</v>
      </c>
      <c r="D181" s="8" t="s">
        <v>1160</v>
      </c>
      <c r="E181" s="9" t="s">
        <v>2202</v>
      </c>
      <c r="F181" s="10" t="s">
        <v>701</v>
      </c>
      <c r="G181" s="10" t="s">
        <v>20</v>
      </c>
      <c r="H181" s="11" t="s">
        <v>725</v>
      </c>
      <c r="I181" s="11" t="s">
        <v>20</v>
      </c>
      <c r="J181" s="11" t="s">
        <v>1920</v>
      </c>
      <c r="K181" s="11" t="s">
        <v>726</v>
      </c>
      <c r="L181" s="11" t="s">
        <v>727</v>
      </c>
      <c r="M181" s="8" t="s">
        <v>1921</v>
      </c>
      <c r="N181" s="11" t="s">
        <v>700</v>
      </c>
      <c r="O181" s="11" t="s">
        <v>140</v>
      </c>
      <c r="P181" s="8" t="s">
        <v>1931</v>
      </c>
      <c r="Q181" s="8" t="s">
        <v>136</v>
      </c>
      <c r="R181" s="8" t="s">
        <v>1923</v>
      </c>
      <c r="S181" s="8">
        <v>30</v>
      </c>
      <c r="T181" s="13" t="s">
        <v>1161</v>
      </c>
      <c r="U181" s="13">
        <v>180</v>
      </c>
      <c r="V181" s="14"/>
      <c r="W181" s="15"/>
      <c r="X181" s="12"/>
    </row>
    <row r="182" spans="1:24" x14ac:dyDescent="0.35">
      <c r="A182" s="8" t="s">
        <v>701</v>
      </c>
      <c r="B182" s="8" t="s">
        <v>47</v>
      </c>
      <c r="C182" s="8" t="s">
        <v>735</v>
      </c>
      <c r="D182" s="8" t="s">
        <v>1162</v>
      </c>
      <c r="E182" s="9" t="s">
        <v>2202</v>
      </c>
      <c r="F182" s="10" t="s">
        <v>701</v>
      </c>
      <c r="G182" s="10" t="s">
        <v>20</v>
      </c>
      <c r="H182" s="11" t="s">
        <v>725</v>
      </c>
      <c r="I182" s="11" t="s">
        <v>20</v>
      </c>
      <c r="J182" s="11" t="s">
        <v>1920</v>
      </c>
      <c r="K182" s="11" t="s">
        <v>726</v>
      </c>
      <c r="L182" s="11" t="s">
        <v>727</v>
      </c>
      <c r="M182" s="8" t="s">
        <v>1921</v>
      </c>
      <c r="N182" s="11" t="s">
        <v>700</v>
      </c>
      <c r="O182" s="11" t="s">
        <v>140</v>
      </c>
      <c r="P182" s="8" t="s">
        <v>1931</v>
      </c>
      <c r="Q182" s="8" t="s">
        <v>136</v>
      </c>
      <c r="R182" s="8" t="s">
        <v>1923</v>
      </c>
      <c r="S182" s="8">
        <v>31</v>
      </c>
      <c r="T182" s="13" t="s">
        <v>1163</v>
      </c>
      <c r="U182" s="13">
        <v>181</v>
      </c>
      <c r="V182" s="14"/>
      <c r="W182" s="15"/>
      <c r="X182" s="12"/>
    </row>
    <row r="183" spans="1:24" x14ac:dyDescent="0.35">
      <c r="A183" s="8" t="s">
        <v>701</v>
      </c>
      <c r="B183" s="8" t="s">
        <v>48</v>
      </c>
      <c r="C183" s="8" t="s">
        <v>736</v>
      </c>
      <c r="D183" s="8" t="s">
        <v>1164</v>
      </c>
      <c r="E183" s="9" t="s">
        <v>2177</v>
      </c>
      <c r="F183" s="10" t="s">
        <v>701</v>
      </c>
      <c r="G183" s="10" t="s">
        <v>20</v>
      </c>
      <c r="H183" s="11" t="s">
        <v>725</v>
      </c>
      <c r="I183" s="11" t="s">
        <v>20</v>
      </c>
      <c r="J183" s="11" t="s">
        <v>1920</v>
      </c>
      <c r="K183" s="11" t="s">
        <v>726</v>
      </c>
      <c r="L183" s="11" t="s">
        <v>727</v>
      </c>
      <c r="M183" s="8" t="s">
        <v>1921</v>
      </c>
      <c r="N183" s="11" t="s">
        <v>700</v>
      </c>
      <c r="O183" s="11" t="s">
        <v>140</v>
      </c>
      <c r="P183" s="8" t="s">
        <v>1932</v>
      </c>
      <c r="Q183" s="8" t="s">
        <v>136</v>
      </c>
      <c r="R183" s="8" t="s">
        <v>1923</v>
      </c>
      <c r="S183" s="8">
        <v>30</v>
      </c>
      <c r="T183" s="13" t="s">
        <v>1165</v>
      </c>
      <c r="U183" s="13">
        <v>182</v>
      </c>
      <c r="V183" s="14"/>
      <c r="W183" s="15"/>
      <c r="X183" s="12"/>
    </row>
    <row r="184" spans="1:24" x14ac:dyDescent="0.35">
      <c r="A184" s="8" t="s">
        <v>701</v>
      </c>
      <c r="B184" s="8" t="s">
        <v>48</v>
      </c>
      <c r="C184" s="8" t="s">
        <v>736</v>
      </c>
      <c r="D184" s="8" t="s">
        <v>1166</v>
      </c>
      <c r="E184" s="9" t="s">
        <v>2177</v>
      </c>
      <c r="F184" s="10" t="s">
        <v>701</v>
      </c>
      <c r="G184" s="10" t="s">
        <v>20</v>
      </c>
      <c r="H184" s="11" t="s">
        <v>725</v>
      </c>
      <c r="I184" s="11" t="s">
        <v>20</v>
      </c>
      <c r="J184" s="11" t="s">
        <v>1920</v>
      </c>
      <c r="K184" s="11" t="s">
        <v>726</v>
      </c>
      <c r="L184" s="11" t="s">
        <v>727</v>
      </c>
      <c r="M184" s="8" t="s">
        <v>1921</v>
      </c>
      <c r="N184" s="11" t="s">
        <v>700</v>
      </c>
      <c r="O184" s="11" t="s">
        <v>140</v>
      </c>
      <c r="P184" s="8" t="s">
        <v>1932</v>
      </c>
      <c r="Q184" s="8" t="s">
        <v>136</v>
      </c>
      <c r="R184" s="8" t="s">
        <v>1923</v>
      </c>
      <c r="S184" s="8">
        <v>31</v>
      </c>
      <c r="T184" s="13" t="s">
        <v>1167</v>
      </c>
      <c r="U184" s="13">
        <v>183</v>
      </c>
      <c r="V184" s="14"/>
      <c r="W184" s="15"/>
      <c r="X184" s="12"/>
    </row>
    <row r="185" spans="1:24" x14ac:dyDescent="0.35">
      <c r="A185" s="8" t="s">
        <v>701</v>
      </c>
      <c r="B185" s="8" t="s">
        <v>49</v>
      </c>
      <c r="C185" s="8" t="s">
        <v>705</v>
      </c>
      <c r="D185" s="8" t="s">
        <v>1168</v>
      </c>
      <c r="E185" s="9" t="s">
        <v>1566</v>
      </c>
      <c r="F185" s="10" t="s">
        <v>703</v>
      </c>
      <c r="G185" s="10" t="s">
        <v>20</v>
      </c>
      <c r="H185" s="11" t="s">
        <v>704</v>
      </c>
      <c r="I185" s="11" t="s">
        <v>705</v>
      </c>
      <c r="J185" s="11" t="s">
        <v>1885</v>
      </c>
      <c r="K185" s="11" t="s">
        <v>705</v>
      </c>
      <c r="L185" s="11" t="s">
        <v>699</v>
      </c>
      <c r="M185" s="8" t="s">
        <v>1886</v>
      </c>
      <c r="N185" s="11" t="s">
        <v>700</v>
      </c>
      <c r="O185" s="11" t="s">
        <v>140</v>
      </c>
      <c r="P185" s="8" t="s">
        <v>1933</v>
      </c>
      <c r="Q185" s="8" t="s">
        <v>136</v>
      </c>
      <c r="R185" s="8" t="s">
        <v>1888</v>
      </c>
      <c r="S185" s="8">
        <v>36</v>
      </c>
      <c r="T185" s="13" t="s">
        <v>1169</v>
      </c>
      <c r="U185" s="13">
        <v>184</v>
      </c>
      <c r="V185" s="14"/>
      <c r="W185" s="15"/>
      <c r="X185" s="12"/>
    </row>
    <row r="186" spans="1:24" x14ac:dyDescent="0.35">
      <c r="A186" s="8" t="s">
        <v>701</v>
      </c>
      <c r="B186" s="8" t="s">
        <v>49</v>
      </c>
      <c r="C186" s="8" t="s">
        <v>705</v>
      </c>
      <c r="D186" s="8" t="s">
        <v>1170</v>
      </c>
      <c r="E186" s="9" t="s">
        <v>1566</v>
      </c>
      <c r="F186" s="10" t="s">
        <v>703</v>
      </c>
      <c r="G186" s="10" t="s">
        <v>20</v>
      </c>
      <c r="H186" s="11" t="s">
        <v>704</v>
      </c>
      <c r="I186" s="11" t="s">
        <v>705</v>
      </c>
      <c r="J186" s="11" t="s">
        <v>1885</v>
      </c>
      <c r="K186" s="11" t="s">
        <v>705</v>
      </c>
      <c r="L186" s="11" t="s">
        <v>699</v>
      </c>
      <c r="M186" s="8" t="s">
        <v>1886</v>
      </c>
      <c r="N186" s="11" t="s">
        <v>700</v>
      </c>
      <c r="O186" s="11" t="s">
        <v>140</v>
      </c>
      <c r="P186" s="8" t="s">
        <v>1933</v>
      </c>
      <c r="Q186" s="8" t="s">
        <v>136</v>
      </c>
      <c r="R186" s="8" t="s">
        <v>1888</v>
      </c>
      <c r="S186" s="8">
        <v>37</v>
      </c>
      <c r="T186" s="13" t="s">
        <v>1171</v>
      </c>
      <c r="U186" s="13">
        <v>185</v>
      </c>
      <c r="V186" s="14"/>
      <c r="W186" s="15"/>
      <c r="X186" s="12"/>
    </row>
    <row r="187" spans="1:24" x14ac:dyDescent="0.35">
      <c r="A187" s="8" t="s">
        <v>701</v>
      </c>
      <c r="B187" s="8" t="s">
        <v>49</v>
      </c>
      <c r="C187" s="8" t="s">
        <v>705</v>
      </c>
      <c r="D187" s="8" t="s">
        <v>1172</v>
      </c>
      <c r="E187" s="9" t="s">
        <v>1173</v>
      </c>
      <c r="F187" s="10" t="s">
        <v>703</v>
      </c>
      <c r="G187" s="10" t="s">
        <v>20</v>
      </c>
      <c r="H187" s="11" t="s">
        <v>704</v>
      </c>
      <c r="I187" s="11" t="s">
        <v>705</v>
      </c>
      <c r="J187" s="11" t="s">
        <v>1885</v>
      </c>
      <c r="K187" s="11" t="s">
        <v>705</v>
      </c>
      <c r="L187" s="11" t="s">
        <v>699</v>
      </c>
      <c r="M187" s="8" t="s">
        <v>1886</v>
      </c>
      <c r="N187" s="11" t="s">
        <v>700</v>
      </c>
      <c r="O187" s="11" t="s">
        <v>140</v>
      </c>
      <c r="P187" s="8" t="s">
        <v>1933</v>
      </c>
      <c r="Q187" s="8" t="s">
        <v>136</v>
      </c>
      <c r="R187" s="8" t="s">
        <v>1888</v>
      </c>
      <c r="S187" s="8">
        <v>11</v>
      </c>
      <c r="T187" s="13" t="s">
        <v>1174</v>
      </c>
      <c r="U187" s="13">
        <v>186</v>
      </c>
      <c r="V187" s="14"/>
      <c r="W187" s="15"/>
      <c r="X187" s="12"/>
    </row>
    <row r="188" spans="1:24" x14ac:dyDescent="0.35">
      <c r="A188" s="8" t="s">
        <v>701</v>
      </c>
      <c r="B188" s="8" t="s">
        <v>49</v>
      </c>
      <c r="C188" s="8" t="s">
        <v>705</v>
      </c>
      <c r="D188" s="8" t="s">
        <v>1175</v>
      </c>
      <c r="E188" s="9" t="s">
        <v>1173</v>
      </c>
      <c r="F188" s="10" t="s">
        <v>703</v>
      </c>
      <c r="G188" s="10" t="s">
        <v>20</v>
      </c>
      <c r="H188" s="11" t="s">
        <v>704</v>
      </c>
      <c r="I188" s="11" t="s">
        <v>705</v>
      </c>
      <c r="J188" s="11" t="s">
        <v>1885</v>
      </c>
      <c r="K188" s="11" t="s">
        <v>705</v>
      </c>
      <c r="L188" s="11" t="s">
        <v>699</v>
      </c>
      <c r="M188" s="8" t="s">
        <v>1886</v>
      </c>
      <c r="N188" s="11" t="s">
        <v>700</v>
      </c>
      <c r="O188" s="11" t="s">
        <v>140</v>
      </c>
      <c r="P188" s="8" t="s">
        <v>1933</v>
      </c>
      <c r="Q188" s="8" t="s">
        <v>136</v>
      </c>
      <c r="R188" s="8" t="s">
        <v>1888</v>
      </c>
      <c r="S188" s="8">
        <v>12</v>
      </c>
      <c r="T188" s="13" t="s">
        <v>1176</v>
      </c>
      <c r="U188" s="13">
        <v>187</v>
      </c>
      <c r="V188" s="14"/>
      <c r="W188" s="15"/>
      <c r="X188" s="12"/>
    </row>
    <row r="189" spans="1:24" x14ac:dyDescent="0.35">
      <c r="A189" s="8" t="s">
        <v>701</v>
      </c>
      <c r="B189" s="8" t="s">
        <v>49</v>
      </c>
      <c r="C189" s="8" t="s">
        <v>705</v>
      </c>
      <c r="D189" s="8" t="s">
        <v>1177</v>
      </c>
      <c r="E189" s="9" t="s">
        <v>1178</v>
      </c>
      <c r="F189" s="10" t="s">
        <v>703</v>
      </c>
      <c r="G189" s="10" t="s">
        <v>20</v>
      </c>
      <c r="H189" s="11" t="s">
        <v>704</v>
      </c>
      <c r="I189" s="11" t="s">
        <v>705</v>
      </c>
      <c r="J189" s="11" t="s">
        <v>1885</v>
      </c>
      <c r="K189" s="11" t="s">
        <v>705</v>
      </c>
      <c r="L189" s="11" t="s">
        <v>699</v>
      </c>
      <c r="M189" s="8" t="s">
        <v>1886</v>
      </c>
      <c r="N189" s="11" t="s">
        <v>700</v>
      </c>
      <c r="O189" s="11" t="s">
        <v>140</v>
      </c>
      <c r="P189" s="8" t="s">
        <v>1933</v>
      </c>
      <c r="Q189" s="8" t="s">
        <v>136</v>
      </c>
      <c r="R189" s="8" t="s">
        <v>1888</v>
      </c>
      <c r="S189" s="8">
        <v>36</v>
      </c>
      <c r="T189" s="13" t="s">
        <v>1179</v>
      </c>
      <c r="U189" s="13">
        <v>188</v>
      </c>
      <c r="V189" s="14"/>
      <c r="W189" s="15"/>
      <c r="X189" s="12"/>
    </row>
    <row r="190" spans="1:24" x14ac:dyDescent="0.35">
      <c r="A190" s="8" t="s">
        <v>701</v>
      </c>
      <c r="B190" s="8" t="s">
        <v>49</v>
      </c>
      <c r="C190" s="8" t="s">
        <v>705</v>
      </c>
      <c r="D190" s="8" t="s">
        <v>1180</v>
      </c>
      <c r="E190" s="9" t="s">
        <v>1178</v>
      </c>
      <c r="F190" s="10" t="s">
        <v>703</v>
      </c>
      <c r="G190" s="10" t="s">
        <v>20</v>
      </c>
      <c r="H190" s="11" t="s">
        <v>704</v>
      </c>
      <c r="I190" s="11" t="s">
        <v>705</v>
      </c>
      <c r="J190" s="11" t="s">
        <v>1885</v>
      </c>
      <c r="K190" s="11" t="s">
        <v>705</v>
      </c>
      <c r="L190" s="11" t="s">
        <v>699</v>
      </c>
      <c r="M190" s="8" t="s">
        <v>1886</v>
      </c>
      <c r="N190" s="11" t="s">
        <v>700</v>
      </c>
      <c r="O190" s="11" t="s">
        <v>140</v>
      </c>
      <c r="P190" s="8" t="s">
        <v>1933</v>
      </c>
      <c r="Q190" s="8" t="s">
        <v>136</v>
      </c>
      <c r="R190" s="8" t="s">
        <v>1888</v>
      </c>
      <c r="S190" s="8">
        <v>37</v>
      </c>
      <c r="T190" s="13" t="s">
        <v>1181</v>
      </c>
      <c r="U190" s="13">
        <v>189</v>
      </c>
      <c r="V190" s="14"/>
      <c r="W190" s="15"/>
      <c r="X190" s="12"/>
    </row>
    <row r="191" spans="1:24" x14ac:dyDescent="0.35">
      <c r="A191" s="8" t="s">
        <v>701</v>
      </c>
      <c r="B191" s="8" t="s">
        <v>49</v>
      </c>
      <c r="C191" s="8" t="s">
        <v>705</v>
      </c>
      <c r="D191" s="8" t="s">
        <v>1182</v>
      </c>
      <c r="E191" s="9" t="s">
        <v>2240</v>
      </c>
      <c r="F191" s="10" t="s">
        <v>703</v>
      </c>
      <c r="G191" s="10" t="s">
        <v>20</v>
      </c>
      <c r="H191" s="11" t="s">
        <v>704</v>
      </c>
      <c r="I191" s="11" t="s">
        <v>705</v>
      </c>
      <c r="J191" s="11" t="s">
        <v>1885</v>
      </c>
      <c r="K191" s="11" t="s">
        <v>705</v>
      </c>
      <c r="L191" s="11" t="s">
        <v>699</v>
      </c>
      <c r="M191" s="8" t="s">
        <v>1886</v>
      </c>
      <c r="N191" s="11" t="s">
        <v>700</v>
      </c>
      <c r="O191" s="11" t="s">
        <v>140</v>
      </c>
      <c r="P191" s="8" t="s">
        <v>1933</v>
      </c>
      <c r="Q191" s="8" t="s">
        <v>136</v>
      </c>
      <c r="R191" s="8" t="s">
        <v>1888</v>
      </c>
      <c r="S191" s="8">
        <v>36</v>
      </c>
      <c r="T191" s="13" t="s">
        <v>1183</v>
      </c>
      <c r="U191" s="13">
        <v>190</v>
      </c>
      <c r="V191" s="14"/>
      <c r="W191" s="15"/>
      <c r="X191" s="12"/>
    </row>
    <row r="192" spans="1:24" x14ac:dyDescent="0.35">
      <c r="A192" s="8" t="s">
        <v>701</v>
      </c>
      <c r="B192" s="8" t="s">
        <v>49</v>
      </c>
      <c r="C192" s="8" t="s">
        <v>705</v>
      </c>
      <c r="D192" s="8" t="s">
        <v>1184</v>
      </c>
      <c r="E192" s="9" t="s">
        <v>2240</v>
      </c>
      <c r="F192" s="10" t="s">
        <v>703</v>
      </c>
      <c r="G192" s="10" t="s">
        <v>20</v>
      </c>
      <c r="H192" s="11" t="s">
        <v>704</v>
      </c>
      <c r="I192" s="11" t="s">
        <v>705</v>
      </c>
      <c r="J192" s="11" t="s">
        <v>1885</v>
      </c>
      <c r="K192" s="11" t="s">
        <v>705</v>
      </c>
      <c r="L192" s="11" t="s">
        <v>699</v>
      </c>
      <c r="M192" s="8" t="s">
        <v>1886</v>
      </c>
      <c r="N192" s="11" t="s">
        <v>700</v>
      </c>
      <c r="O192" s="11" t="s">
        <v>140</v>
      </c>
      <c r="P192" s="8" t="s">
        <v>1933</v>
      </c>
      <c r="Q192" s="8" t="s">
        <v>136</v>
      </c>
      <c r="R192" s="8" t="s">
        <v>1888</v>
      </c>
      <c r="S192" s="8">
        <v>37</v>
      </c>
      <c r="T192" s="13" t="s">
        <v>1185</v>
      </c>
      <c r="U192" s="13">
        <v>191</v>
      </c>
      <c r="V192" s="14"/>
      <c r="W192" s="15"/>
      <c r="X192" s="12"/>
    </row>
    <row r="193" spans="1:24" x14ac:dyDescent="0.35">
      <c r="A193" s="8" t="s">
        <v>701</v>
      </c>
      <c r="B193" s="8" t="s">
        <v>49</v>
      </c>
      <c r="C193" s="8" t="s">
        <v>705</v>
      </c>
      <c r="D193" s="8" t="s">
        <v>1186</v>
      </c>
      <c r="E193" s="9" t="s">
        <v>2203</v>
      </c>
      <c r="F193" s="10" t="s">
        <v>703</v>
      </c>
      <c r="G193" s="10" t="s">
        <v>20</v>
      </c>
      <c r="H193" s="11" t="s">
        <v>704</v>
      </c>
      <c r="I193" s="11" t="s">
        <v>705</v>
      </c>
      <c r="J193" s="11" t="s">
        <v>1885</v>
      </c>
      <c r="K193" s="11" t="s">
        <v>705</v>
      </c>
      <c r="L193" s="11" t="s">
        <v>699</v>
      </c>
      <c r="M193" s="8" t="s">
        <v>1886</v>
      </c>
      <c r="N193" s="11" t="s">
        <v>700</v>
      </c>
      <c r="O193" s="11" t="s">
        <v>140</v>
      </c>
      <c r="P193" s="8" t="s">
        <v>1933</v>
      </c>
      <c r="Q193" s="8" t="s">
        <v>136</v>
      </c>
      <c r="R193" s="8" t="s">
        <v>1888</v>
      </c>
      <c r="S193" s="8">
        <v>30</v>
      </c>
      <c r="T193" s="13" t="s">
        <v>1187</v>
      </c>
      <c r="U193" s="13">
        <v>192</v>
      </c>
      <c r="V193" s="14"/>
      <c r="W193" s="15"/>
      <c r="X193" s="12"/>
    </row>
    <row r="194" spans="1:24" x14ac:dyDescent="0.35">
      <c r="A194" s="8" t="s">
        <v>701</v>
      </c>
      <c r="B194" s="8" t="s">
        <v>49</v>
      </c>
      <c r="C194" s="8" t="s">
        <v>705</v>
      </c>
      <c r="D194" s="8" t="s">
        <v>1188</v>
      </c>
      <c r="E194" s="9" t="s">
        <v>2203</v>
      </c>
      <c r="F194" s="10" t="s">
        <v>703</v>
      </c>
      <c r="G194" s="10" t="s">
        <v>20</v>
      </c>
      <c r="H194" s="11" t="s">
        <v>704</v>
      </c>
      <c r="I194" s="11" t="s">
        <v>705</v>
      </c>
      <c r="J194" s="11" t="s">
        <v>1885</v>
      </c>
      <c r="K194" s="11" t="s">
        <v>705</v>
      </c>
      <c r="L194" s="11" t="s">
        <v>699</v>
      </c>
      <c r="M194" s="8" t="s">
        <v>1886</v>
      </c>
      <c r="N194" s="11" t="s">
        <v>700</v>
      </c>
      <c r="O194" s="11" t="s">
        <v>140</v>
      </c>
      <c r="P194" s="8" t="s">
        <v>1933</v>
      </c>
      <c r="Q194" s="8" t="s">
        <v>136</v>
      </c>
      <c r="R194" s="8" t="s">
        <v>1888</v>
      </c>
      <c r="S194" s="8">
        <v>31</v>
      </c>
      <c r="T194" s="13" t="s">
        <v>1189</v>
      </c>
      <c r="U194" s="13">
        <v>193</v>
      </c>
      <c r="V194" s="14"/>
      <c r="W194" s="15"/>
      <c r="X194" s="12"/>
    </row>
    <row r="195" spans="1:24" x14ac:dyDescent="0.35">
      <c r="A195" s="8" t="s">
        <v>701</v>
      </c>
      <c r="B195" s="8" t="s">
        <v>49</v>
      </c>
      <c r="C195" s="8" t="s">
        <v>705</v>
      </c>
      <c r="D195" s="8" t="s">
        <v>1190</v>
      </c>
      <c r="E195" s="9" t="s">
        <v>2241</v>
      </c>
      <c r="F195" s="10" t="s">
        <v>703</v>
      </c>
      <c r="G195" s="10" t="s">
        <v>20</v>
      </c>
      <c r="H195" s="11" t="s">
        <v>704</v>
      </c>
      <c r="I195" s="11" t="s">
        <v>705</v>
      </c>
      <c r="J195" s="11" t="s">
        <v>1885</v>
      </c>
      <c r="K195" s="11" t="s">
        <v>705</v>
      </c>
      <c r="L195" s="11" t="s">
        <v>699</v>
      </c>
      <c r="M195" s="8" t="s">
        <v>1886</v>
      </c>
      <c r="N195" s="11" t="s">
        <v>700</v>
      </c>
      <c r="O195" s="11" t="s">
        <v>140</v>
      </c>
      <c r="P195" s="8" t="s">
        <v>1933</v>
      </c>
      <c r="Q195" s="8" t="s">
        <v>136</v>
      </c>
      <c r="R195" s="8" t="s">
        <v>1888</v>
      </c>
      <c r="S195" s="8">
        <v>36</v>
      </c>
      <c r="T195" s="13" t="s">
        <v>1191</v>
      </c>
      <c r="U195" s="13">
        <v>194</v>
      </c>
      <c r="V195" s="14"/>
      <c r="W195" s="15"/>
      <c r="X195" s="12"/>
    </row>
    <row r="196" spans="1:24" x14ac:dyDescent="0.35">
      <c r="A196" s="8" t="s">
        <v>701</v>
      </c>
      <c r="B196" s="8" t="s">
        <v>49</v>
      </c>
      <c r="C196" s="8" t="s">
        <v>705</v>
      </c>
      <c r="D196" s="8" t="s">
        <v>1192</v>
      </c>
      <c r="E196" s="9" t="s">
        <v>2241</v>
      </c>
      <c r="F196" s="10" t="s">
        <v>703</v>
      </c>
      <c r="G196" s="10" t="s">
        <v>20</v>
      </c>
      <c r="H196" s="11" t="s">
        <v>704</v>
      </c>
      <c r="I196" s="11" t="s">
        <v>705</v>
      </c>
      <c r="J196" s="11" t="s">
        <v>1885</v>
      </c>
      <c r="K196" s="11" t="s">
        <v>705</v>
      </c>
      <c r="L196" s="11" t="s">
        <v>699</v>
      </c>
      <c r="M196" s="8" t="s">
        <v>1886</v>
      </c>
      <c r="N196" s="11" t="s">
        <v>700</v>
      </c>
      <c r="O196" s="11" t="s">
        <v>140</v>
      </c>
      <c r="P196" s="8" t="s">
        <v>1933</v>
      </c>
      <c r="Q196" s="8" t="s">
        <v>136</v>
      </c>
      <c r="R196" s="8" t="s">
        <v>1888</v>
      </c>
      <c r="S196" s="8">
        <v>37</v>
      </c>
      <c r="T196" s="13" t="s">
        <v>1193</v>
      </c>
      <c r="U196" s="13">
        <v>195</v>
      </c>
      <c r="V196" s="14"/>
      <c r="W196" s="15"/>
      <c r="X196" s="12"/>
    </row>
    <row r="197" spans="1:24" x14ac:dyDescent="0.35">
      <c r="A197" s="8" t="s">
        <v>701</v>
      </c>
      <c r="B197" s="8" t="s">
        <v>49</v>
      </c>
      <c r="C197" s="8" t="s">
        <v>705</v>
      </c>
      <c r="D197" s="8" t="s">
        <v>1194</v>
      </c>
      <c r="E197" s="9" t="s">
        <v>2241</v>
      </c>
      <c r="F197" s="10" t="s">
        <v>703</v>
      </c>
      <c r="G197" s="10" t="s">
        <v>20</v>
      </c>
      <c r="H197" s="11" t="s">
        <v>704</v>
      </c>
      <c r="I197" s="11" t="s">
        <v>705</v>
      </c>
      <c r="J197" s="11" t="s">
        <v>1885</v>
      </c>
      <c r="K197" s="11" t="s">
        <v>705</v>
      </c>
      <c r="L197" s="11" t="s">
        <v>699</v>
      </c>
      <c r="M197" s="8" t="s">
        <v>1886</v>
      </c>
      <c r="N197" s="11" t="s">
        <v>700</v>
      </c>
      <c r="O197" s="11" t="s">
        <v>140</v>
      </c>
      <c r="P197" s="8" t="s">
        <v>1933</v>
      </c>
      <c r="Q197" s="8" t="s">
        <v>136</v>
      </c>
      <c r="R197" s="8" t="s">
        <v>1888</v>
      </c>
      <c r="S197" s="8">
        <v>40</v>
      </c>
      <c r="T197" s="13" t="s">
        <v>1195</v>
      </c>
      <c r="U197" s="13">
        <v>196</v>
      </c>
      <c r="V197" s="14"/>
      <c r="W197" s="15"/>
      <c r="X197" s="12"/>
    </row>
    <row r="198" spans="1:24" x14ac:dyDescent="0.35">
      <c r="A198" s="8" t="s">
        <v>701</v>
      </c>
      <c r="B198" s="8" t="s">
        <v>49</v>
      </c>
      <c r="C198" s="8" t="s">
        <v>705</v>
      </c>
      <c r="D198" s="8" t="s">
        <v>1196</v>
      </c>
      <c r="E198" s="9" t="s">
        <v>2241</v>
      </c>
      <c r="F198" s="10" t="s">
        <v>703</v>
      </c>
      <c r="G198" s="10" t="s">
        <v>20</v>
      </c>
      <c r="H198" s="11" t="s">
        <v>704</v>
      </c>
      <c r="I198" s="11" t="s">
        <v>705</v>
      </c>
      <c r="J198" s="11" t="s">
        <v>1885</v>
      </c>
      <c r="K198" s="11" t="s">
        <v>705</v>
      </c>
      <c r="L198" s="11" t="s">
        <v>699</v>
      </c>
      <c r="M198" s="8" t="s">
        <v>1886</v>
      </c>
      <c r="N198" s="11" t="s">
        <v>700</v>
      </c>
      <c r="O198" s="11" t="s">
        <v>140</v>
      </c>
      <c r="P198" s="8" t="s">
        <v>1933</v>
      </c>
      <c r="Q198" s="8" t="s">
        <v>136</v>
      </c>
      <c r="R198" s="8" t="s">
        <v>1888</v>
      </c>
      <c r="S198" s="8">
        <v>41</v>
      </c>
      <c r="T198" s="13" t="s">
        <v>1197</v>
      </c>
      <c r="U198" s="13">
        <v>197</v>
      </c>
      <c r="V198" s="14"/>
      <c r="W198" s="15"/>
      <c r="X198" s="12"/>
    </row>
    <row r="199" spans="1:24" x14ac:dyDescent="0.35">
      <c r="A199" s="8" t="s">
        <v>701</v>
      </c>
      <c r="B199" s="8" t="s">
        <v>49</v>
      </c>
      <c r="C199" s="8" t="s">
        <v>705</v>
      </c>
      <c r="D199" s="8" t="s">
        <v>1198</v>
      </c>
      <c r="E199" s="9" t="s">
        <v>2242</v>
      </c>
      <c r="F199" s="10" t="s">
        <v>703</v>
      </c>
      <c r="G199" s="10" t="s">
        <v>20</v>
      </c>
      <c r="H199" s="11" t="s">
        <v>704</v>
      </c>
      <c r="I199" s="11" t="s">
        <v>705</v>
      </c>
      <c r="J199" s="11" t="s">
        <v>1885</v>
      </c>
      <c r="K199" s="11" t="s">
        <v>705</v>
      </c>
      <c r="L199" s="11" t="s">
        <v>699</v>
      </c>
      <c r="M199" s="8" t="s">
        <v>1886</v>
      </c>
      <c r="N199" s="11" t="s">
        <v>700</v>
      </c>
      <c r="O199" s="11" t="s">
        <v>140</v>
      </c>
      <c r="P199" s="8" t="s">
        <v>1933</v>
      </c>
      <c r="Q199" s="8" t="s">
        <v>136</v>
      </c>
      <c r="R199" s="8" t="s">
        <v>1888</v>
      </c>
      <c r="S199" s="8">
        <v>36</v>
      </c>
      <c r="T199" s="13" t="s">
        <v>1199</v>
      </c>
      <c r="U199" s="13">
        <v>198</v>
      </c>
      <c r="V199" s="14"/>
      <c r="W199" s="15"/>
      <c r="X199" s="12"/>
    </row>
    <row r="200" spans="1:24" x14ac:dyDescent="0.35">
      <c r="A200" s="8" t="s">
        <v>701</v>
      </c>
      <c r="B200" s="8" t="s">
        <v>49</v>
      </c>
      <c r="C200" s="8" t="s">
        <v>705</v>
      </c>
      <c r="D200" s="8" t="s">
        <v>1200</v>
      </c>
      <c r="E200" s="9" t="s">
        <v>2242</v>
      </c>
      <c r="F200" s="10" t="s">
        <v>703</v>
      </c>
      <c r="G200" s="10" t="s">
        <v>20</v>
      </c>
      <c r="H200" s="11" t="s">
        <v>704</v>
      </c>
      <c r="I200" s="11" t="s">
        <v>705</v>
      </c>
      <c r="J200" s="11" t="s">
        <v>1885</v>
      </c>
      <c r="K200" s="11" t="s">
        <v>705</v>
      </c>
      <c r="L200" s="11" t="s">
        <v>699</v>
      </c>
      <c r="M200" s="8" t="s">
        <v>1886</v>
      </c>
      <c r="N200" s="11" t="s">
        <v>700</v>
      </c>
      <c r="O200" s="11" t="s">
        <v>140</v>
      </c>
      <c r="P200" s="8" t="s">
        <v>1933</v>
      </c>
      <c r="Q200" s="8" t="s">
        <v>136</v>
      </c>
      <c r="R200" s="8" t="s">
        <v>1888</v>
      </c>
      <c r="S200" s="8">
        <v>37</v>
      </c>
      <c r="T200" s="13" t="s">
        <v>1201</v>
      </c>
      <c r="U200" s="13">
        <v>199</v>
      </c>
      <c r="V200" s="14"/>
      <c r="W200" s="15"/>
      <c r="X200" s="12"/>
    </row>
    <row r="201" spans="1:24" x14ac:dyDescent="0.35">
      <c r="A201" s="8" t="s">
        <v>701</v>
      </c>
      <c r="B201" s="8" t="s">
        <v>49</v>
      </c>
      <c r="C201" s="8" t="s">
        <v>705</v>
      </c>
      <c r="D201" s="8" t="s">
        <v>1202</v>
      </c>
      <c r="E201" s="9" t="s">
        <v>2204</v>
      </c>
      <c r="F201" s="10" t="s">
        <v>703</v>
      </c>
      <c r="G201" s="10" t="s">
        <v>20</v>
      </c>
      <c r="H201" s="11" t="s">
        <v>704</v>
      </c>
      <c r="I201" s="11" t="s">
        <v>705</v>
      </c>
      <c r="J201" s="11" t="s">
        <v>1885</v>
      </c>
      <c r="K201" s="11" t="s">
        <v>705</v>
      </c>
      <c r="L201" s="11" t="s">
        <v>699</v>
      </c>
      <c r="M201" s="8" t="s">
        <v>1886</v>
      </c>
      <c r="N201" s="11" t="s">
        <v>700</v>
      </c>
      <c r="O201" s="11" t="s">
        <v>140</v>
      </c>
      <c r="P201" s="8" t="s">
        <v>1933</v>
      </c>
      <c r="Q201" s="8" t="s">
        <v>136</v>
      </c>
      <c r="R201" s="8" t="s">
        <v>1888</v>
      </c>
      <c r="S201" s="8">
        <v>9</v>
      </c>
      <c r="T201" s="13" t="s">
        <v>1203</v>
      </c>
      <c r="U201" s="13">
        <v>200</v>
      </c>
      <c r="V201" s="14"/>
      <c r="W201" s="15"/>
      <c r="X201" s="12"/>
    </row>
    <row r="202" spans="1:24" x14ac:dyDescent="0.35">
      <c r="A202" s="8" t="s">
        <v>701</v>
      </c>
      <c r="B202" s="8" t="s">
        <v>49</v>
      </c>
      <c r="C202" s="8" t="s">
        <v>705</v>
      </c>
      <c r="D202" s="8" t="s">
        <v>1204</v>
      </c>
      <c r="E202" s="9" t="s">
        <v>2204</v>
      </c>
      <c r="F202" s="10" t="s">
        <v>703</v>
      </c>
      <c r="G202" s="10" t="s">
        <v>20</v>
      </c>
      <c r="H202" s="11" t="s">
        <v>704</v>
      </c>
      <c r="I202" s="11" t="s">
        <v>705</v>
      </c>
      <c r="J202" s="11" t="s">
        <v>1885</v>
      </c>
      <c r="K202" s="11" t="s">
        <v>705</v>
      </c>
      <c r="L202" s="11" t="s">
        <v>699</v>
      </c>
      <c r="M202" s="8" t="s">
        <v>1886</v>
      </c>
      <c r="N202" s="11" t="s">
        <v>700</v>
      </c>
      <c r="O202" s="11" t="s">
        <v>140</v>
      </c>
      <c r="P202" s="8" t="s">
        <v>1933</v>
      </c>
      <c r="Q202" s="8" t="s">
        <v>136</v>
      </c>
      <c r="R202" s="8" t="s">
        <v>1888</v>
      </c>
      <c r="S202" s="8">
        <v>10</v>
      </c>
      <c r="T202" s="13" t="s">
        <v>1205</v>
      </c>
      <c r="U202" s="13">
        <v>201</v>
      </c>
      <c r="V202" s="14"/>
      <c r="W202" s="15"/>
      <c r="X202" s="12"/>
    </row>
    <row r="203" spans="1:24" x14ac:dyDescent="0.35">
      <c r="A203" s="8" t="s">
        <v>701</v>
      </c>
      <c r="B203" s="8" t="s">
        <v>49</v>
      </c>
      <c r="C203" s="8" t="s">
        <v>705</v>
      </c>
      <c r="D203" s="8" t="s">
        <v>1206</v>
      </c>
      <c r="E203" s="9" t="s">
        <v>2243</v>
      </c>
      <c r="F203" s="10" t="s">
        <v>703</v>
      </c>
      <c r="G203" s="10" t="s">
        <v>20</v>
      </c>
      <c r="H203" s="11" t="s">
        <v>704</v>
      </c>
      <c r="I203" s="11" t="s">
        <v>705</v>
      </c>
      <c r="J203" s="11" t="s">
        <v>1885</v>
      </c>
      <c r="K203" s="11" t="s">
        <v>705</v>
      </c>
      <c r="L203" s="11" t="s">
        <v>699</v>
      </c>
      <c r="M203" s="8" t="s">
        <v>1886</v>
      </c>
      <c r="N203" s="11" t="s">
        <v>700</v>
      </c>
      <c r="O203" s="11" t="s">
        <v>140</v>
      </c>
      <c r="P203" s="8" t="s">
        <v>1933</v>
      </c>
      <c r="Q203" s="8" t="s">
        <v>136</v>
      </c>
      <c r="R203" s="8" t="s">
        <v>1888</v>
      </c>
      <c r="S203" s="8">
        <v>36</v>
      </c>
      <c r="T203" s="13" t="s">
        <v>1207</v>
      </c>
      <c r="U203" s="13">
        <v>202</v>
      </c>
      <c r="V203" s="14"/>
      <c r="W203" s="15"/>
      <c r="X203" s="12"/>
    </row>
    <row r="204" spans="1:24" x14ac:dyDescent="0.35">
      <c r="A204" s="8" t="s">
        <v>701</v>
      </c>
      <c r="B204" s="8" t="s">
        <v>49</v>
      </c>
      <c r="C204" s="8" t="s">
        <v>705</v>
      </c>
      <c r="D204" s="8" t="s">
        <v>1208</v>
      </c>
      <c r="E204" s="9" t="s">
        <v>2243</v>
      </c>
      <c r="F204" s="10" t="s">
        <v>703</v>
      </c>
      <c r="G204" s="10" t="s">
        <v>20</v>
      </c>
      <c r="H204" s="11" t="s">
        <v>704</v>
      </c>
      <c r="I204" s="11" t="s">
        <v>705</v>
      </c>
      <c r="J204" s="11" t="s">
        <v>1885</v>
      </c>
      <c r="K204" s="11" t="s">
        <v>705</v>
      </c>
      <c r="L204" s="11" t="s">
        <v>699</v>
      </c>
      <c r="M204" s="8" t="s">
        <v>1886</v>
      </c>
      <c r="N204" s="11" t="s">
        <v>700</v>
      </c>
      <c r="O204" s="11" t="s">
        <v>140</v>
      </c>
      <c r="P204" s="8" t="s">
        <v>1933</v>
      </c>
      <c r="Q204" s="8" t="s">
        <v>136</v>
      </c>
      <c r="R204" s="8" t="s">
        <v>1888</v>
      </c>
      <c r="S204" s="8">
        <v>37</v>
      </c>
      <c r="T204" s="13" t="s">
        <v>1209</v>
      </c>
      <c r="U204" s="13">
        <v>203</v>
      </c>
      <c r="V204" s="14"/>
      <c r="W204" s="15"/>
      <c r="X204" s="12"/>
    </row>
    <row r="205" spans="1:24" x14ac:dyDescent="0.35">
      <c r="A205" s="8" t="s">
        <v>701</v>
      </c>
      <c r="B205" s="8" t="s">
        <v>49</v>
      </c>
      <c r="C205" s="8" t="s">
        <v>705</v>
      </c>
      <c r="D205" s="8" t="s">
        <v>1210</v>
      </c>
      <c r="E205" s="9" t="s">
        <v>2178</v>
      </c>
      <c r="F205" s="10" t="s">
        <v>703</v>
      </c>
      <c r="G205" s="10" t="s">
        <v>20</v>
      </c>
      <c r="H205" s="11" t="s">
        <v>704</v>
      </c>
      <c r="I205" s="11" t="s">
        <v>705</v>
      </c>
      <c r="J205" s="11" t="s">
        <v>1885</v>
      </c>
      <c r="K205" s="11" t="s">
        <v>705</v>
      </c>
      <c r="L205" s="11" t="s">
        <v>699</v>
      </c>
      <c r="M205" s="8" t="s">
        <v>1886</v>
      </c>
      <c r="N205" s="11" t="s">
        <v>700</v>
      </c>
      <c r="O205" s="11" t="s">
        <v>140</v>
      </c>
      <c r="P205" s="8" t="s">
        <v>1933</v>
      </c>
      <c r="Q205" s="8" t="s">
        <v>136</v>
      </c>
      <c r="R205" s="8" t="s">
        <v>1888</v>
      </c>
      <c r="S205" s="8">
        <v>30</v>
      </c>
      <c r="T205" s="13" t="s">
        <v>1211</v>
      </c>
      <c r="U205" s="13">
        <v>204</v>
      </c>
      <c r="V205" s="14"/>
      <c r="W205" s="15"/>
      <c r="X205" s="12"/>
    </row>
    <row r="206" spans="1:24" x14ac:dyDescent="0.35">
      <c r="A206" s="8" t="s">
        <v>701</v>
      </c>
      <c r="B206" s="8" t="s">
        <v>49</v>
      </c>
      <c r="C206" s="8" t="s">
        <v>705</v>
      </c>
      <c r="D206" s="8" t="s">
        <v>1212</v>
      </c>
      <c r="E206" s="9" t="s">
        <v>2178</v>
      </c>
      <c r="F206" s="10" t="s">
        <v>703</v>
      </c>
      <c r="G206" s="10" t="s">
        <v>20</v>
      </c>
      <c r="H206" s="11" t="s">
        <v>704</v>
      </c>
      <c r="I206" s="11" t="s">
        <v>705</v>
      </c>
      <c r="J206" s="11" t="s">
        <v>1885</v>
      </c>
      <c r="K206" s="11" t="s">
        <v>705</v>
      </c>
      <c r="L206" s="11" t="s">
        <v>699</v>
      </c>
      <c r="M206" s="8" t="s">
        <v>1886</v>
      </c>
      <c r="N206" s="11" t="s">
        <v>700</v>
      </c>
      <c r="O206" s="11" t="s">
        <v>140</v>
      </c>
      <c r="P206" s="8" t="s">
        <v>1933</v>
      </c>
      <c r="Q206" s="8" t="s">
        <v>136</v>
      </c>
      <c r="R206" s="8" t="s">
        <v>1888</v>
      </c>
      <c r="S206" s="8">
        <v>31</v>
      </c>
      <c r="T206" s="13" t="s">
        <v>1213</v>
      </c>
      <c r="U206" s="13">
        <v>205</v>
      </c>
      <c r="V206" s="14"/>
      <c r="W206" s="15"/>
      <c r="X206" s="12"/>
    </row>
    <row r="207" spans="1:24" x14ac:dyDescent="0.35">
      <c r="A207" s="8" t="s">
        <v>701</v>
      </c>
      <c r="B207" s="8" t="s">
        <v>50</v>
      </c>
      <c r="C207" s="8" t="s">
        <v>737</v>
      </c>
      <c r="D207" s="8" t="s">
        <v>1214</v>
      </c>
      <c r="E207" s="9" t="s">
        <v>2024</v>
      </c>
      <c r="F207" s="10" t="s">
        <v>701</v>
      </c>
      <c r="G207" s="10" t="s">
        <v>20</v>
      </c>
      <c r="H207" s="11" t="s">
        <v>725</v>
      </c>
      <c r="I207" s="11" t="s">
        <v>20</v>
      </c>
      <c r="J207" s="11" t="s">
        <v>1920</v>
      </c>
      <c r="K207" s="11" t="s">
        <v>726</v>
      </c>
      <c r="L207" s="11" t="s">
        <v>727</v>
      </c>
      <c r="M207" s="8" t="s">
        <v>1921</v>
      </c>
      <c r="N207" s="11" t="s">
        <v>700</v>
      </c>
      <c r="O207" s="11" t="s">
        <v>140</v>
      </c>
      <c r="P207" s="8" t="s">
        <v>1934</v>
      </c>
      <c r="Q207" s="8" t="s">
        <v>136</v>
      </c>
      <c r="R207" s="8" t="s">
        <v>1923</v>
      </c>
      <c r="S207" s="8">
        <v>36</v>
      </c>
      <c r="T207" s="13" t="s">
        <v>1215</v>
      </c>
      <c r="U207" s="13">
        <v>206</v>
      </c>
      <c r="V207" s="14"/>
      <c r="W207" s="15"/>
      <c r="X207" s="12"/>
    </row>
    <row r="208" spans="1:24" x14ac:dyDescent="0.35">
      <c r="A208" s="8" t="s">
        <v>701</v>
      </c>
      <c r="B208" s="8" t="s">
        <v>50</v>
      </c>
      <c r="C208" s="8" t="s">
        <v>737</v>
      </c>
      <c r="D208" s="8" t="s">
        <v>1216</v>
      </c>
      <c r="E208" s="9" t="s">
        <v>2024</v>
      </c>
      <c r="F208" s="10" t="s">
        <v>701</v>
      </c>
      <c r="G208" s="10" t="s">
        <v>20</v>
      </c>
      <c r="H208" s="11" t="s">
        <v>725</v>
      </c>
      <c r="I208" s="11" t="s">
        <v>20</v>
      </c>
      <c r="J208" s="11" t="s">
        <v>1920</v>
      </c>
      <c r="K208" s="11" t="s">
        <v>726</v>
      </c>
      <c r="L208" s="11" t="s">
        <v>727</v>
      </c>
      <c r="M208" s="8" t="s">
        <v>1921</v>
      </c>
      <c r="N208" s="11" t="s">
        <v>700</v>
      </c>
      <c r="O208" s="11" t="s">
        <v>140</v>
      </c>
      <c r="P208" s="8" t="s">
        <v>1934</v>
      </c>
      <c r="Q208" s="8" t="s">
        <v>136</v>
      </c>
      <c r="R208" s="8" t="s">
        <v>1923</v>
      </c>
      <c r="S208" s="8">
        <v>37</v>
      </c>
      <c r="T208" s="13" t="s">
        <v>1217</v>
      </c>
      <c r="U208" s="13">
        <v>207</v>
      </c>
      <c r="V208" s="14"/>
      <c r="W208" s="15"/>
      <c r="X208" s="12"/>
    </row>
    <row r="209" spans="1:24" x14ac:dyDescent="0.35">
      <c r="A209" s="8" t="s">
        <v>701</v>
      </c>
      <c r="B209" s="8" t="s">
        <v>50</v>
      </c>
      <c r="C209" s="8" t="s">
        <v>737</v>
      </c>
      <c r="D209" s="8" t="s">
        <v>1218</v>
      </c>
      <c r="E209" s="9" t="s">
        <v>51</v>
      </c>
      <c r="F209" s="10" t="s">
        <v>701</v>
      </c>
      <c r="G209" s="10" t="s">
        <v>20</v>
      </c>
      <c r="H209" s="11" t="s">
        <v>725</v>
      </c>
      <c r="I209" s="11" t="s">
        <v>20</v>
      </c>
      <c r="J209" s="11" t="s">
        <v>1920</v>
      </c>
      <c r="K209" s="11" t="s">
        <v>726</v>
      </c>
      <c r="L209" s="11" t="s">
        <v>727</v>
      </c>
      <c r="M209" s="8" t="s">
        <v>1921</v>
      </c>
      <c r="N209" s="11" t="s">
        <v>700</v>
      </c>
      <c r="O209" s="11" t="s">
        <v>140</v>
      </c>
      <c r="P209" s="8" t="s">
        <v>1934</v>
      </c>
      <c r="Q209" s="8" t="s">
        <v>136</v>
      </c>
      <c r="R209" s="8" t="s">
        <v>1923</v>
      </c>
      <c r="S209" s="8">
        <v>30</v>
      </c>
      <c r="T209" s="13" t="s">
        <v>1219</v>
      </c>
      <c r="U209" s="13">
        <v>208</v>
      </c>
      <c r="V209" s="14"/>
      <c r="W209" s="15"/>
      <c r="X209" s="12"/>
    </row>
    <row r="210" spans="1:24" x14ac:dyDescent="0.35">
      <c r="A210" s="8" t="s">
        <v>701</v>
      </c>
      <c r="B210" s="8" t="s">
        <v>50</v>
      </c>
      <c r="C210" s="8" t="s">
        <v>737</v>
      </c>
      <c r="D210" s="8" t="s">
        <v>1220</v>
      </c>
      <c r="E210" s="9" t="s">
        <v>51</v>
      </c>
      <c r="F210" s="10" t="s">
        <v>701</v>
      </c>
      <c r="G210" s="10" t="s">
        <v>20</v>
      </c>
      <c r="H210" s="11" t="s">
        <v>725</v>
      </c>
      <c r="I210" s="11" t="s">
        <v>20</v>
      </c>
      <c r="J210" s="11" t="s">
        <v>1920</v>
      </c>
      <c r="K210" s="11" t="s">
        <v>726</v>
      </c>
      <c r="L210" s="11" t="s">
        <v>727</v>
      </c>
      <c r="M210" s="8" t="s">
        <v>1921</v>
      </c>
      <c r="N210" s="11" t="s">
        <v>700</v>
      </c>
      <c r="O210" s="11" t="s">
        <v>140</v>
      </c>
      <c r="P210" s="8" t="s">
        <v>1934</v>
      </c>
      <c r="Q210" s="8" t="s">
        <v>136</v>
      </c>
      <c r="R210" s="8" t="s">
        <v>1923</v>
      </c>
      <c r="S210" s="8">
        <v>31</v>
      </c>
      <c r="T210" s="13" t="s">
        <v>1221</v>
      </c>
      <c r="U210" s="13">
        <v>209</v>
      </c>
      <c r="V210" s="14"/>
      <c r="W210" s="15"/>
      <c r="X210" s="12"/>
    </row>
    <row r="211" spans="1:24" x14ac:dyDescent="0.35">
      <c r="A211" s="8" t="s">
        <v>701</v>
      </c>
      <c r="B211" s="8" t="s">
        <v>50</v>
      </c>
      <c r="C211" s="8" t="s">
        <v>737</v>
      </c>
      <c r="D211" s="8" t="s">
        <v>1222</v>
      </c>
      <c r="E211" s="9" t="s">
        <v>2205</v>
      </c>
      <c r="F211" s="10" t="s">
        <v>701</v>
      </c>
      <c r="G211" s="10" t="s">
        <v>20</v>
      </c>
      <c r="H211" s="11" t="s">
        <v>725</v>
      </c>
      <c r="I211" s="11" t="s">
        <v>20</v>
      </c>
      <c r="J211" s="11" t="s">
        <v>1920</v>
      </c>
      <c r="K211" s="11" t="s">
        <v>726</v>
      </c>
      <c r="L211" s="11" t="s">
        <v>727</v>
      </c>
      <c r="M211" s="8" t="s">
        <v>1921</v>
      </c>
      <c r="N211" s="11" t="s">
        <v>700</v>
      </c>
      <c r="O211" s="11" t="s">
        <v>140</v>
      </c>
      <c r="P211" s="8" t="s">
        <v>1934</v>
      </c>
      <c r="Q211" s="8" t="s">
        <v>136</v>
      </c>
      <c r="R211" s="8" t="s">
        <v>1923</v>
      </c>
      <c r="S211" s="8">
        <v>30</v>
      </c>
      <c r="T211" s="13" t="s">
        <v>1223</v>
      </c>
      <c r="U211" s="13">
        <v>210</v>
      </c>
      <c r="V211" s="14"/>
      <c r="W211" s="15"/>
      <c r="X211" s="12"/>
    </row>
    <row r="212" spans="1:24" x14ac:dyDescent="0.35">
      <c r="A212" s="8" t="s">
        <v>701</v>
      </c>
      <c r="B212" s="8" t="s">
        <v>50</v>
      </c>
      <c r="C212" s="8" t="s">
        <v>737</v>
      </c>
      <c r="D212" s="8" t="s">
        <v>1224</v>
      </c>
      <c r="E212" s="9" t="s">
        <v>2205</v>
      </c>
      <c r="F212" s="10" t="s">
        <v>701</v>
      </c>
      <c r="G212" s="10" t="s">
        <v>20</v>
      </c>
      <c r="H212" s="11" t="s">
        <v>725</v>
      </c>
      <c r="I212" s="11" t="s">
        <v>20</v>
      </c>
      <c r="J212" s="11" t="s">
        <v>1920</v>
      </c>
      <c r="K212" s="11" t="s">
        <v>726</v>
      </c>
      <c r="L212" s="11" t="s">
        <v>727</v>
      </c>
      <c r="M212" s="8" t="s">
        <v>1921</v>
      </c>
      <c r="N212" s="11" t="s">
        <v>700</v>
      </c>
      <c r="O212" s="11" t="s">
        <v>140</v>
      </c>
      <c r="P212" s="8" t="s">
        <v>1934</v>
      </c>
      <c r="Q212" s="8" t="s">
        <v>136</v>
      </c>
      <c r="R212" s="8" t="s">
        <v>1923</v>
      </c>
      <c r="S212" s="8">
        <v>31</v>
      </c>
      <c r="T212" s="13" t="s">
        <v>1225</v>
      </c>
      <c r="U212" s="13">
        <v>211</v>
      </c>
      <c r="V212" s="14"/>
      <c r="W212" s="15"/>
      <c r="X212" s="12"/>
    </row>
    <row r="213" spans="1:24" x14ac:dyDescent="0.35">
      <c r="A213" s="8" t="s">
        <v>701</v>
      </c>
      <c r="B213" s="8" t="s">
        <v>50</v>
      </c>
      <c r="C213" s="8" t="s">
        <v>737</v>
      </c>
      <c r="D213" s="8" t="s">
        <v>1226</v>
      </c>
      <c r="E213" s="9" t="s">
        <v>2179</v>
      </c>
      <c r="F213" s="10" t="s">
        <v>701</v>
      </c>
      <c r="G213" s="10" t="s">
        <v>20</v>
      </c>
      <c r="H213" s="11" t="s">
        <v>725</v>
      </c>
      <c r="I213" s="11" t="s">
        <v>20</v>
      </c>
      <c r="J213" s="11" t="s">
        <v>1920</v>
      </c>
      <c r="K213" s="11" t="s">
        <v>726</v>
      </c>
      <c r="L213" s="11" t="s">
        <v>727</v>
      </c>
      <c r="M213" s="8" t="s">
        <v>1921</v>
      </c>
      <c r="N213" s="11" t="s">
        <v>700</v>
      </c>
      <c r="O213" s="11" t="s">
        <v>140</v>
      </c>
      <c r="P213" s="8" t="s">
        <v>1934</v>
      </c>
      <c r="Q213" s="8" t="s">
        <v>136</v>
      </c>
      <c r="R213" s="8" t="s">
        <v>1923</v>
      </c>
      <c r="S213" s="8">
        <v>9</v>
      </c>
      <c r="T213" s="13" t="s">
        <v>1227</v>
      </c>
      <c r="U213" s="13">
        <v>212</v>
      </c>
      <c r="V213" s="14"/>
      <c r="W213" s="15"/>
      <c r="X213" s="12"/>
    </row>
    <row r="214" spans="1:24" x14ac:dyDescent="0.35">
      <c r="A214" s="8" t="s">
        <v>701</v>
      </c>
      <c r="B214" s="8" t="s">
        <v>50</v>
      </c>
      <c r="C214" s="8" t="s">
        <v>737</v>
      </c>
      <c r="D214" s="8" t="s">
        <v>1228</v>
      </c>
      <c r="E214" s="9" t="s">
        <v>2179</v>
      </c>
      <c r="F214" s="10" t="s">
        <v>701</v>
      </c>
      <c r="G214" s="10" t="s">
        <v>20</v>
      </c>
      <c r="H214" s="11" t="s">
        <v>725</v>
      </c>
      <c r="I214" s="11" t="s">
        <v>20</v>
      </c>
      <c r="J214" s="11" t="s">
        <v>1920</v>
      </c>
      <c r="K214" s="11" t="s">
        <v>726</v>
      </c>
      <c r="L214" s="11" t="s">
        <v>727</v>
      </c>
      <c r="M214" s="8" t="s">
        <v>1921</v>
      </c>
      <c r="N214" s="11" t="s">
        <v>700</v>
      </c>
      <c r="O214" s="11" t="s">
        <v>140</v>
      </c>
      <c r="P214" s="8" t="s">
        <v>1934</v>
      </c>
      <c r="Q214" s="8" t="s">
        <v>136</v>
      </c>
      <c r="R214" s="8" t="s">
        <v>1923</v>
      </c>
      <c r="S214" s="8">
        <v>10</v>
      </c>
      <c r="T214" s="13" t="s">
        <v>1229</v>
      </c>
      <c r="U214" s="13">
        <v>213</v>
      </c>
      <c r="V214" s="14"/>
      <c r="W214" s="15"/>
      <c r="X214" s="12"/>
    </row>
    <row r="215" spans="1:24" x14ac:dyDescent="0.35">
      <c r="A215" s="8" t="s">
        <v>701</v>
      </c>
      <c r="B215" s="8" t="s">
        <v>50</v>
      </c>
      <c r="C215" s="8" t="s">
        <v>737</v>
      </c>
      <c r="D215" s="8" t="s">
        <v>1230</v>
      </c>
      <c r="E215" s="9" t="s">
        <v>1231</v>
      </c>
      <c r="F215" s="10" t="s">
        <v>701</v>
      </c>
      <c r="G215" s="10" t="s">
        <v>20</v>
      </c>
      <c r="H215" s="11" t="s">
        <v>725</v>
      </c>
      <c r="I215" s="11" t="s">
        <v>20</v>
      </c>
      <c r="J215" s="11" t="s">
        <v>1920</v>
      </c>
      <c r="K215" s="11" t="s">
        <v>726</v>
      </c>
      <c r="L215" s="11" t="s">
        <v>727</v>
      </c>
      <c r="M215" s="8" t="s">
        <v>1921</v>
      </c>
      <c r="N215" s="11" t="s">
        <v>700</v>
      </c>
      <c r="O215" s="11" t="s">
        <v>140</v>
      </c>
      <c r="P215" s="8" t="s">
        <v>1934</v>
      </c>
      <c r="Q215" s="8" t="s">
        <v>136</v>
      </c>
      <c r="R215" s="8" t="s">
        <v>1923</v>
      </c>
      <c r="S215" s="8">
        <v>30</v>
      </c>
      <c r="T215" s="13" t="s">
        <v>1232</v>
      </c>
      <c r="U215" s="13">
        <v>214</v>
      </c>
      <c r="V215" s="14"/>
      <c r="W215" s="15"/>
      <c r="X215" s="12"/>
    </row>
    <row r="216" spans="1:24" x14ac:dyDescent="0.35">
      <c r="A216" s="8" t="s">
        <v>701</v>
      </c>
      <c r="B216" s="8" t="s">
        <v>50</v>
      </c>
      <c r="C216" s="8" t="s">
        <v>737</v>
      </c>
      <c r="D216" s="8" t="s">
        <v>1233</v>
      </c>
      <c r="E216" s="9" t="s">
        <v>1231</v>
      </c>
      <c r="F216" s="10" t="s">
        <v>701</v>
      </c>
      <c r="G216" s="10" t="s">
        <v>20</v>
      </c>
      <c r="H216" s="11" t="s">
        <v>725</v>
      </c>
      <c r="I216" s="11" t="s">
        <v>20</v>
      </c>
      <c r="J216" s="11" t="s">
        <v>1920</v>
      </c>
      <c r="K216" s="11" t="s">
        <v>726</v>
      </c>
      <c r="L216" s="11" t="s">
        <v>727</v>
      </c>
      <c r="M216" s="8" t="s">
        <v>1921</v>
      </c>
      <c r="N216" s="11" t="s">
        <v>700</v>
      </c>
      <c r="O216" s="11" t="s">
        <v>140</v>
      </c>
      <c r="P216" s="8" t="s">
        <v>1934</v>
      </c>
      <c r="Q216" s="8" t="s">
        <v>136</v>
      </c>
      <c r="R216" s="8" t="s">
        <v>1923</v>
      </c>
      <c r="S216" s="8">
        <v>31</v>
      </c>
      <c r="T216" s="13" t="s">
        <v>1234</v>
      </c>
      <c r="U216" s="13">
        <v>215</v>
      </c>
      <c r="V216" s="20"/>
      <c r="W216" s="15"/>
      <c r="X216" s="12"/>
    </row>
    <row r="217" spans="1:24" x14ac:dyDescent="0.35">
      <c r="A217" s="8" t="s">
        <v>701</v>
      </c>
      <c r="B217" s="8" t="s">
        <v>50</v>
      </c>
      <c r="C217" s="8" t="s">
        <v>737</v>
      </c>
      <c r="D217" s="8" t="s">
        <v>1235</v>
      </c>
      <c r="E217" s="9" t="s">
        <v>2244</v>
      </c>
      <c r="F217" s="10" t="s">
        <v>701</v>
      </c>
      <c r="G217" s="10" t="s">
        <v>20</v>
      </c>
      <c r="H217" s="11" t="s">
        <v>725</v>
      </c>
      <c r="I217" s="11" t="s">
        <v>20</v>
      </c>
      <c r="J217" s="11" t="s">
        <v>1920</v>
      </c>
      <c r="K217" s="11" t="s">
        <v>726</v>
      </c>
      <c r="L217" s="11" t="s">
        <v>727</v>
      </c>
      <c r="M217" s="8" t="s">
        <v>1921</v>
      </c>
      <c r="N217" s="11" t="s">
        <v>700</v>
      </c>
      <c r="O217" s="11" t="s">
        <v>140</v>
      </c>
      <c r="P217" s="8" t="s">
        <v>1934</v>
      </c>
      <c r="Q217" s="8" t="s">
        <v>136</v>
      </c>
      <c r="R217" s="8" t="s">
        <v>1923</v>
      </c>
      <c r="S217" s="8">
        <v>30</v>
      </c>
      <c r="T217" s="13" t="s">
        <v>1236</v>
      </c>
      <c r="U217" s="13">
        <v>216</v>
      </c>
      <c r="V217" s="20"/>
      <c r="W217" s="15"/>
      <c r="X217" s="12"/>
    </row>
    <row r="218" spans="1:24" x14ac:dyDescent="0.35">
      <c r="A218" s="8" t="s">
        <v>701</v>
      </c>
      <c r="B218" s="8" t="s">
        <v>50</v>
      </c>
      <c r="C218" s="8" t="s">
        <v>737</v>
      </c>
      <c r="D218" s="8" t="s">
        <v>1237</v>
      </c>
      <c r="E218" s="9" t="s">
        <v>2244</v>
      </c>
      <c r="F218" s="10" t="s">
        <v>701</v>
      </c>
      <c r="G218" s="10" t="s">
        <v>20</v>
      </c>
      <c r="H218" s="11" t="s">
        <v>725</v>
      </c>
      <c r="I218" s="11" t="s">
        <v>20</v>
      </c>
      <c r="J218" s="11" t="s">
        <v>1920</v>
      </c>
      <c r="K218" s="11" t="s">
        <v>726</v>
      </c>
      <c r="L218" s="11" t="s">
        <v>727</v>
      </c>
      <c r="M218" s="8" t="s">
        <v>1921</v>
      </c>
      <c r="N218" s="11" t="s">
        <v>700</v>
      </c>
      <c r="O218" s="11" t="s">
        <v>140</v>
      </c>
      <c r="P218" s="8" t="s">
        <v>1934</v>
      </c>
      <c r="Q218" s="8" t="s">
        <v>136</v>
      </c>
      <c r="R218" s="8" t="s">
        <v>1923</v>
      </c>
      <c r="S218" s="8">
        <v>31</v>
      </c>
      <c r="T218" s="13" t="s">
        <v>1238</v>
      </c>
      <c r="U218" s="13">
        <v>217</v>
      </c>
      <c r="V218" s="20"/>
      <c r="W218" s="15"/>
      <c r="X218" s="12"/>
    </row>
    <row r="219" spans="1:24" x14ac:dyDescent="0.35">
      <c r="A219" s="8" t="s">
        <v>701</v>
      </c>
      <c r="B219" s="8" t="s">
        <v>52</v>
      </c>
      <c r="C219" s="8" t="s">
        <v>738</v>
      </c>
      <c r="D219" s="8" t="s">
        <v>1239</v>
      </c>
      <c r="E219" s="9" t="s">
        <v>2180</v>
      </c>
      <c r="F219" s="10" t="s">
        <v>701</v>
      </c>
      <c r="G219" s="10" t="s">
        <v>20</v>
      </c>
      <c r="H219" s="11" t="s">
        <v>725</v>
      </c>
      <c r="I219" s="11" t="s">
        <v>20</v>
      </c>
      <c r="J219" s="11" t="s">
        <v>1920</v>
      </c>
      <c r="K219" s="11" t="s">
        <v>726</v>
      </c>
      <c r="L219" s="11" t="s">
        <v>727</v>
      </c>
      <c r="M219" s="8" t="s">
        <v>1921</v>
      </c>
      <c r="N219" s="11" t="s">
        <v>700</v>
      </c>
      <c r="O219" s="11" t="s">
        <v>140</v>
      </c>
      <c r="P219" s="8" t="s">
        <v>1935</v>
      </c>
      <c r="Q219" s="8" t="s">
        <v>136</v>
      </c>
      <c r="R219" s="8" t="s">
        <v>1923</v>
      </c>
      <c r="S219" s="8">
        <v>9</v>
      </c>
      <c r="T219" s="13" t="s">
        <v>1240</v>
      </c>
      <c r="U219" s="13">
        <v>218</v>
      </c>
      <c r="V219" s="20"/>
      <c r="W219" s="15"/>
      <c r="X219" s="12"/>
    </row>
    <row r="220" spans="1:24" x14ac:dyDescent="0.35">
      <c r="A220" s="8" t="s">
        <v>701</v>
      </c>
      <c r="B220" s="8" t="s">
        <v>52</v>
      </c>
      <c r="C220" s="8" t="s">
        <v>738</v>
      </c>
      <c r="D220" s="8" t="s">
        <v>1241</v>
      </c>
      <c r="E220" s="9" t="s">
        <v>2180</v>
      </c>
      <c r="F220" s="10" t="s">
        <v>701</v>
      </c>
      <c r="G220" s="10" t="s">
        <v>20</v>
      </c>
      <c r="H220" s="11" t="s">
        <v>725</v>
      </c>
      <c r="I220" s="11" t="s">
        <v>20</v>
      </c>
      <c r="J220" s="11" t="s">
        <v>1920</v>
      </c>
      <c r="K220" s="11" t="s">
        <v>726</v>
      </c>
      <c r="L220" s="11" t="s">
        <v>727</v>
      </c>
      <c r="M220" s="8" t="s">
        <v>1921</v>
      </c>
      <c r="N220" s="11" t="s">
        <v>700</v>
      </c>
      <c r="O220" s="11" t="s">
        <v>140</v>
      </c>
      <c r="P220" s="8" t="s">
        <v>1935</v>
      </c>
      <c r="Q220" s="8" t="s">
        <v>136</v>
      </c>
      <c r="R220" s="8" t="s">
        <v>1923</v>
      </c>
      <c r="S220" s="8">
        <v>10</v>
      </c>
      <c r="T220" s="13" t="s">
        <v>1242</v>
      </c>
      <c r="U220" s="13">
        <v>219</v>
      </c>
      <c r="V220" s="20"/>
      <c r="W220" s="15"/>
      <c r="X220" s="12"/>
    </row>
    <row r="221" spans="1:24" x14ac:dyDescent="0.35">
      <c r="A221" s="8" t="s">
        <v>701</v>
      </c>
      <c r="B221" s="8" t="s">
        <v>52</v>
      </c>
      <c r="C221" s="8" t="s">
        <v>738</v>
      </c>
      <c r="D221" s="8" t="s">
        <v>1243</v>
      </c>
      <c r="E221" s="9" t="s">
        <v>2245</v>
      </c>
      <c r="F221" s="10" t="s">
        <v>701</v>
      </c>
      <c r="G221" s="10" t="s">
        <v>20</v>
      </c>
      <c r="H221" s="11" t="s">
        <v>725</v>
      </c>
      <c r="I221" s="11" t="s">
        <v>20</v>
      </c>
      <c r="J221" s="11" t="s">
        <v>1920</v>
      </c>
      <c r="K221" s="11" t="s">
        <v>726</v>
      </c>
      <c r="L221" s="11" t="s">
        <v>727</v>
      </c>
      <c r="M221" s="8" t="s">
        <v>1921</v>
      </c>
      <c r="N221" s="11" t="s">
        <v>700</v>
      </c>
      <c r="O221" s="11" t="s">
        <v>140</v>
      </c>
      <c r="P221" s="8" t="s">
        <v>1935</v>
      </c>
      <c r="Q221" s="8" t="s">
        <v>136</v>
      </c>
      <c r="R221" s="8" t="s">
        <v>1923</v>
      </c>
      <c r="S221" s="8">
        <v>9</v>
      </c>
      <c r="T221" s="13" t="s">
        <v>1244</v>
      </c>
      <c r="U221" s="13">
        <v>220</v>
      </c>
      <c r="V221" s="20"/>
      <c r="W221" s="15"/>
      <c r="X221" s="12"/>
    </row>
    <row r="222" spans="1:24" x14ac:dyDescent="0.35">
      <c r="A222" s="8" t="s">
        <v>701</v>
      </c>
      <c r="B222" s="8" t="s">
        <v>52</v>
      </c>
      <c r="C222" s="8" t="s">
        <v>738</v>
      </c>
      <c r="D222" s="8" t="s">
        <v>1245</v>
      </c>
      <c r="E222" s="9" t="s">
        <v>2245</v>
      </c>
      <c r="F222" s="10" t="s">
        <v>701</v>
      </c>
      <c r="G222" s="10" t="s">
        <v>20</v>
      </c>
      <c r="H222" s="11" t="s">
        <v>725</v>
      </c>
      <c r="I222" s="11" t="s">
        <v>20</v>
      </c>
      <c r="J222" s="11" t="s">
        <v>1920</v>
      </c>
      <c r="K222" s="11" t="s">
        <v>726</v>
      </c>
      <c r="L222" s="11" t="s">
        <v>727</v>
      </c>
      <c r="M222" s="8" t="s">
        <v>1921</v>
      </c>
      <c r="N222" s="11" t="s">
        <v>700</v>
      </c>
      <c r="O222" s="11" t="s">
        <v>140</v>
      </c>
      <c r="P222" s="8" t="s">
        <v>1935</v>
      </c>
      <c r="Q222" s="8" t="s">
        <v>136</v>
      </c>
      <c r="R222" s="8" t="s">
        <v>1923</v>
      </c>
      <c r="S222" s="8">
        <v>10</v>
      </c>
      <c r="T222" s="13" t="s">
        <v>1246</v>
      </c>
      <c r="U222" s="13">
        <v>221</v>
      </c>
      <c r="V222" s="20"/>
      <c r="W222" s="15"/>
      <c r="X222" s="12"/>
    </row>
    <row r="223" spans="1:24" x14ac:dyDescent="0.35">
      <c r="A223" s="8" t="s">
        <v>701</v>
      </c>
      <c r="B223" s="8" t="s">
        <v>53</v>
      </c>
      <c r="C223" s="8" t="s">
        <v>739</v>
      </c>
      <c r="D223" s="8" t="s">
        <v>1247</v>
      </c>
      <c r="E223" s="9" t="s">
        <v>2110</v>
      </c>
      <c r="F223" s="10" t="s">
        <v>701</v>
      </c>
      <c r="G223" s="10" t="s">
        <v>20</v>
      </c>
      <c r="H223" s="11" t="s">
        <v>725</v>
      </c>
      <c r="I223" s="11" t="s">
        <v>20</v>
      </c>
      <c r="J223" s="11" t="s">
        <v>1920</v>
      </c>
      <c r="K223" s="11" t="s">
        <v>726</v>
      </c>
      <c r="L223" s="11" t="s">
        <v>727</v>
      </c>
      <c r="M223" s="8" t="s">
        <v>1921</v>
      </c>
      <c r="N223" s="11" t="s">
        <v>700</v>
      </c>
      <c r="O223" s="11" t="s">
        <v>140</v>
      </c>
      <c r="P223" s="8" t="s">
        <v>1936</v>
      </c>
      <c r="Q223" s="8" t="s">
        <v>136</v>
      </c>
      <c r="R223" s="8" t="s">
        <v>1923</v>
      </c>
      <c r="S223" s="8">
        <v>36</v>
      </c>
      <c r="T223" s="13" t="s">
        <v>1248</v>
      </c>
      <c r="U223" s="13">
        <v>222</v>
      </c>
      <c r="V223" s="20"/>
      <c r="W223" s="15"/>
      <c r="X223" s="12"/>
    </row>
    <row r="224" spans="1:24" x14ac:dyDescent="0.35">
      <c r="A224" s="8" t="s">
        <v>701</v>
      </c>
      <c r="B224" s="8" t="s">
        <v>53</v>
      </c>
      <c r="C224" s="8" t="s">
        <v>739</v>
      </c>
      <c r="D224" s="8" t="s">
        <v>1249</v>
      </c>
      <c r="E224" s="9" t="s">
        <v>2110</v>
      </c>
      <c r="F224" s="10" t="s">
        <v>701</v>
      </c>
      <c r="G224" s="10" t="s">
        <v>20</v>
      </c>
      <c r="H224" s="11" t="s">
        <v>725</v>
      </c>
      <c r="I224" s="11" t="s">
        <v>20</v>
      </c>
      <c r="J224" s="11" t="s">
        <v>1920</v>
      </c>
      <c r="K224" s="11" t="s">
        <v>726</v>
      </c>
      <c r="L224" s="11" t="s">
        <v>727</v>
      </c>
      <c r="M224" s="8" t="s">
        <v>1921</v>
      </c>
      <c r="N224" s="11" t="s">
        <v>700</v>
      </c>
      <c r="O224" s="11" t="s">
        <v>140</v>
      </c>
      <c r="P224" s="8" t="s">
        <v>1936</v>
      </c>
      <c r="Q224" s="8" t="s">
        <v>136</v>
      </c>
      <c r="R224" s="8" t="s">
        <v>1923</v>
      </c>
      <c r="S224" s="8">
        <v>37</v>
      </c>
      <c r="T224" s="13" t="s">
        <v>1250</v>
      </c>
      <c r="U224" s="13">
        <v>223</v>
      </c>
      <c r="V224" s="20"/>
      <c r="W224" s="15"/>
      <c r="X224" s="12"/>
    </row>
    <row r="225" spans="1:24" x14ac:dyDescent="0.35">
      <c r="A225" s="8" t="s">
        <v>701</v>
      </c>
      <c r="B225" s="8" t="s">
        <v>53</v>
      </c>
      <c r="C225" s="8" t="s">
        <v>739</v>
      </c>
      <c r="D225" s="8" t="s">
        <v>1251</v>
      </c>
      <c r="E225" s="9" t="s">
        <v>2206</v>
      </c>
      <c r="F225" s="10" t="s">
        <v>701</v>
      </c>
      <c r="G225" s="10" t="s">
        <v>20</v>
      </c>
      <c r="H225" s="11" t="s">
        <v>725</v>
      </c>
      <c r="I225" s="11" t="s">
        <v>20</v>
      </c>
      <c r="J225" s="11" t="s">
        <v>1920</v>
      </c>
      <c r="K225" s="11" t="s">
        <v>726</v>
      </c>
      <c r="L225" s="11" t="s">
        <v>727</v>
      </c>
      <c r="M225" s="8" t="s">
        <v>1921</v>
      </c>
      <c r="N225" s="11" t="s">
        <v>700</v>
      </c>
      <c r="O225" s="11" t="s">
        <v>140</v>
      </c>
      <c r="P225" s="8" t="s">
        <v>1936</v>
      </c>
      <c r="Q225" s="8" t="s">
        <v>136</v>
      </c>
      <c r="R225" s="8" t="s">
        <v>1923</v>
      </c>
      <c r="S225" s="8">
        <v>11</v>
      </c>
      <c r="T225" s="13" t="s">
        <v>1252</v>
      </c>
      <c r="U225" s="13">
        <v>224</v>
      </c>
      <c r="V225" s="20"/>
      <c r="W225" s="15"/>
      <c r="X225" s="12"/>
    </row>
    <row r="226" spans="1:24" x14ac:dyDescent="0.35">
      <c r="A226" s="8" t="s">
        <v>701</v>
      </c>
      <c r="B226" s="8" t="s">
        <v>53</v>
      </c>
      <c r="C226" s="8" t="s">
        <v>739</v>
      </c>
      <c r="D226" s="8" t="s">
        <v>1253</v>
      </c>
      <c r="E226" s="9" t="s">
        <v>2206</v>
      </c>
      <c r="F226" s="10" t="s">
        <v>701</v>
      </c>
      <c r="G226" s="10" t="s">
        <v>20</v>
      </c>
      <c r="H226" s="11" t="s">
        <v>725</v>
      </c>
      <c r="I226" s="11" t="s">
        <v>20</v>
      </c>
      <c r="J226" s="11" t="s">
        <v>1920</v>
      </c>
      <c r="K226" s="11" t="s">
        <v>726</v>
      </c>
      <c r="L226" s="11" t="s">
        <v>727</v>
      </c>
      <c r="M226" s="8" t="s">
        <v>1921</v>
      </c>
      <c r="N226" s="11" t="s">
        <v>700</v>
      </c>
      <c r="O226" s="11" t="s">
        <v>140</v>
      </c>
      <c r="P226" s="8" t="s">
        <v>1936</v>
      </c>
      <c r="Q226" s="8" t="s">
        <v>136</v>
      </c>
      <c r="R226" s="8" t="s">
        <v>1923</v>
      </c>
      <c r="S226" s="8">
        <v>12</v>
      </c>
      <c r="T226" s="13" t="s">
        <v>1254</v>
      </c>
      <c r="U226" s="13">
        <v>225</v>
      </c>
      <c r="V226" s="20"/>
      <c r="W226" s="15"/>
      <c r="X226" s="12"/>
    </row>
    <row r="227" spans="1:24" x14ac:dyDescent="0.35">
      <c r="A227" s="8" t="s">
        <v>701</v>
      </c>
      <c r="B227" s="8" t="s">
        <v>53</v>
      </c>
      <c r="C227" s="8" t="s">
        <v>739</v>
      </c>
      <c r="D227" s="8" t="s">
        <v>1255</v>
      </c>
      <c r="E227" s="9" t="s">
        <v>2246</v>
      </c>
      <c r="F227" s="10" t="s">
        <v>701</v>
      </c>
      <c r="G227" s="10" t="s">
        <v>20</v>
      </c>
      <c r="H227" s="11" t="s">
        <v>725</v>
      </c>
      <c r="I227" s="11" t="s">
        <v>20</v>
      </c>
      <c r="J227" s="11" t="s">
        <v>1920</v>
      </c>
      <c r="K227" s="11" t="s">
        <v>726</v>
      </c>
      <c r="L227" s="11" t="s">
        <v>727</v>
      </c>
      <c r="M227" s="8" t="s">
        <v>1921</v>
      </c>
      <c r="N227" s="11" t="s">
        <v>700</v>
      </c>
      <c r="O227" s="11" t="s">
        <v>140</v>
      </c>
      <c r="P227" s="8" t="s">
        <v>1936</v>
      </c>
      <c r="Q227" s="8" t="s">
        <v>136</v>
      </c>
      <c r="R227" s="8" t="s">
        <v>1923</v>
      </c>
      <c r="S227" s="8">
        <v>30</v>
      </c>
      <c r="T227" s="13" t="s">
        <v>1256</v>
      </c>
      <c r="U227" s="13">
        <v>226</v>
      </c>
      <c r="V227" s="20"/>
      <c r="W227" s="15"/>
      <c r="X227" s="12"/>
    </row>
    <row r="228" spans="1:24" x14ac:dyDescent="0.35">
      <c r="A228" s="8" t="s">
        <v>701</v>
      </c>
      <c r="B228" s="8" t="s">
        <v>53</v>
      </c>
      <c r="C228" s="8" t="s">
        <v>739</v>
      </c>
      <c r="D228" s="8" t="s">
        <v>1257</v>
      </c>
      <c r="E228" s="9" t="s">
        <v>2246</v>
      </c>
      <c r="F228" s="10" t="s">
        <v>701</v>
      </c>
      <c r="G228" s="10" t="s">
        <v>20</v>
      </c>
      <c r="H228" s="11" t="s">
        <v>725</v>
      </c>
      <c r="I228" s="11" t="s">
        <v>20</v>
      </c>
      <c r="J228" s="11" t="s">
        <v>1920</v>
      </c>
      <c r="K228" s="11" t="s">
        <v>726</v>
      </c>
      <c r="L228" s="11" t="s">
        <v>727</v>
      </c>
      <c r="M228" s="8" t="s">
        <v>1921</v>
      </c>
      <c r="N228" s="11" t="s">
        <v>700</v>
      </c>
      <c r="O228" s="11" t="s">
        <v>140</v>
      </c>
      <c r="P228" s="8" t="s">
        <v>1936</v>
      </c>
      <c r="Q228" s="8" t="s">
        <v>136</v>
      </c>
      <c r="R228" s="8" t="s">
        <v>1923</v>
      </c>
      <c r="S228" s="8">
        <v>31</v>
      </c>
      <c r="T228" s="13" t="s">
        <v>1258</v>
      </c>
      <c r="U228" s="13">
        <v>227</v>
      </c>
      <c r="V228" s="20"/>
      <c r="W228" s="15"/>
      <c r="X228" s="12"/>
    </row>
    <row r="229" spans="1:24" x14ac:dyDescent="0.35">
      <c r="A229" s="8" t="s">
        <v>701</v>
      </c>
      <c r="B229" s="8" t="s">
        <v>53</v>
      </c>
      <c r="C229" s="8" t="s">
        <v>739</v>
      </c>
      <c r="D229" s="8" t="s">
        <v>1259</v>
      </c>
      <c r="E229" s="9" t="s">
        <v>2181</v>
      </c>
      <c r="F229" s="10" t="s">
        <v>701</v>
      </c>
      <c r="G229" s="10" t="s">
        <v>20</v>
      </c>
      <c r="H229" s="11" t="s">
        <v>725</v>
      </c>
      <c r="I229" s="11" t="s">
        <v>20</v>
      </c>
      <c r="J229" s="11" t="s">
        <v>1920</v>
      </c>
      <c r="K229" s="11" t="s">
        <v>726</v>
      </c>
      <c r="L229" s="11" t="s">
        <v>727</v>
      </c>
      <c r="M229" s="8" t="s">
        <v>1921</v>
      </c>
      <c r="N229" s="11" t="s">
        <v>700</v>
      </c>
      <c r="O229" s="11" t="s">
        <v>140</v>
      </c>
      <c r="P229" s="8" t="s">
        <v>1936</v>
      </c>
      <c r="Q229" s="8" t="s">
        <v>136</v>
      </c>
      <c r="R229" s="8" t="s">
        <v>1923</v>
      </c>
      <c r="S229" s="8">
        <v>30</v>
      </c>
      <c r="T229" s="13" t="s">
        <v>1260</v>
      </c>
      <c r="U229" s="13">
        <v>228</v>
      </c>
      <c r="V229" s="20"/>
      <c r="W229" s="15"/>
      <c r="X229" s="12"/>
    </row>
    <row r="230" spans="1:24" x14ac:dyDescent="0.35">
      <c r="A230" s="8" t="s">
        <v>701</v>
      </c>
      <c r="B230" s="8" t="s">
        <v>53</v>
      </c>
      <c r="C230" s="8" t="s">
        <v>739</v>
      </c>
      <c r="D230" s="8" t="s">
        <v>1261</v>
      </c>
      <c r="E230" s="9" t="s">
        <v>2181</v>
      </c>
      <c r="F230" s="10" t="s">
        <v>701</v>
      </c>
      <c r="G230" s="10" t="s">
        <v>20</v>
      </c>
      <c r="H230" s="11" t="s">
        <v>725</v>
      </c>
      <c r="I230" s="11" t="s">
        <v>20</v>
      </c>
      <c r="J230" s="11" t="s">
        <v>1920</v>
      </c>
      <c r="K230" s="11" t="s">
        <v>726</v>
      </c>
      <c r="L230" s="11" t="s">
        <v>727</v>
      </c>
      <c r="M230" s="8" t="s">
        <v>1921</v>
      </c>
      <c r="N230" s="11" t="s">
        <v>700</v>
      </c>
      <c r="O230" s="11" t="s">
        <v>140</v>
      </c>
      <c r="P230" s="8" t="s">
        <v>1936</v>
      </c>
      <c r="Q230" s="8" t="s">
        <v>136</v>
      </c>
      <c r="R230" s="8" t="s">
        <v>1923</v>
      </c>
      <c r="S230" s="8">
        <v>31</v>
      </c>
      <c r="T230" s="13" t="s">
        <v>1262</v>
      </c>
      <c r="U230" s="13">
        <v>229</v>
      </c>
      <c r="V230" s="20"/>
      <c r="W230" s="15"/>
      <c r="X230" s="12"/>
    </row>
    <row r="231" spans="1:24" x14ac:dyDescent="0.35">
      <c r="A231" s="8" t="s">
        <v>701</v>
      </c>
      <c r="B231" s="8" t="s">
        <v>54</v>
      </c>
      <c r="C231" s="8" t="s">
        <v>726</v>
      </c>
      <c r="D231" s="8" t="s">
        <v>1263</v>
      </c>
      <c r="E231" s="9" t="s">
        <v>2182</v>
      </c>
      <c r="F231" s="10" t="s">
        <v>701</v>
      </c>
      <c r="G231" s="10" t="s">
        <v>20</v>
      </c>
      <c r="H231" s="11" t="s">
        <v>725</v>
      </c>
      <c r="I231" s="11" t="s">
        <v>20</v>
      </c>
      <c r="J231" s="11" t="s">
        <v>1920</v>
      </c>
      <c r="K231" s="11" t="s">
        <v>726</v>
      </c>
      <c r="L231" s="11" t="s">
        <v>727</v>
      </c>
      <c r="M231" s="8" t="s">
        <v>1921</v>
      </c>
      <c r="N231" s="11" t="s">
        <v>700</v>
      </c>
      <c r="O231" s="11" t="s">
        <v>140</v>
      </c>
      <c r="P231" s="8" t="s">
        <v>1937</v>
      </c>
      <c r="Q231" s="8" t="s">
        <v>136</v>
      </c>
      <c r="R231" s="8" t="s">
        <v>1923</v>
      </c>
      <c r="S231" s="8">
        <v>36</v>
      </c>
      <c r="T231" s="13" t="s">
        <v>1264</v>
      </c>
      <c r="U231" s="13">
        <v>230</v>
      </c>
      <c r="V231" s="20"/>
      <c r="W231" s="15"/>
      <c r="X231" s="12"/>
    </row>
    <row r="232" spans="1:24" x14ac:dyDescent="0.35">
      <c r="A232" s="8" t="s">
        <v>701</v>
      </c>
      <c r="B232" s="8" t="s">
        <v>54</v>
      </c>
      <c r="C232" s="8" t="s">
        <v>726</v>
      </c>
      <c r="D232" s="8" t="s">
        <v>1265</v>
      </c>
      <c r="E232" s="9" t="s">
        <v>2182</v>
      </c>
      <c r="F232" s="10" t="s">
        <v>701</v>
      </c>
      <c r="G232" s="10" t="s">
        <v>20</v>
      </c>
      <c r="H232" s="11" t="s">
        <v>725</v>
      </c>
      <c r="I232" s="11" t="s">
        <v>20</v>
      </c>
      <c r="J232" s="11" t="s">
        <v>1920</v>
      </c>
      <c r="K232" s="11" t="s">
        <v>726</v>
      </c>
      <c r="L232" s="11" t="s">
        <v>727</v>
      </c>
      <c r="M232" s="8" t="s">
        <v>1921</v>
      </c>
      <c r="N232" s="11" t="s">
        <v>700</v>
      </c>
      <c r="O232" s="11" t="s">
        <v>140</v>
      </c>
      <c r="P232" s="8" t="s">
        <v>1937</v>
      </c>
      <c r="Q232" s="8" t="s">
        <v>136</v>
      </c>
      <c r="R232" s="8" t="s">
        <v>1923</v>
      </c>
      <c r="S232" s="8">
        <v>37</v>
      </c>
      <c r="T232" s="13" t="s">
        <v>1266</v>
      </c>
      <c r="U232" s="13">
        <v>231</v>
      </c>
      <c r="V232" s="20"/>
      <c r="W232" s="15"/>
      <c r="X232" s="12"/>
    </row>
    <row r="233" spans="1:24" x14ac:dyDescent="0.35">
      <c r="A233" s="8" t="s">
        <v>701</v>
      </c>
      <c r="B233" s="8" t="s">
        <v>54</v>
      </c>
      <c r="C233" s="8" t="s">
        <v>726</v>
      </c>
      <c r="D233" s="8" t="s">
        <v>1267</v>
      </c>
      <c r="E233" s="9" t="s">
        <v>2247</v>
      </c>
      <c r="F233" s="10" t="s">
        <v>701</v>
      </c>
      <c r="G233" s="10" t="s">
        <v>20</v>
      </c>
      <c r="H233" s="11" t="s">
        <v>725</v>
      </c>
      <c r="I233" s="11" t="s">
        <v>20</v>
      </c>
      <c r="J233" s="11" t="s">
        <v>1920</v>
      </c>
      <c r="K233" s="11" t="s">
        <v>726</v>
      </c>
      <c r="L233" s="11" t="s">
        <v>727</v>
      </c>
      <c r="M233" s="8" t="s">
        <v>1921</v>
      </c>
      <c r="N233" s="11" t="s">
        <v>700</v>
      </c>
      <c r="O233" s="11" t="s">
        <v>140</v>
      </c>
      <c r="P233" s="8" t="s">
        <v>1937</v>
      </c>
      <c r="Q233" s="8" t="s">
        <v>136</v>
      </c>
      <c r="R233" s="8" t="s">
        <v>1923</v>
      </c>
      <c r="S233" s="8">
        <v>36</v>
      </c>
      <c r="T233" s="13" t="s">
        <v>1268</v>
      </c>
      <c r="U233" s="13">
        <v>232</v>
      </c>
      <c r="V233" s="20"/>
      <c r="W233" s="15"/>
      <c r="X233" s="12"/>
    </row>
    <row r="234" spans="1:24" x14ac:dyDescent="0.35">
      <c r="A234" s="8" t="s">
        <v>701</v>
      </c>
      <c r="B234" s="8" t="s">
        <v>54</v>
      </c>
      <c r="C234" s="8" t="s">
        <v>726</v>
      </c>
      <c r="D234" s="8" t="s">
        <v>1269</v>
      </c>
      <c r="E234" s="9" t="s">
        <v>2247</v>
      </c>
      <c r="F234" s="10" t="s">
        <v>701</v>
      </c>
      <c r="G234" s="10" t="s">
        <v>20</v>
      </c>
      <c r="H234" s="11" t="s">
        <v>725</v>
      </c>
      <c r="I234" s="11" t="s">
        <v>20</v>
      </c>
      <c r="J234" s="11" t="s">
        <v>1920</v>
      </c>
      <c r="K234" s="11" t="s">
        <v>726</v>
      </c>
      <c r="L234" s="11" t="s">
        <v>727</v>
      </c>
      <c r="M234" s="8" t="s">
        <v>1921</v>
      </c>
      <c r="N234" s="11" t="s">
        <v>700</v>
      </c>
      <c r="O234" s="11" t="s">
        <v>140</v>
      </c>
      <c r="P234" s="8" t="s">
        <v>1937</v>
      </c>
      <c r="Q234" s="8" t="s">
        <v>136</v>
      </c>
      <c r="R234" s="8" t="s">
        <v>1923</v>
      </c>
      <c r="S234" s="8">
        <v>37</v>
      </c>
      <c r="T234" s="13" t="s">
        <v>1270</v>
      </c>
      <c r="U234" s="13">
        <v>233</v>
      </c>
      <c r="V234" s="20"/>
      <c r="W234" s="15"/>
      <c r="X234" s="12"/>
    </row>
    <row r="235" spans="1:24" x14ac:dyDescent="0.35">
      <c r="A235" s="8" t="s">
        <v>701</v>
      </c>
      <c r="B235" s="8" t="s">
        <v>54</v>
      </c>
      <c r="C235" s="8" t="s">
        <v>726</v>
      </c>
      <c r="D235" s="8" t="s">
        <v>1271</v>
      </c>
      <c r="E235" s="9" t="s">
        <v>2183</v>
      </c>
      <c r="F235" s="10" t="s">
        <v>701</v>
      </c>
      <c r="G235" s="10" t="s">
        <v>20</v>
      </c>
      <c r="H235" s="11" t="s">
        <v>725</v>
      </c>
      <c r="I235" s="11" t="s">
        <v>20</v>
      </c>
      <c r="J235" s="11" t="s">
        <v>1920</v>
      </c>
      <c r="K235" s="11" t="s">
        <v>726</v>
      </c>
      <c r="L235" s="11" t="s">
        <v>727</v>
      </c>
      <c r="M235" s="8" t="s">
        <v>1921</v>
      </c>
      <c r="N235" s="11" t="s">
        <v>700</v>
      </c>
      <c r="O235" s="11" t="s">
        <v>140</v>
      </c>
      <c r="P235" s="8" t="s">
        <v>1937</v>
      </c>
      <c r="Q235" s="8" t="s">
        <v>136</v>
      </c>
      <c r="R235" s="8" t="s">
        <v>1923</v>
      </c>
      <c r="S235" s="8">
        <v>11</v>
      </c>
      <c r="T235" s="13" t="s">
        <v>1272</v>
      </c>
      <c r="U235" s="13">
        <v>234</v>
      </c>
      <c r="V235" s="20"/>
      <c r="W235" s="15"/>
      <c r="X235" s="12"/>
    </row>
    <row r="236" spans="1:24" x14ac:dyDescent="0.35">
      <c r="A236" s="8" t="s">
        <v>701</v>
      </c>
      <c r="B236" s="8" t="s">
        <v>54</v>
      </c>
      <c r="C236" s="8" t="s">
        <v>726</v>
      </c>
      <c r="D236" s="8" t="s">
        <v>1273</v>
      </c>
      <c r="E236" s="9" t="s">
        <v>2183</v>
      </c>
      <c r="F236" s="10" t="s">
        <v>701</v>
      </c>
      <c r="G236" s="10" t="s">
        <v>20</v>
      </c>
      <c r="H236" s="11" t="s">
        <v>725</v>
      </c>
      <c r="I236" s="11" t="s">
        <v>20</v>
      </c>
      <c r="J236" s="11" t="s">
        <v>1920</v>
      </c>
      <c r="K236" s="11" t="s">
        <v>726</v>
      </c>
      <c r="L236" s="11" t="s">
        <v>727</v>
      </c>
      <c r="M236" s="8" t="s">
        <v>1921</v>
      </c>
      <c r="N236" s="11" t="s">
        <v>700</v>
      </c>
      <c r="O236" s="11" t="s">
        <v>140</v>
      </c>
      <c r="P236" s="8" t="s">
        <v>1937</v>
      </c>
      <c r="Q236" s="8" t="s">
        <v>136</v>
      </c>
      <c r="R236" s="8" t="s">
        <v>1923</v>
      </c>
      <c r="S236" s="8">
        <v>12</v>
      </c>
      <c r="T236" s="13" t="s">
        <v>1274</v>
      </c>
      <c r="U236" s="13">
        <v>235</v>
      </c>
      <c r="V236" s="20"/>
      <c r="W236" s="15"/>
      <c r="X236" s="12"/>
    </row>
    <row r="237" spans="1:24" x14ac:dyDescent="0.35">
      <c r="A237" s="8" t="s">
        <v>701</v>
      </c>
      <c r="B237" s="8" t="s">
        <v>54</v>
      </c>
      <c r="C237" s="8" t="s">
        <v>726</v>
      </c>
      <c r="D237" s="8" t="s">
        <v>1275</v>
      </c>
      <c r="E237" s="9" t="s">
        <v>2248</v>
      </c>
      <c r="F237" s="10" t="s">
        <v>701</v>
      </c>
      <c r="G237" s="10" t="s">
        <v>20</v>
      </c>
      <c r="H237" s="11" t="s">
        <v>725</v>
      </c>
      <c r="I237" s="11" t="s">
        <v>20</v>
      </c>
      <c r="J237" s="11" t="s">
        <v>1920</v>
      </c>
      <c r="K237" s="11" t="s">
        <v>726</v>
      </c>
      <c r="L237" s="11" t="s">
        <v>727</v>
      </c>
      <c r="M237" s="8" t="s">
        <v>1921</v>
      </c>
      <c r="N237" s="11" t="s">
        <v>700</v>
      </c>
      <c r="O237" s="11" t="s">
        <v>140</v>
      </c>
      <c r="P237" s="8" t="s">
        <v>1937</v>
      </c>
      <c r="Q237" s="8" t="s">
        <v>136</v>
      </c>
      <c r="R237" s="8" t="s">
        <v>1923</v>
      </c>
      <c r="S237" s="8">
        <v>36</v>
      </c>
      <c r="T237" s="13" t="s">
        <v>1276</v>
      </c>
      <c r="U237" s="13">
        <v>236</v>
      </c>
      <c r="V237" s="20"/>
      <c r="W237" s="15"/>
      <c r="X237" s="12"/>
    </row>
    <row r="238" spans="1:24" x14ac:dyDescent="0.35">
      <c r="A238" s="8" t="s">
        <v>701</v>
      </c>
      <c r="B238" s="8" t="s">
        <v>54</v>
      </c>
      <c r="C238" s="8" t="s">
        <v>726</v>
      </c>
      <c r="D238" s="8" t="s">
        <v>1277</v>
      </c>
      <c r="E238" s="9" t="s">
        <v>2248</v>
      </c>
      <c r="F238" s="10" t="s">
        <v>701</v>
      </c>
      <c r="G238" s="10" t="s">
        <v>20</v>
      </c>
      <c r="H238" s="11" t="s">
        <v>725</v>
      </c>
      <c r="I238" s="11" t="s">
        <v>20</v>
      </c>
      <c r="J238" s="11" t="s">
        <v>1920</v>
      </c>
      <c r="K238" s="11" t="s">
        <v>726</v>
      </c>
      <c r="L238" s="11" t="s">
        <v>727</v>
      </c>
      <c r="M238" s="8" t="s">
        <v>1921</v>
      </c>
      <c r="N238" s="11" t="s">
        <v>700</v>
      </c>
      <c r="O238" s="11" t="s">
        <v>140</v>
      </c>
      <c r="P238" s="8" t="s">
        <v>1937</v>
      </c>
      <c r="Q238" s="8" t="s">
        <v>136</v>
      </c>
      <c r="R238" s="8" t="s">
        <v>1923</v>
      </c>
      <c r="S238" s="8">
        <v>37</v>
      </c>
      <c r="T238" s="13" t="s">
        <v>1278</v>
      </c>
      <c r="U238" s="13">
        <v>237</v>
      </c>
      <c r="V238" s="20"/>
      <c r="W238" s="15"/>
      <c r="X238" s="12"/>
    </row>
    <row r="239" spans="1:24" x14ac:dyDescent="0.35">
      <c r="A239" s="8" t="s">
        <v>701</v>
      </c>
      <c r="B239" s="8" t="s">
        <v>54</v>
      </c>
      <c r="C239" s="8" t="s">
        <v>726</v>
      </c>
      <c r="D239" s="8" t="s">
        <v>1279</v>
      </c>
      <c r="E239" s="9" t="s">
        <v>1567</v>
      </c>
      <c r="F239" s="10" t="s">
        <v>701</v>
      </c>
      <c r="G239" s="10" t="s">
        <v>20</v>
      </c>
      <c r="H239" s="11" t="s">
        <v>725</v>
      </c>
      <c r="I239" s="11" t="s">
        <v>20</v>
      </c>
      <c r="J239" s="11" t="s">
        <v>1920</v>
      </c>
      <c r="K239" s="11" t="s">
        <v>726</v>
      </c>
      <c r="L239" s="11" t="s">
        <v>727</v>
      </c>
      <c r="M239" s="8" t="s">
        <v>1921</v>
      </c>
      <c r="N239" s="11" t="s">
        <v>700</v>
      </c>
      <c r="O239" s="11" t="s">
        <v>140</v>
      </c>
      <c r="P239" s="8" t="s">
        <v>1937</v>
      </c>
      <c r="Q239" s="8" t="s">
        <v>136</v>
      </c>
      <c r="R239" s="8" t="s">
        <v>1923</v>
      </c>
      <c r="S239" s="8">
        <v>36</v>
      </c>
      <c r="T239" s="13" t="s">
        <v>1280</v>
      </c>
      <c r="U239" s="13">
        <v>238</v>
      </c>
      <c r="V239" s="20"/>
      <c r="W239" s="15"/>
      <c r="X239" s="12"/>
    </row>
    <row r="240" spans="1:24" x14ac:dyDescent="0.35">
      <c r="A240" s="8" t="s">
        <v>701</v>
      </c>
      <c r="B240" s="8" t="s">
        <v>54</v>
      </c>
      <c r="C240" s="8" t="s">
        <v>726</v>
      </c>
      <c r="D240" s="8" t="s">
        <v>1281</v>
      </c>
      <c r="E240" s="9" t="s">
        <v>1567</v>
      </c>
      <c r="F240" s="10" t="s">
        <v>701</v>
      </c>
      <c r="G240" s="10" t="s">
        <v>20</v>
      </c>
      <c r="H240" s="11" t="s">
        <v>725</v>
      </c>
      <c r="I240" s="11" t="s">
        <v>20</v>
      </c>
      <c r="J240" s="11" t="s">
        <v>1920</v>
      </c>
      <c r="K240" s="11" t="s">
        <v>726</v>
      </c>
      <c r="L240" s="11" t="s">
        <v>727</v>
      </c>
      <c r="M240" s="8" t="s">
        <v>1921</v>
      </c>
      <c r="N240" s="11" t="s">
        <v>700</v>
      </c>
      <c r="O240" s="11" t="s">
        <v>140</v>
      </c>
      <c r="P240" s="8" t="s">
        <v>1937</v>
      </c>
      <c r="Q240" s="8" t="s">
        <v>136</v>
      </c>
      <c r="R240" s="8" t="s">
        <v>1923</v>
      </c>
      <c r="S240" s="8">
        <v>37</v>
      </c>
      <c r="T240" s="13" t="s">
        <v>1282</v>
      </c>
      <c r="U240" s="13">
        <v>239</v>
      </c>
      <c r="V240" s="20"/>
      <c r="W240" s="15"/>
      <c r="X240" s="12"/>
    </row>
    <row r="241" spans="1:24" x14ac:dyDescent="0.35">
      <c r="A241" s="8" t="s">
        <v>701</v>
      </c>
      <c r="B241" s="8" t="s">
        <v>54</v>
      </c>
      <c r="C241" s="8" t="s">
        <v>726</v>
      </c>
      <c r="D241" s="8" t="s">
        <v>1283</v>
      </c>
      <c r="E241" s="9" t="s">
        <v>2184</v>
      </c>
      <c r="F241" s="10" t="s">
        <v>701</v>
      </c>
      <c r="G241" s="10" t="s">
        <v>20</v>
      </c>
      <c r="H241" s="11" t="s">
        <v>725</v>
      </c>
      <c r="I241" s="11" t="s">
        <v>20</v>
      </c>
      <c r="J241" s="11" t="s">
        <v>1920</v>
      </c>
      <c r="K241" s="11" t="s">
        <v>726</v>
      </c>
      <c r="L241" s="11" t="s">
        <v>727</v>
      </c>
      <c r="M241" s="8" t="s">
        <v>1921</v>
      </c>
      <c r="N241" s="11" t="s">
        <v>700</v>
      </c>
      <c r="O241" s="11" t="s">
        <v>140</v>
      </c>
      <c r="P241" s="8" t="s">
        <v>1937</v>
      </c>
      <c r="Q241" s="8" t="s">
        <v>136</v>
      </c>
      <c r="R241" s="8" t="s">
        <v>1923</v>
      </c>
      <c r="S241" s="8">
        <v>36</v>
      </c>
      <c r="T241" s="13" t="s">
        <v>1284</v>
      </c>
      <c r="U241" s="13">
        <v>240</v>
      </c>
      <c r="V241" s="20"/>
      <c r="W241" s="15"/>
      <c r="X241" s="12"/>
    </row>
    <row r="242" spans="1:24" x14ac:dyDescent="0.35">
      <c r="A242" s="8" t="s">
        <v>701</v>
      </c>
      <c r="B242" s="8" t="s">
        <v>54</v>
      </c>
      <c r="C242" s="8" t="s">
        <v>726</v>
      </c>
      <c r="D242" s="8" t="s">
        <v>1285</v>
      </c>
      <c r="E242" s="9" t="s">
        <v>2184</v>
      </c>
      <c r="F242" s="10" t="s">
        <v>701</v>
      </c>
      <c r="G242" s="10" t="s">
        <v>20</v>
      </c>
      <c r="H242" s="11" t="s">
        <v>725</v>
      </c>
      <c r="I242" s="11" t="s">
        <v>20</v>
      </c>
      <c r="J242" s="11" t="s">
        <v>1920</v>
      </c>
      <c r="K242" s="11" t="s">
        <v>726</v>
      </c>
      <c r="L242" s="11" t="s">
        <v>727</v>
      </c>
      <c r="M242" s="8" t="s">
        <v>1921</v>
      </c>
      <c r="N242" s="11" t="s">
        <v>700</v>
      </c>
      <c r="O242" s="11" t="s">
        <v>140</v>
      </c>
      <c r="P242" s="8" t="s">
        <v>1937</v>
      </c>
      <c r="Q242" s="8" t="s">
        <v>136</v>
      </c>
      <c r="R242" s="8" t="s">
        <v>1923</v>
      </c>
      <c r="S242" s="8">
        <v>37</v>
      </c>
      <c r="T242" s="13" t="s">
        <v>1286</v>
      </c>
      <c r="U242" s="13">
        <v>241</v>
      </c>
      <c r="V242" s="20"/>
      <c r="W242" s="15"/>
      <c r="X242" s="12"/>
    </row>
    <row r="243" spans="1:24" x14ac:dyDescent="0.35">
      <c r="A243" s="8" t="s">
        <v>701</v>
      </c>
      <c r="B243" s="8" t="s">
        <v>55</v>
      </c>
      <c r="C243" s="8" t="s">
        <v>740</v>
      </c>
      <c r="D243" s="8" t="s">
        <v>1287</v>
      </c>
      <c r="E243" s="9" t="s">
        <v>56</v>
      </c>
      <c r="F243" s="10" t="s">
        <v>703</v>
      </c>
      <c r="G243" s="10" t="s">
        <v>20</v>
      </c>
      <c r="H243" s="11" t="s">
        <v>704</v>
      </c>
      <c r="I243" s="11" t="s">
        <v>705</v>
      </c>
      <c r="J243" s="11" t="s">
        <v>1885</v>
      </c>
      <c r="K243" s="11" t="s">
        <v>705</v>
      </c>
      <c r="L243" s="11" t="s">
        <v>706</v>
      </c>
      <c r="M243" s="8" t="s">
        <v>1886</v>
      </c>
      <c r="N243" s="11" t="s">
        <v>694</v>
      </c>
      <c r="O243" s="11" t="s">
        <v>707</v>
      </c>
      <c r="P243" s="8" t="s">
        <v>1938</v>
      </c>
      <c r="Q243" s="8" t="s">
        <v>136</v>
      </c>
      <c r="R243" s="8" t="s">
        <v>1888</v>
      </c>
      <c r="S243" s="8">
        <v>36</v>
      </c>
      <c r="T243" s="13" t="s">
        <v>1288</v>
      </c>
      <c r="U243" s="13">
        <v>242</v>
      </c>
      <c r="V243" s="20"/>
      <c r="W243" s="15"/>
      <c r="X243" s="12"/>
    </row>
    <row r="244" spans="1:24" x14ac:dyDescent="0.35">
      <c r="A244" s="8" t="s">
        <v>701</v>
      </c>
      <c r="B244" s="8" t="s">
        <v>55</v>
      </c>
      <c r="C244" s="8" t="s">
        <v>740</v>
      </c>
      <c r="D244" s="8" t="s">
        <v>1289</v>
      </c>
      <c r="E244" s="9" t="s">
        <v>56</v>
      </c>
      <c r="F244" s="10" t="s">
        <v>703</v>
      </c>
      <c r="G244" s="10" t="s">
        <v>20</v>
      </c>
      <c r="H244" s="11" t="s">
        <v>704</v>
      </c>
      <c r="I244" s="11" t="s">
        <v>705</v>
      </c>
      <c r="J244" s="11" t="s">
        <v>1885</v>
      </c>
      <c r="K244" s="11" t="s">
        <v>705</v>
      </c>
      <c r="L244" s="11" t="s">
        <v>706</v>
      </c>
      <c r="M244" s="8" t="s">
        <v>1886</v>
      </c>
      <c r="N244" s="11" t="s">
        <v>694</v>
      </c>
      <c r="O244" s="11" t="s">
        <v>707</v>
      </c>
      <c r="P244" s="8" t="s">
        <v>1938</v>
      </c>
      <c r="Q244" s="8" t="s">
        <v>136</v>
      </c>
      <c r="R244" s="8" t="s">
        <v>1888</v>
      </c>
      <c r="S244" s="8">
        <v>37</v>
      </c>
      <c r="T244" s="13" t="s">
        <v>1290</v>
      </c>
      <c r="U244" s="13">
        <v>243</v>
      </c>
      <c r="V244" s="20"/>
      <c r="W244" s="15"/>
      <c r="X244" s="12"/>
    </row>
    <row r="245" spans="1:24" x14ac:dyDescent="0.35">
      <c r="A245" s="8" t="s">
        <v>701</v>
      </c>
      <c r="B245" s="8" t="s">
        <v>39</v>
      </c>
      <c r="C245" s="8" t="s">
        <v>20</v>
      </c>
      <c r="D245" s="8" t="s">
        <v>1291</v>
      </c>
      <c r="E245" s="9" t="s">
        <v>57</v>
      </c>
      <c r="F245" s="10" t="s">
        <v>701</v>
      </c>
      <c r="G245" s="10" t="s">
        <v>20</v>
      </c>
      <c r="H245" s="11" t="s">
        <v>725</v>
      </c>
      <c r="I245" s="11" t="s">
        <v>20</v>
      </c>
      <c r="J245" s="11" t="s">
        <v>1920</v>
      </c>
      <c r="K245" s="11" t="s">
        <v>726</v>
      </c>
      <c r="L245" s="11" t="s">
        <v>727</v>
      </c>
      <c r="M245" s="8" t="s">
        <v>1921</v>
      </c>
      <c r="N245" s="11" t="s">
        <v>700</v>
      </c>
      <c r="O245" s="11" t="s">
        <v>140</v>
      </c>
      <c r="P245" s="8" t="s">
        <v>1922</v>
      </c>
      <c r="Q245" s="8" t="s">
        <v>136</v>
      </c>
      <c r="R245" s="8" t="s">
        <v>1923</v>
      </c>
      <c r="S245" s="8">
        <v>30</v>
      </c>
      <c r="T245" s="13" t="s">
        <v>1292</v>
      </c>
      <c r="U245" s="13">
        <v>244</v>
      </c>
      <c r="V245" s="20"/>
      <c r="W245" s="15"/>
      <c r="X245" s="12"/>
    </row>
    <row r="246" spans="1:24" x14ac:dyDescent="0.35">
      <c r="A246" s="8" t="s">
        <v>701</v>
      </c>
      <c r="B246" s="8" t="s">
        <v>39</v>
      </c>
      <c r="C246" s="8" t="s">
        <v>20</v>
      </c>
      <c r="D246" s="8" t="s">
        <v>1293</v>
      </c>
      <c r="E246" s="9" t="s">
        <v>57</v>
      </c>
      <c r="F246" s="10" t="s">
        <v>701</v>
      </c>
      <c r="G246" s="10" t="s">
        <v>20</v>
      </c>
      <c r="H246" s="11" t="s">
        <v>725</v>
      </c>
      <c r="I246" s="11" t="s">
        <v>20</v>
      </c>
      <c r="J246" s="11" t="s">
        <v>1920</v>
      </c>
      <c r="K246" s="11" t="s">
        <v>726</v>
      </c>
      <c r="L246" s="11" t="s">
        <v>727</v>
      </c>
      <c r="M246" s="8" t="s">
        <v>1921</v>
      </c>
      <c r="N246" s="11" t="s">
        <v>700</v>
      </c>
      <c r="O246" s="11" t="s">
        <v>140</v>
      </c>
      <c r="P246" s="8" t="s">
        <v>1922</v>
      </c>
      <c r="Q246" s="8" t="s">
        <v>136</v>
      </c>
      <c r="R246" s="8" t="s">
        <v>1923</v>
      </c>
      <c r="S246" s="8">
        <v>31</v>
      </c>
      <c r="T246" s="13" t="s">
        <v>1294</v>
      </c>
      <c r="U246" s="13">
        <v>245</v>
      </c>
      <c r="V246" s="20"/>
      <c r="W246" s="15"/>
      <c r="X246" s="12"/>
    </row>
    <row r="247" spans="1:24" x14ac:dyDescent="0.35">
      <c r="A247" s="8" t="s">
        <v>701</v>
      </c>
      <c r="B247" s="8" t="s">
        <v>39</v>
      </c>
      <c r="C247" s="8" t="s">
        <v>20</v>
      </c>
      <c r="D247" s="8" t="s">
        <v>1295</v>
      </c>
      <c r="E247" s="9" t="s">
        <v>2185</v>
      </c>
      <c r="F247" s="10" t="s">
        <v>701</v>
      </c>
      <c r="G247" s="10" t="s">
        <v>20</v>
      </c>
      <c r="H247" s="11" t="s">
        <v>725</v>
      </c>
      <c r="I247" s="11" t="s">
        <v>20</v>
      </c>
      <c r="J247" s="11" t="s">
        <v>1920</v>
      </c>
      <c r="K247" s="11" t="s">
        <v>726</v>
      </c>
      <c r="L247" s="11" t="s">
        <v>727</v>
      </c>
      <c r="M247" s="8" t="s">
        <v>1921</v>
      </c>
      <c r="N247" s="11" t="s">
        <v>700</v>
      </c>
      <c r="O247" s="11" t="s">
        <v>140</v>
      </c>
      <c r="P247" s="8" t="s">
        <v>1922</v>
      </c>
      <c r="Q247" s="8" t="s">
        <v>136</v>
      </c>
      <c r="R247" s="8" t="s">
        <v>1923</v>
      </c>
      <c r="S247" s="8">
        <v>30</v>
      </c>
      <c r="T247" s="13" t="s">
        <v>1296</v>
      </c>
      <c r="U247" s="13">
        <v>246</v>
      </c>
      <c r="V247" s="20"/>
      <c r="W247" s="15"/>
      <c r="X247" s="12"/>
    </row>
    <row r="248" spans="1:24" x14ac:dyDescent="0.35">
      <c r="A248" s="8" t="s">
        <v>701</v>
      </c>
      <c r="B248" s="8" t="s">
        <v>39</v>
      </c>
      <c r="C248" s="8" t="s">
        <v>20</v>
      </c>
      <c r="D248" s="8" t="s">
        <v>1297</v>
      </c>
      <c r="E248" s="9" t="s">
        <v>2185</v>
      </c>
      <c r="F248" s="10" t="s">
        <v>701</v>
      </c>
      <c r="G248" s="10" t="s">
        <v>20</v>
      </c>
      <c r="H248" s="11" t="s">
        <v>725</v>
      </c>
      <c r="I248" s="11" t="s">
        <v>20</v>
      </c>
      <c r="J248" s="11" t="s">
        <v>1920</v>
      </c>
      <c r="K248" s="11" t="s">
        <v>726</v>
      </c>
      <c r="L248" s="11" t="s">
        <v>727</v>
      </c>
      <c r="M248" s="8" t="s">
        <v>1921</v>
      </c>
      <c r="N248" s="11" t="s">
        <v>700</v>
      </c>
      <c r="O248" s="11" t="s">
        <v>140</v>
      </c>
      <c r="P248" s="8" t="s">
        <v>1922</v>
      </c>
      <c r="Q248" s="8" t="s">
        <v>136</v>
      </c>
      <c r="R248" s="8" t="s">
        <v>1923</v>
      </c>
      <c r="S248" s="8">
        <v>31</v>
      </c>
      <c r="T248" s="13" t="s">
        <v>1298</v>
      </c>
      <c r="U248" s="13">
        <v>247</v>
      </c>
      <c r="V248" s="20"/>
      <c r="W248" s="15"/>
      <c r="X248" s="12"/>
    </row>
    <row r="249" spans="1:24" x14ac:dyDescent="0.35">
      <c r="A249" s="8" t="s">
        <v>701</v>
      </c>
      <c r="B249" s="8" t="s">
        <v>39</v>
      </c>
      <c r="C249" s="8" t="s">
        <v>20</v>
      </c>
      <c r="D249" s="8" t="s">
        <v>1299</v>
      </c>
      <c r="E249" s="9" t="s">
        <v>1978</v>
      </c>
      <c r="F249" s="10" t="s">
        <v>701</v>
      </c>
      <c r="G249" s="10" t="s">
        <v>20</v>
      </c>
      <c r="H249" s="11" t="s">
        <v>725</v>
      </c>
      <c r="I249" s="11" t="s">
        <v>20</v>
      </c>
      <c r="J249" s="11" t="s">
        <v>1920</v>
      </c>
      <c r="K249" s="11" t="s">
        <v>726</v>
      </c>
      <c r="L249" s="11" t="s">
        <v>727</v>
      </c>
      <c r="M249" s="8" t="s">
        <v>1921</v>
      </c>
      <c r="N249" s="11" t="s">
        <v>700</v>
      </c>
      <c r="O249" s="11" t="s">
        <v>140</v>
      </c>
      <c r="P249" s="8" t="s">
        <v>1922</v>
      </c>
      <c r="Q249" s="8" t="s">
        <v>136</v>
      </c>
      <c r="R249" s="8" t="s">
        <v>1923</v>
      </c>
      <c r="S249" s="8">
        <v>9</v>
      </c>
      <c r="T249" s="13" t="s">
        <v>1300</v>
      </c>
      <c r="U249" s="13">
        <v>248</v>
      </c>
      <c r="V249" s="20"/>
      <c r="W249" s="15"/>
      <c r="X249" s="12"/>
    </row>
    <row r="250" spans="1:24" x14ac:dyDescent="0.35">
      <c r="A250" s="8" t="s">
        <v>701</v>
      </c>
      <c r="B250" s="8" t="s">
        <v>39</v>
      </c>
      <c r="C250" s="8" t="s">
        <v>20</v>
      </c>
      <c r="D250" s="8" t="s">
        <v>1301</v>
      </c>
      <c r="E250" s="9" t="s">
        <v>1978</v>
      </c>
      <c r="F250" s="10" t="s">
        <v>701</v>
      </c>
      <c r="G250" s="10" t="s">
        <v>20</v>
      </c>
      <c r="H250" s="11" t="s">
        <v>725</v>
      </c>
      <c r="I250" s="11" t="s">
        <v>20</v>
      </c>
      <c r="J250" s="11" t="s">
        <v>1920</v>
      </c>
      <c r="K250" s="11" t="s">
        <v>726</v>
      </c>
      <c r="L250" s="11" t="s">
        <v>727</v>
      </c>
      <c r="M250" s="8" t="s">
        <v>1921</v>
      </c>
      <c r="N250" s="11" t="s">
        <v>700</v>
      </c>
      <c r="O250" s="11" t="s">
        <v>140</v>
      </c>
      <c r="P250" s="8" t="s">
        <v>1922</v>
      </c>
      <c r="Q250" s="8" t="s">
        <v>136</v>
      </c>
      <c r="R250" s="8" t="s">
        <v>1923</v>
      </c>
      <c r="S250" s="8">
        <v>10</v>
      </c>
      <c r="T250" s="13" t="s">
        <v>1302</v>
      </c>
      <c r="U250" s="13">
        <v>249</v>
      </c>
      <c r="V250" s="20"/>
      <c r="W250" s="15"/>
      <c r="X250" s="12"/>
    </row>
    <row r="251" spans="1:24" x14ac:dyDescent="0.35">
      <c r="A251" s="8" t="s">
        <v>701</v>
      </c>
      <c r="B251" s="8" t="s">
        <v>39</v>
      </c>
      <c r="C251" s="8" t="s">
        <v>20</v>
      </c>
      <c r="D251" s="8" t="s">
        <v>1303</v>
      </c>
      <c r="E251" s="9" t="s">
        <v>2114</v>
      </c>
      <c r="F251" s="10" t="s">
        <v>701</v>
      </c>
      <c r="G251" s="10" t="s">
        <v>20</v>
      </c>
      <c r="H251" s="11" t="s">
        <v>725</v>
      </c>
      <c r="I251" s="11" t="s">
        <v>20</v>
      </c>
      <c r="J251" s="11" t="s">
        <v>1920</v>
      </c>
      <c r="K251" s="11" t="s">
        <v>726</v>
      </c>
      <c r="L251" s="11" t="s">
        <v>727</v>
      </c>
      <c r="M251" s="8" t="s">
        <v>1921</v>
      </c>
      <c r="N251" s="11" t="s">
        <v>700</v>
      </c>
      <c r="O251" s="11" t="s">
        <v>140</v>
      </c>
      <c r="P251" s="8" t="s">
        <v>1922</v>
      </c>
      <c r="Q251" s="8" t="s">
        <v>136</v>
      </c>
      <c r="R251" s="8" t="s">
        <v>1923</v>
      </c>
      <c r="S251" s="8">
        <v>9</v>
      </c>
      <c r="T251" s="13" t="s">
        <v>1304</v>
      </c>
      <c r="U251" s="13">
        <v>250</v>
      </c>
      <c r="V251" s="20"/>
      <c r="W251" s="15"/>
      <c r="X251" s="12"/>
    </row>
    <row r="252" spans="1:24" x14ac:dyDescent="0.35">
      <c r="A252" s="8" t="s">
        <v>701</v>
      </c>
      <c r="B252" s="8" t="s">
        <v>39</v>
      </c>
      <c r="C252" s="8" t="s">
        <v>20</v>
      </c>
      <c r="D252" s="8" t="s">
        <v>1305</v>
      </c>
      <c r="E252" s="9" t="s">
        <v>2114</v>
      </c>
      <c r="F252" s="10" t="s">
        <v>701</v>
      </c>
      <c r="G252" s="10" t="s">
        <v>20</v>
      </c>
      <c r="H252" s="11" t="s">
        <v>725</v>
      </c>
      <c r="I252" s="11" t="s">
        <v>20</v>
      </c>
      <c r="J252" s="11" t="s">
        <v>1920</v>
      </c>
      <c r="K252" s="11" t="s">
        <v>726</v>
      </c>
      <c r="L252" s="11" t="s">
        <v>727</v>
      </c>
      <c r="M252" s="8" t="s">
        <v>1921</v>
      </c>
      <c r="N252" s="11" t="s">
        <v>700</v>
      </c>
      <c r="O252" s="11" t="s">
        <v>140</v>
      </c>
      <c r="P252" s="8" t="s">
        <v>1922</v>
      </c>
      <c r="Q252" s="8" t="s">
        <v>136</v>
      </c>
      <c r="R252" s="8" t="s">
        <v>1923</v>
      </c>
      <c r="S252" s="8">
        <v>10</v>
      </c>
      <c r="T252" s="13" t="s">
        <v>1306</v>
      </c>
      <c r="U252" s="13">
        <v>251</v>
      </c>
      <c r="V252" s="20"/>
      <c r="W252" s="15"/>
      <c r="X252" s="12"/>
    </row>
    <row r="253" spans="1:24" x14ac:dyDescent="0.35">
      <c r="A253" s="8" t="s">
        <v>701</v>
      </c>
      <c r="B253" s="8" t="s">
        <v>39</v>
      </c>
      <c r="C253" s="8" t="s">
        <v>20</v>
      </c>
      <c r="D253" s="8" t="s">
        <v>1307</v>
      </c>
      <c r="E253" s="9" t="s">
        <v>2115</v>
      </c>
      <c r="F253" s="10" t="s">
        <v>701</v>
      </c>
      <c r="G253" s="10" t="s">
        <v>20</v>
      </c>
      <c r="H253" s="11" t="s">
        <v>725</v>
      </c>
      <c r="I253" s="11" t="s">
        <v>20</v>
      </c>
      <c r="J253" s="11" t="s">
        <v>1920</v>
      </c>
      <c r="K253" s="11" t="s">
        <v>726</v>
      </c>
      <c r="L253" s="11" t="s">
        <v>727</v>
      </c>
      <c r="M253" s="8" t="s">
        <v>1921</v>
      </c>
      <c r="N253" s="11" t="s">
        <v>700</v>
      </c>
      <c r="O253" s="11" t="s">
        <v>140</v>
      </c>
      <c r="P253" s="8" t="s">
        <v>1922</v>
      </c>
      <c r="Q253" s="8" t="s">
        <v>136</v>
      </c>
      <c r="R253" s="8" t="s">
        <v>1923</v>
      </c>
      <c r="S253" s="8">
        <v>9</v>
      </c>
      <c r="T253" s="13" t="s">
        <v>1308</v>
      </c>
      <c r="U253" s="13">
        <v>252</v>
      </c>
      <c r="V253" s="20"/>
      <c r="W253" s="15"/>
      <c r="X253" s="12"/>
    </row>
    <row r="254" spans="1:24" x14ac:dyDescent="0.35">
      <c r="A254" s="8" t="s">
        <v>701</v>
      </c>
      <c r="B254" s="8" t="s">
        <v>39</v>
      </c>
      <c r="C254" s="8" t="s">
        <v>20</v>
      </c>
      <c r="D254" s="8" t="s">
        <v>1309</v>
      </c>
      <c r="E254" s="9" t="s">
        <v>2115</v>
      </c>
      <c r="F254" s="10" t="s">
        <v>701</v>
      </c>
      <c r="G254" s="10" t="s">
        <v>20</v>
      </c>
      <c r="H254" s="11" t="s">
        <v>725</v>
      </c>
      <c r="I254" s="11" t="s">
        <v>20</v>
      </c>
      <c r="J254" s="11" t="s">
        <v>1920</v>
      </c>
      <c r="K254" s="11" t="s">
        <v>726</v>
      </c>
      <c r="L254" s="11" t="s">
        <v>727</v>
      </c>
      <c r="M254" s="8" t="s">
        <v>1921</v>
      </c>
      <c r="N254" s="11" t="s">
        <v>700</v>
      </c>
      <c r="O254" s="11" t="s">
        <v>140</v>
      </c>
      <c r="P254" s="8" t="s">
        <v>1922</v>
      </c>
      <c r="Q254" s="8" t="s">
        <v>136</v>
      </c>
      <c r="R254" s="8" t="s">
        <v>1923</v>
      </c>
      <c r="S254" s="8">
        <v>10</v>
      </c>
      <c r="T254" s="13" t="s">
        <v>1310</v>
      </c>
      <c r="U254" s="13">
        <v>253</v>
      </c>
      <c r="V254" s="20"/>
      <c r="W254" s="15"/>
      <c r="X254" s="12"/>
    </row>
    <row r="255" spans="1:24" x14ac:dyDescent="0.35">
      <c r="A255" s="8" t="s">
        <v>701</v>
      </c>
      <c r="B255" s="8" t="s">
        <v>39</v>
      </c>
      <c r="C255" s="8" t="s">
        <v>20</v>
      </c>
      <c r="D255" s="8" t="s">
        <v>1311</v>
      </c>
      <c r="E255" s="9" t="s">
        <v>2116</v>
      </c>
      <c r="F255" s="10" t="s">
        <v>701</v>
      </c>
      <c r="G255" s="10" t="s">
        <v>20</v>
      </c>
      <c r="H255" s="11" t="s">
        <v>725</v>
      </c>
      <c r="I255" s="11" t="s">
        <v>20</v>
      </c>
      <c r="J255" s="11" t="s">
        <v>1920</v>
      </c>
      <c r="K255" s="11" t="s">
        <v>726</v>
      </c>
      <c r="L255" s="11" t="s">
        <v>727</v>
      </c>
      <c r="M255" s="8" t="s">
        <v>1921</v>
      </c>
      <c r="N255" s="11" t="s">
        <v>700</v>
      </c>
      <c r="O255" s="11" t="s">
        <v>140</v>
      </c>
      <c r="P255" s="8" t="s">
        <v>1922</v>
      </c>
      <c r="Q255" s="8" t="s">
        <v>136</v>
      </c>
      <c r="R255" s="8" t="s">
        <v>1923</v>
      </c>
      <c r="S255" s="8">
        <v>9</v>
      </c>
      <c r="T255" s="13" t="s">
        <v>1312</v>
      </c>
      <c r="U255" s="13">
        <v>254</v>
      </c>
      <c r="V255" s="20"/>
      <c r="W255" s="15"/>
      <c r="X255" s="12"/>
    </row>
    <row r="256" spans="1:24" x14ac:dyDescent="0.35">
      <c r="A256" s="8" t="s">
        <v>701</v>
      </c>
      <c r="B256" s="8" t="s">
        <v>39</v>
      </c>
      <c r="C256" s="8" t="s">
        <v>20</v>
      </c>
      <c r="D256" s="8" t="s">
        <v>1313</v>
      </c>
      <c r="E256" s="9" t="s">
        <v>2116</v>
      </c>
      <c r="F256" s="10" t="s">
        <v>701</v>
      </c>
      <c r="G256" s="10" t="s">
        <v>20</v>
      </c>
      <c r="H256" s="11" t="s">
        <v>725</v>
      </c>
      <c r="I256" s="11" t="s">
        <v>20</v>
      </c>
      <c r="J256" s="11" t="s">
        <v>1920</v>
      </c>
      <c r="K256" s="11" t="s">
        <v>726</v>
      </c>
      <c r="L256" s="11" t="s">
        <v>727</v>
      </c>
      <c r="M256" s="8" t="s">
        <v>1921</v>
      </c>
      <c r="N256" s="11" t="s">
        <v>700</v>
      </c>
      <c r="O256" s="11" t="s">
        <v>140</v>
      </c>
      <c r="P256" s="8" t="s">
        <v>1922</v>
      </c>
      <c r="Q256" s="8" t="s">
        <v>136</v>
      </c>
      <c r="R256" s="8" t="s">
        <v>1923</v>
      </c>
      <c r="S256" s="8">
        <v>10</v>
      </c>
      <c r="T256" s="13" t="s">
        <v>1314</v>
      </c>
      <c r="U256" s="13">
        <v>255</v>
      </c>
      <c r="V256" s="20"/>
      <c r="W256" s="15"/>
      <c r="X256" s="12"/>
    </row>
    <row r="257" spans="1:24" x14ac:dyDescent="0.35">
      <c r="A257" s="8" t="s">
        <v>701</v>
      </c>
      <c r="B257" s="8" t="s">
        <v>39</v>
      </c>
      <c r="C257" s="8" t="s">
        <v>20</v>
      </c>
      <c r="D257" s="8" t="s">
        <v>1315</v>
      </c>
      <c r="E257" s="9" t="s">
        <v>2117</v>
      </c>
      <c r="F257" s="10" t="s">
        <v>701</v>
      </c>
      <c r="G257" s="10" t="s">
        <v>20</v>
      </c>
      <c r="H257" s="11" t="s">
        <v>725</v>
      </c>
      <c r="I257" s="11" t="s">
        <v>20</v>
      </c>
      <c r="J257" s="11" t="s">
        <v>1920</v>
      </c>
      <c r="K257" s="11" t="s">
        <v>726</v>
      </c>
      <c r="L257" s="11" t="s">
        <v>727</v>
      </c>
      <c r="M257" s="8" t="s">
        <v>1921</v>
      </c>
      <c r="N257" s="11" t="s">
        <v>700</v>
      </c>
      <c r="O257" s="11" t="s">
        <v>140</v>
      </c>
      <c r="P257" s="8" t="s">
        <v>1922</v>
      </c>
      <c r="Q257" s="8" t="s">
        <v>136</v>
      </c>
      <c r="R257" s="8" t="s">
        <v>1923</v>
      </c>
      <c r="S257" s="8">
        <v>9</v>
      </c>
      <c r="T257" s="13" t="s">
        <v>1316</v>
      </c>
      <c r="U257" s="13">
        <v>256</v>
      </c>
      <c r="V257" s="20"/>
      <c r="W257" s="15"/>
      <c r="X257" s="12"/>
    </row>
    <row r="258" spans="1:24" x14ac:dyDescent="0.35">
      <c r="A258" s="8" t="s">
        <v>701</v>
      </c>
      <c r="B258" s="8" t="s">
        <v>39</v>
      </c>
      <c r="C258" s="8" t="s">
        <v>20</v>
      </c>
      <c r="D258" s="8" t="s">
        <v>1317</v>
      </c>
      <c r="E258" s="9" t="s">
        <v>2117</v>
      </c>
      <c r="F258" s="10" t="s">
        <v>701</v>
      </c>
      <c r="G258" s="10" t="s">
        <v>20</v>
      </c>
      <c r="H258" s="11" t="s">
        <v>725</v>
      </c>
      <c r="I258" s="11" t="s">
        <v>20</v>
      </c>
      <c r="J258" s="11" t="s">
        <v>1920</v>
      </c>
      <c r="K258" s="11" t="s">
        <v>726</v>
      </c>
      <c r="L258" s="11" t="s">
        <v>727</v>
      </c>
      <c r="M258" s="8" t="s">
        <v>1921</v>
      </c>
      <c r="N258" s="11" t="s">
        <v>700</v>
      </c>
      <c r="O258" s="11" t="s">
        <v>140</v>
      </c>
      <c r="P258" s="8" t="s">
        <v>1922</v>
      </c>
      <c r="Q258" s="8" t="s">
        <v>136</v>
      </c>
      <c r="R258" s="8" t="s">
        <v>1923</v>
      </c>
      <c r="S258" s="8">
        <v>10</v>
      </c>
      <c r="T258" s="13" t="s">
        <v>1318</v>
      </c>
      <c r="U258" s="13">
        <v>257</v>
      </c>
      <c r="V258" s="20"/>
      <c r="W258" s="15"/>
      <c r="X258" s="12"/>
    </row>
    <row r="259" spans="1:24" x14ac:dyDescent="0.35">
      <c r="A259" s="8" t="s">
        <v>701</v>
      </c>
      <c r="B259" s="8" t="s">
        <v>39</v>
      </c>
      <c r="C259" s="8" t="s">
        <v>20</v>
      </c>
      <c r="D259" s="8" t="s">
        <v>1319</v>
      </c>
      <c r="E259" s="9" t="s">
        <v>1979</v>
      </c>
      <c r="F259" s="10" t="s">
        <v>701</v>
      </c>
      <c r="G259" s="10" t="s">
        <v>20</v>
      </c>
      <c r="H259" s="11" t="s">
        <v>725</v>
      </c>
      <c r="I259" s="11" t="s">
        <v>20</v>
      </c>
      <c r="J259" s="11" t="s">
        <v>1920</v>
      </c>
      <c r="K259" s="11" t="s">
        <v>726</v>
      </c>
      <c r="L259" s="11" t="s">
        <v>727</v>
      </c>
      <c r="M259" s="8" t="s">
        <v>1921</v>
      </c>
      <c r="N259" s="11" t="s">
        <v>700</v>
      </c>
      <c r="O259" s="11" t="s">
        <v>140</v>
      </c>
      <c r="P259" s="8" t="s">
        <v>1922</v>
      </c>
      <c r="Q259" s="8" t="s">
        <v>136</v>
      </c>
      <c r="R259" s="8" t="s">
        <v>1923</v>
      </c>
      <c r="S259" s="8">
        <v>30</v>
      </c>
      <c r="T259" s="13" t="s">
        <v>1320</v>
      </c>
      <c r="U259" s="13">
        <v>258</v>
      </c>
      <c r="V259" s="20"/>
      <c r="W259" s="15"/>
      <c r="X259" s="12"/>
    </row>
    <row r="260" spans="1:24" x14ac:dyDescent="0.35">
      <c r="A260" s="8" t="s">
        <v>701</v>
      </c>
      <c r="B260" s="8" t="s">
        <v>39</v>
      </c>
      <c r="C260" s="8" t="s">
        <v>20</v>
      </c>
      <c r="D260" s="8" t="s">
        <v>1321</v>
      </c>
      <c r="E260" s="9" t="s">
        <v>1979</v>
      </c>
      <c r="F260" s="10" t="s">
        <v>701</v>
      </c>
      <c r="G260" s="10" t="s">
        <v>20</v>
      </c>
      <c r="H260" s="11" t="s">
        <v>725</v>
      </c>
      <c r="I260" s="11" t="s">
        <v>20</v>
      </c>
      <c r="J260" s="11" t="s">
        <v>1920</v>
      </c>
      <c r="K260" s="11" t="s">
        <v>726</v>
      </c>
      <c r="L260" s="11" t="s">
        <v>727</v>
      </c>
      <c r="M260" s="8" t="s">
        <v>1921</v>
      </c>
      <c r="N260" s="11" t="s">
        <v>700</v>
      </c>
      <c r="O260" s="11" t="s">
        <v>140</v>
      </c>
      <c r="P260" s="8" t="s">
        <v>1922</v>
      </c>
      <c r="Q260" s="8" t="s">
        <v>136</v>
      </c>
      <c r="R260" s="8" t="s">
        <v>1923</v>
      </c>
      <c r="S260" s="8">
        <v>31</v>
      </c>
      <c r="T260" s="13" t="s">
        <v>1322</v>
      </c>
      <c r="U260" s="13">
        <v>259</v>
      </c>
      <c r="V260" s="20"/>
      <c r="W260" s="15"/>
      <c r="X260" s="12"/>
    </row>
    <row r="261" spans="1:24" x14ac:dyDescent="0.35">
      <c r="A261" s="8" t="s">
        <v>701</v>
      </c>
      <c r="B261" s="8" t="s">
        <v>39</v>
      </c>
      <c r="C261" s="8" t="s">
        <v>20</v>
      </c>
      <c r="D261" s="8" t="s">
        <v>1323</v>
      </c>
      <c r="E261" s="9" t="s">
        <v>2027</v>
      </c>
      <c r="F261" s="10" t="s">
        <v>701</v>
      </c>
      <c r="G261" s="10" t="s">
        <v>20</v>
      </c>
      <c r="H261" s="11" t="s">
        <v>725</v>
      </c>
      <c r="I261" s="11" t="s">
        <v>20</v>
      </c>
      <c r="J261" s="11" t="s">
        <v>1920</v>
      </c>
      <c r="K261" s="11" t="s">
        <v>726</v>
      </c>
      <c r="L261" s="11" t="s">
        <v>727</v>
      </c>
      <c r="M261" s="8" t="s">
        <v>1921</v>
      </c>
      <c r="N261" s="11" t="s">
        <v>700</v>
      </c>
      <c r="O261" s="11" t="s">
        <v>140</v>
      </c>
      <c r="P261" s="8" t="s">
        <v>1922</v>
      </c>
      <c r="Q261" s="8" t="s">
        <v>136</v>
      </c>
      <c r="R261" s="8" t="s">
        <v>1923</v>
      </c>
      <c r="S261" s="8">
        <v>30</v>
      </c>
      <c r="T261" s="13" t="s">
        <v>1324</v>
      </c>
      <c r="U261" s="13">
        <v>260</v>
      </c>
      <c r="V261" s="20"/>
      <c r="W261" s="15"/>
      <c r="X261" s="12"/>
    </row>
    <row r="262" spans="1:24" x14ac:dyDescent="0.35">
      <c r="A262" s="8" t="s">
        <v>701</v>
      </c>
      <c r="B262" s="8" t="s">
        <v>39</v>
      </c>
      <c r="C262" s="8" t="s">
        <v>20</v>
      </c>
      <c r="D262" s="8" t="s">
        <v>1325</v>
      </c>
      <c r="E262" s="9" t="s">
        <v>2027</v>
      </c>
      <c r="F262" s="10" t="s">
        <v>701</v>
      </c>
      <c r="G262" s="10" t="s">
        <v>20</v>
      </c>
      <c r="H262" s="11" t="s">
        <v>725</v>
      </c>
      <c r="I262" s="11" t="s">
        <v>20</v>
      </c>
      <c r="J262" s="11" t="s">
        <v>1920</v>
      </c>
      <c r="K262" s="11" t="s">
        <v>726</v>
      </c>
      <c r="L262" s="11" t="s">
        <v>727</v>
      </c>
      <c r="M262" s="8" t="s">
        <v>1921</v>
      </c>
      <c r="N262" s="11" t="s">
        <v>700</v>
      </c>
      <c r="O262" s="11" t="s">
        <v>140</v>
      </c>
      <c r="P262" s="8" t="s">
        <v>1922</v>
      </c>
      <c r="Q262" s="8" t="s">
        <v>136</v>
      </c>
      <c r="R262" s="8" t="s">
        <v>1923</v>
      </c>
      <c r="S262" s="8">
        <v>31</v>
      </c>
      <c r="T262" s="13" t="s">
        <v>1326</v>
      </c>
      <c r="U262" s="13">
        <v>261</v>
      </c>
      <c r="V262" s="20"/>
      <c r="W262" s="15"/>
      <c r="X262" s="12"/>
    </row>
    <row r="263" spans="1:24" x14ac:dyDescent="0.35">
      <c r="A263" s="8" t="s">
        <v>701</v>
      </c>
      <c r="B263" s="8" t="s">
        <v>39</v>
      </c>
      <c r="C263" s="8" t="s">
        <v>20</v>
      </c>
      <c r="D263" s="8" t="s">
        <v>1327</v>
      </c>
      <c r="E263" s="9" t="s">
        <v>2118</v>
      </c>
      <c r="F263" s="10" t="s">
        <v>701</v>
      </c>
      <c r="G263" s="10" t="s">
        <v>20</v>
      </c>
      <c r="H263" s="11" t="s">
        <v>725</v>
      </c>
      <c r="I263" s="11" t="s">
        <v>20</v>
      </c>
      <c r="J263" s="11" t="s">
        <v>1920</v>
      </c>
      <c r="K263" s="11" t="s">
        <v>726</v>
      </c>
      <c r="L263" s="11" t="s">
        <v>727</v>
      </c>
      <c r="M263" s="8" t="s">
        <v>1921</v>
      </c>
      <c r="N263" s="11" t="s">
        <v>700</v>
      </c>
      <c r="O263" s="11" t="s">
        <v>140</v>
      </c>
      <c r="P263" s="8" t="s">
        <v>1922</v>
      </c>
      <c r="Q263" s="8" t="s">
        <v>136</v>
      </c>
      <c r="R263" s="8" t="s">
        <v>1923</v>
      </c>
      <c r="S263" s="8">
        <v>9</v>
      </c>
      <c r="T263" s="13" t="s">
        <v>1328</v>
      </c>
      <c r="U263" s="13">
        <v>262</v>
      </c>
      <c r="V263" s="20"/>
      <c r="W263" s="15"/>
      <c r="X263" s="12"/>
    </row>
    <row r="264" spans="1:24" x14ac:dyDescent="0.35">
      <c r="A264" s="8" t="s">
        <v>701</v>
      </c>
      <c r="B264" s="8" t="s">
        <v>39</v>
      </c>
      <c r="C264" s="8" t="s">
        <v>20</v>
      </c>
      <c r="D264" s="8" t="s">
        <v>1329</v>
      </c>
      <c r="E264" s="9" t="s">
        <v>2118</v>
      </c>
      <c r="F264" s="10" t="s">
        <v>701</v>
      </c>
      <c r="G264" s="10" t="s">
        <v>20</v>
      </c>
      <c r="H264" s="11" t="s">
        <v>725</v>
      </c>
      <c r="I264" s="11" t="s">
        <v>20</v>
      </c>
      <c r="J264" s="11" t="s">
        <v>1920</v>
      </c>
      <c r="K264" s="11" t="s">
        <v>726</v>
      </c>
      <c r="L264" s="11" t="s">
        <v>727</v>
      </c>
      <c r="M264" s="8" t="s">
        <v>1921</v>
      </c>
      <c r="N264" s="11" t="s">
        <v>700</v>
      </c>
      <c r="O264" s="11" t="s">
        <v>140</v>
      </c>
      <c r="P264" s="8" t="s">
        <v>1922</v>
      </c>
      <c r="Q264" s="8" t="s">
        <v>136</v>
      </c>
      <c r="R264" s="8" t="s">
        <v>1923</v>
      </c>
      <c r="S264" s="8">
        <v>10</v>
      </c>
      <c r="T264" s="13" t="s">
        <v>1330</v>
      </c>
      <c r="U264" s="13">
        <v>263</v>
      </c>
      <c r="V264" s="20"/>
      <c r="W264" s="15"/>
      <c r="X264" s="12"/>
    </row>
    <row r="265" spans="1:24" x14ac:dyDescent="0.35">
      <c r="A265" s="8" t="s">
        <v>701</v>
      </c>
      <c r="B265" s="8" t="s">
        <v>39</v>
      </c>
      <c r="C265" s="8" t="s">
        <v>20</v>
      </c>
      <c r="D265" s="8" t="s">
        <v>1331</v>
      </c>
      <c r="E265" s="9" t="s">
        <v>2028</v>
      </c>
      <c r="F265" s="10" t="s">
        <v>701</v>
      </c>
      <c r="G265" s="10" t="s">
        <v>20</v>
      </c>
      <c r="H265" s="11" t="s">
        <v>725</v>
      </c>
      <c r="I265" s="11" t="s">
        <v>20</v>
      </c>
      <c r="J265" s="11" t="s">
        <v>1920</v>
      </c>
      <c r="K265" s="11" t="s">
        <v>726</v>
      </c>
      <c r="L265" s="11" t="s">
        <v>727</v>
      </c>
      <c r="M265" s="8" t="s">
        <v>1921</v>
      </c>
      <c r="N265" s="11" t="s">
        <v>700</v>
      </c>
      <c r="O265" s="11" t="s">
        <v>140</v>
      </c>
      <c r="P265" s="8" t="s">
        <v>1922</v>
      </c>
      <c r="Q265" s="8" t="s">
        <v>136</v>
      </c>
      <c r="R265" s="8" t="s">
        <v>1923</v>
      </c>
      <c r="S265" s="8">
        <v>9</v>
      </c>
      <c r="T265" s="13" t="s">
        <v>1332</v>
      </c>
      <c r="U265" s="13">
        <v>264</v>
      </c>
      <c r="V265" s="20"/>
      <c r="W265" s="15"/>
      <c r="X265" s="12"/>
    </row>
    <row r="266" spans="1:24" x14ac:dyDescent="0.35">
      <c r="A266" s="8" t="s">
        <v>701</v>
      </c>
      <c r="B266" s="8" t="s">
        <v>39</v>
      </c>
      <c r="C266" s="8" t="s">
        <v>20</v>
      </c>
      <c r="D266" s="8" t="s">
        <v>1333</v>
      </c>
      <c r="E266" s="9" t="s">
        <v>2028</v>
      </c>
      <c r="F266" s="10" t="s">
        <v>701</v>
      </c>
      <c r="G266" s="10" t="s">
        <v>20</v>
      </c>
      <c r="H266" s="11" t="s">
        <v>725</v>
      </c>
      <c r="I266" s="11" t="s">
        <v>20</v>
      </c>
      <c r="J266" s="11" t="s">
        <v>1920</v>
      </c>
      <c r="K266" s="11" t="s">
        <v>726</v>
      </c>
      <c r="L266" s="11" t="s">
        <v>727</v>
      </c>
      <c r="M266" s="8" t="s">
        <v>1921</v>
      </c>
      <c r="N266" s="11" t="s">
        <v>700</v>
      </c>
      <c r="O266" s="11" t="s">
        <v>140</v>
      </c>
      <c r="P266" s="8" t="s">
        <v>1922</v>
      </c>
      <c r="Q266" s="8" t="s">
        <v>136</v>
      </c>
      <c r="R266" s="8" t="s">
        <v>1923</v>
      </c>
      <c r="S266" s="8">
        <v>10</v>
      </c>
      <c r="T266" s="13" t="s">
        <v>1334</v>
      </c>
      <c r="U266" s="13">
        <v>265</v>
      </c>
      <c r="V266" s="20"/>
      <c r="W266" s="15"/>
      <c r="X266" s="12"/>
    </row>
    <row r="267" spans="1:24" x14ac:dyDescent="0.35">
      <c r="A267" s="8" t="s">
        <v>701</v>
      </c>
      <c r="B267" s="8" t="s">
        <v>39</v>
      </c>
      <c r="C267" s="8" t="s">
        <v>20</v>
      </c>
      <c r="D267" s="8" t="s">
        <v>1335</v>
      </c>
      <c r="E267" s="9" t="s">
        <v>2249</v>
      </c>
      <c r="F267" s="10" t="s">
        <v>701</v>
      </c>
      <c r="G267" s="10" t="s">
        <v>20</v>
      </c>
      <c r="H267" s="11" t="s">
        <v>725</v>
      </c>
      <c r="I267" s="11" t="s">
        <v>20</v>
      </c>
      <c r="J267" s="11" t="s">
        <v>1920</v>
      </c>
      <c r="K267" s="11" t="s">
        <v>726</v>
      </c>
      <c r="L267" s="11" t="s">
        <v>727</v>
      </c>
      <c r="M267" s="8" t="s">
        <v>1921</v>
      </c>
      <c r="N267" s="11" t="s">
        <v>700</v>
      </c>
      <c r="O267" s="11" t="s">
        <v>140</v>
      </c>
      <c r="P267" s="8" t="s">
        <v>1922</v>
      </c>
      <c r="Q267" s="8" t="s">
        <v>136</v>
      </c>
      <c r="R267" s="8" t="s">
        <v>1923</v>
      </c>
      <c r="S267" s="8">
        <v>9</v>
      </c>
      <c r="T267" s="13" t="s">
        <v>1336</v>
      </c>
      <c r="U267" s="13">
        <v>266</v>
      </c>
      <c r="V267" s="20"/>
      <c r="W267" s="15"/>
      <c r="X267" s="12"/>
    </row>
    <row r="268" spans="1:24" x14ac:dyDescent="0.35">
      <c r="A268" s="8" t="s">
        <v>701</v>
      </c>
      <c r="B268" s="8" t="s">
        <v>39</v>
      </c>
      <c r="C268" s="8" t="s">
        <v>20</v>
      </c>
      <c r="D268" s="8" t="s">
        <v>1337</v>
      </c>
      <c r="E268" s="9" t="s">
        <v>2249</v>
      </c>
      <c r="F268" s="10" t="s">
        <v>701</v>
      </c>
      <c r="G268" s="10" t="s">
        <v>20</v>
      </c>
      <c r="H268" s="11" t="s">
        <v>725</v>
      </c>
      <c r="I268" s="11" t="s">
        <v>20</v>
      </c>
      <c r="J268" s="11" t="s">
        <v>1920</v>
      </c>
      <c r="K268" s="11" t="s">
        <v>726</v>
      </c>
      <c r="L268" s="11" t="s">
        <v>727</v>
      </c>
      <c r="M268" s="8" t="s">
        <v>1921</v>
      </c>
      <c r="N268" s="11" t="s">
        <v>700</v>
      </c>
      <c r="O268" s="11" t="s">
        <v>140</v>
      </c>
      <c r="P268" s="8" t="s">
        <v>1922</v>
      </c>
      <c r="Q268" s="8" t="s">
        <v>136</v>
      </c>
      <c r="R268" s="8" t="s">
        <v>1923</v>
      </c>
      <c r="S268" s="8">
        <v>10</v>
      </c>
      <c r="T268" s="13" t="s">
        <v>1338</v>
      </c>
      <c r="U268" s="13">
        <v>267</v>
      </c>
      <c r="V268" s="20"/>
      <c r="W268" s="15"/>
      <c r="X268" s="12"/>
    </row>
    <row r="269" spans="1:24" x14ac:dyDescent="0.35">
      <c r="A269" s="8" t="s">
        <v>701</v>
      </c>
      <c r="B269" s="8" t="s">
        <v>39</v>
      </c>
      <c r="C269" s="8" t="s">
        <v>20</v>
      </c>
      <c r="D269" s="8" t="s">
        <v>1339</v>
      </c>
      <c r="E269" s="9" t="s">
        <v>2029</v>
      </c>
      <c r="F269" s="10" t="s">
        <v>701</v>
      </c>
      <c r="G269" s="10" t="s">
        <v>20</v>
      </c>
      <c r="H269" s="11" t="s">
        <v>725</v>
      </c>
      <c r="I269" s="11" t="s">
        <v>20</v>
      </c>
      <c r="J269" s="11" t="s">
        <v>1920</v>
      </c>
      <c r="K269" s="11" t="s">
        <v>726</v>
      </c>
      <c r="L269" s="11" t="s">
        <v>727</v>
      </c>
      <c r="M269" s="8" t="s">
        <v>1921</v>
      </c>
      <c r="N269" s="11" t="s">
        <v>700</v>
      </c>
      <c r="O269" s="11" t="s">
        <v>140</v>
      </c>
      <c r="P269" s="8" t="s">
        <v>1922</v>
      </c>
      <c r="Q269" s="8" t="s">
        <v>136</v>
      </c>
      <c r="R269" s="8" t="s">
        <v>1923</v>
      </c>
      <c r="S269" s="8">
        <v>9</v>
      </c>
      <c r="T269" s="13" t="s">
        <v>1340</v>
      </c>
      <c r="U269" s="13">
        <v>268</v>
      </c>
      <c r="V269" s="20"/>
      <c r="W269" s="15"/>
      <c r="X269" s="12"/>
    </row>
    <row r="270" spans="1:24" x14ac:dyDescent="0.35">
      <c r="A270" s="8" t="s">
        <v>701</v>
      </c>
      <c r="B270" s="8" t="s">
        <v>39</v>
      </c>
      <c r="C270" s="8" t="s">
        <v>20</v>
      </c>
      <c r="D270" s="8" t="s">
        <v>1341</v>
      </c>
      <c r="E270" s="9" t="s">
        <v>2029</v>
      </c>
      <c r="F270" s="10" t="s">
        <v>701</v>
      </c>
      <c r="G270" s="10" t="s">
        <v>20</v>
      </c>
      <c r="H270" s="11" t="s">
        <v>725</v>
      </c>
      <c r="I270" s="11" t="s">
        <v>20</v>
      </c>
      <c r="J270" s="11" t="s">
        <v>1920</v>
      </c>
      <c r="K270" s="11" t="s">
        <v>726</v>
      </c>
      <c r="L270" s="11" t="s">
        <v>727</v>
      </c>
      <c r="M270" s="8" t="s">
        <v>1921</v>
      </c>
      <c r="N270" s="11" t="s">
        <v>700</v>
      </c>
      <c r="O270" s="11" t="s">
        <v>140</v>
      </c>
      <c r="P270" s="8" t="s">
        <v>1922</v>
      </c>
      <c r="Q270" s="8" t="s">
        <v>136</v>
      </c>
      <c r="R270" s="8" t="s">
        <v>1923</v>
      </c>
      <c r="S270" s="8">
        <v>10</v>
      </c>
      <c r="T270" s="13" t="s">
        <v>1342</v>
      </c>
      <c r="U270" s="13">
        <v>269</v>
      </c>
      <c r="V270" s="20"/>
      <c r="W270" s="15"/>
      <c r="X270" s="12"/>
    </row>
    <row r="271" spans="1:24" x14ac:dyDescent="0.35">
      <c r="A271" s="8" t="s">
        <v>701</v>
      </c>
      <c r="B271" s="8" t="s">
        <v>39</v>
      </c>
      <c r="C271" s="8" t="s">
        <v>20</v>
      </c>
      <c r="D271" s="8" t="s">
        <v>1343</v>
      </c>
      <c r="E271" s="9" t="s">
        <v>2030</v>
      </c>
      <c r="F271" s="10" t="s">
        <v>701</v>
      </c>
      <c r="G271" s="10" t="s">
        <v>20</v>
      </c>
      <c r="H271" s="11" t="s">
        <v>725</v>
      </c>
      <c r="I271" s="11" t="s">
        <v>20</v>
      </c>
      <c r="J271" s="11" t="s">
        <v>1920</v>
      </c>
      <c r="K271" s="11" t="s">
        <v>726</v>
      </c>
      <c r="L271" s="11" t="s">
        <v>727</v>
      </c>
      <c r="M271" s="8" t="s">
        <v>1921</v>
      </c>
      <c r="N271" s="11" t="s">
        <v>700</v>
      </c>
      <c r="O271" s="11" t="s">
        <v>140</v>
      </c>
      <c r="P271" s="8" t="s">
        <v>1922</v>
      </c>
      <c r="Q271" s="8" t="s">
        <v>136</v>
      </c>
      <c r="R271" s="8" t="s">
        <v>1923</v>
      </c>
      <c r="S271" s="8">
        <v>9</v>
      </c>
      <c r="T271" s="13" t="s">
        <v>1344</v>
      </c>
      <c r="U271" s="13">
        <v>270</v>
      </c>
      <c r="V271" s="20"/>
      <c r="W271" s="15"/>
      <c r="X271" s="12"/>
    </row>
    <row r="272" spans="1:24" x14ac:dyDescent="0.35">
      <c r="A272" s="8" t="s">
        <v>701</v>
      </c>
      <c r="B272" s="8" t="s">
        <v>39</v>
      </c>
      <c r="C272" s="8" t="s">
        <v>20</v>
      </c>
      <c r="D272" s="8" t="s">
        <v>1345</v>
      </c>
      <c r="E272" s="9" t="s">
        <v>2030</v>
      </c>
      <c r="F272" s="10" t="s">
        <v>701</v>
      </c>
      <c r="G272" s="10" t="s">
        <v>20</v>
      </c>
      <c r="H272" s="11" t="s">
        <v>725</v>
      </c>
      <c r="I272" s="11" t="s">
        <v>20</v>
      </c>
      <c r="J272" s="11" t="s">
        <v>1920</v>
      </c>
      <c r="K272" s="11" t="s">
        <v>726</v>
      </c>
      <c r="L272" s="11" t="s">
        <v>727</v>
      </c>
      <c r="M272" s="8" t="s">
        <v>1921</v>
      </c>
      <c r="N272" s="11" t="s">
        <v>700</v>
      </c>
      <c r="O272" s="11" t="s">
        <v>140</v>
      </c>
      <c r="P272" s="8" t="s">
        <v>1922</v>
      </c>
      <c r="Q272" s="8" t="s">
        <v>136</v>
      </c>
      <c r="R272" s="8" t="s">
        <v>1923</v>
      </c>
      <c r="S272" s="8">
        <v>10</v>
      </c>
      <c r="T272" s="13" t="s">
        <v>1346</v>
      </c>
      <c r="U272" s="13">
        <v>271</v>
      </c>
      <c r="V272" s="20"/>
      <c r="W272" s="15"/>
      <c r="X272" s="12"/>
    </row>
    <row r="273" spans="1:24" x14ac:dyDescent="0.35">
      <c r="A273" s="8" t="s">
        <v>701</v>
      </c>
      <c r="B273" s="8" t="s">
        <v>39</v>
      </c>
      <c r="C273" s="8" t="s">
        <v>20</v>
      </c>
      <c r="D273" s="8" t="s">
        <v>1347</v>
      </c>
      <c r="E273" s="9" t="s">
        <v>2031</v>
      </c>
      <c r="F273" s="10" t="s">
        <v>701</v>
      </c>
      <c r="G273" s="10" t="s">
        <v>20</v>
      </c>
      <c r="H273" s="11" t="s">
        <v>725</v>
      </c>
      <c r="I273" s="11" t="s">
        <v>20</v>
      </c>
      <c r="J273" s="11" t="s">
        <v>1920</v>
      </c>
      <c r="K273" s="11" t="s">
        <v>726</v>
      </c>
      <c r="L273" s="11" t="s">
        <v>727</v>
      </c>
      <c r="M273" s="8" t="s">
        <v>1921</v>
      </c>
      <c r="N273" s="11" t="s">
        <v>700</v>
      </c>
      <c r="O273" s="11" t="s">
        <v>140</v>
      </c>
      <c r="P273" s="8" t="s">
        <v>1922</v>
      </c>
      <c r="Q273" s="8" t="s">
        <v>136</v>
      </c>
      <c r="R273" s="8" t="s">
        <v>1923</v>
      </c>
      <c r="S273" s="8">
        <v>9</v>
      </c>
      <c r="T273" s="13" t="s">
        <v>1348</v>
      </c>
      <c r="U273" s="13">
        <v>272</v>
      </c>
      <c r="V273" s="20"/>
      <c r="W273" s="15"/>
      <c r="X273" s="12"/>
    </row>
    <row r="274" spans="1:24" x14ac:dyDescent="0.35">
      <c r="A274" s="8" t="s">
        <v>701</v>
      </c>
      <c r="B274" s="8" t="s">
        <v>39</v>
      </c>
      <c r="C274" s="8" t="s">
        <v>20</v>
      </c>
      <c r="D274" s="8" t="s">
        <v>1349</v>
      </c>
      <c r="E274" s="9" t="s">
        <v>2031</v>
      </c>
      <c r="F274" s="10" t="s">
        <v>701</v>
      </c>
      <c r="G274" s="10" t="s">
        <v>20</v>
      </c>
      <c r="H274" s="11" t="s">
        <v>725</v>
      </c>
      <c r="I274" s="11" t="s">
        <v>20</v>
      </c>
      <c r="J274" s="11" t="s">
        <v>1920</v>
      </c>
      <c r="K274" s="11" t="s">
        <v>726</v>
      </c>
      <c r="L274" s="11" t="s">
        <v>727</v>
      </c>
      <c r="M274" s="8" t="s">
        <v>1921</v>
      </c>
      <c r="N274" s="11" t="s">
        <v>700</v>
      </c>
      <c r="O274" s="11" t="s">
        <v>140</v>
      </c>
      <c r="P274" s="8" t="s">
        <v>1922</v>
      </c>
      <c r="Q274" s="8" t="s">
        <v>136</v>
      </c>
      <c r="R274" s="8" t="s">
        <v>1923</v>
      </c>
      <c r="S274" s="8">
        <v>10</v>
      </c>
      <c r="T274" s="13" t="s">
        <v>1350</v>
      </c>
      <c r="U274" s="13">
        <v>273</v>
      </c>
      <c r="V274" s="20"/>
      <c r="W274" s="15"/>
      <c r="X274" s="12"/>
    </row>
    <row r="275" spans="1:24" x14ac:dyDescent="0.35">
      <c r="A275" s="8" t="s">
        <v>701</v>
      </c>
      <c r="B275" s="8" t="s">
        <v>39</v>
      </c>
      <c r="C275" s="8" t="s">
        <v>20</v>
      </c>
      <c r="D275" s="8" t="s">
        <v>1351</v>
      </c>
      <c r="E275" s="9" t="s">
        <v>2207</v>
      </c>
      <c r="F275" s="10" t="s">
        <v>701</v>
      </c>
      <c r="G275" s="10" t="s">
        <v>20</v>
      </c>
      <c r="H275" s="11" t="s">
        <v>725</v>
      </c>
      <c r="I275" s="11" t="s">
        <v>20</v>
      </c>
      <c r="J275" s="11" t="s">
        <v>1920</v>
      </c>
      <c r="K275" s="11" t="s">
        <v>726</v>
      </c>
      <c r="L275" s="11" t="s">
        <v>727</v>
      </c>
      <c r="M275" s="8" t="s">
        <v>1921</v>
      </c>
      <c r="N275" s="11" t="s">
        <v>700</v>
      </c>
      <c r="O275" s="11" t="s">
        <v>140</v>
      </c>
      <c r="P275" s="8" t="s">
        <v>1922</v>
      </c>
      <c r="Q275" s="8" t="s">
        <v>136</v>
      </c>
      <c r="R275" s="8" t="s">
        <v>1923</v>
      </c>
      <c r="S275" s="8">
        <v>30</v>
      </c>
      <c r="T275" s="13" t="s">
        <v>1352</v>
      </c>
      <c r="U275" s="13">
        <v>274</v>
      </c>
      <c r="V275" s="20"/>
      <c r="W275" s="15"/>
      <c r="X275" s="12"/>
    </row>
    <row r="276" spans="1:24" x14ac:dyDescent="0.35">
      <c r="A276" s="8" t="s">
        <v>701</v>
      </c>
      <c r="B276" s="8" t="s">
        <v>39</v>
      </c>
      <c r="C276" s="8" t="s">
        <v>20</v>
      </c>
      <c r="D276" s="8" t="s">
        <v>1353</v>
      </c>
      <c r="E276" s="9" t="s">
        <v>2207</v>
      </c>
      <c r="F276" s="10" t="s">
        <v>701</v>
      </c>
      <c r="G276" s="10" t="s">
        <v>20</v>
      </c>
      <c r="H276" s="11" t="s">
        <v>725</v>
      </c>
      <c r="I276" s="11" t="s">
        <v>20</v>
      </c>
      <c r="J276" s="11" t="s">
        <v>1920</v>
      </c>
      <c r="K276" s="11" t="s">
        <v>726</v>
      </c>
      <c r="L276" s="11" t="s">
        <v>727</v>
      </c>
      <c r="M276" s="8" t="s">
        <v>1921</v>
      </c>
      <c r="N276" s="11" t="s">
        <v>700</v>
      </c>
      <c r="O276" s="11" t="s">
        <v>140</v>
      </c>
      <c r="P276" s="8" t="s">
        <v>1922</v>
      </c>
      <c r="Q276" s="8" t="s">
        <v>136</v>
      </c>
      <c r="R276" s="8" t="s">
        <v>1923</v>
      </c>
      <c r="S276" s="8">
        <v>31</v>
      </c>
      <c r="T276" s="13" t="s">
        <v>1354</v>
      </c>
      <c r="U276" s="13">
        <v>275</v>
      </c>
      <c r="V276" s="20"/>
      <c r="W276" s="15"/>
      <c r="X276" s="12"/>
    </row>
    <row r="277" spans="1:24" x14ac:dyDescent="0.35">
      <c r="A277" s="8" t="s">
        <v>701</v>
      </c>
      <c r="B277" s="8" t="s">
        <v>39</v>
      </c>
      <c r="C277" s="8" t="s">
        <v>20</v>
      </c>
      <c r="D277" s="8" t="s">
        <v>1355</v>
      </c>
      <c r="E277" s="9" t="s">
        <v>2120</v>
      </c>
      <c r="F277" s="10" t="s">
        <v>701</v>
      </c>
      <c r="G277" s="10" t="s">
        <v>20</v>
      </c>
      <c r="H277" s="11" t="s">
        <v>725</v>
      </c>
      <c r="I277" s="11" t="s">
        <v>20</v>
      </c>
      <c r="J277" s="11" t="s">
        <v>1920</v>
      </c>
      <c r="K277" s="11" t="s">
        <v>726</v>
      </c>
      <c r="L277" s="11" t="s">
        <v>727</v>
      </c>
      <c r="M277" s="8" t="s">
        <v>1921</v>
      </c>
      <c r="N277" s="11" t="s">
        <v>700</v>
      </c>
      <c r="O277" s="11" t="s">
        <v>140</v>
      </c>
      <c r="P277" s="8" t="s">
        <v>1922</v>
      </c>
      <c r="Q277" s="8" t="s">
        <v>136</v>
      </c>
      <c r="R277" s="8" t="s">
        <v>1923</v>
      </c>
      <c r="S277" s="8">
        <v>9</v>
      </c>
      <c r="T277" s="13" t="s">
        <v>1356</v>
      </c>
      <c r="U277" s="13">
        <v>276</v>
      </c>
      <c r="V277" s="20"/>
      <c r="W277" s="15"/>
      <c r="X277" s="12"/>
    </row>
    <row r="278" spans="1:24" x14ac:dyDescent="0.35">
      <c r="A278" s="8" t="s">
        <v>701</v>
      </c>
      <c r="B278" s="8" t="s">
        <v>39</v>
      </c>
      <c r="C278" s="8" t="s">
        <v>20</v>
      </c>
      <c r="D278" s="8" t="s">
        <v>1357</v>
      </c>
      <c r="E278" s="9" t="s">
        <v>2120</v>
      </c>
      <c r="F278" s="10" t="s">
        <v>701</v>
      </c>
      <c r="G278" s="10" t="s">
        <v>20</v>
      </c>
      <c r="H278" s="11" t="s">
        <v>725</v>
      </c>
      <c r="I278" s="11" t="s">
        <v>20</v>
      </c>
      <c r="J278" s="11" t="s">
        <v>1920</v>
      </c>
      <c r="K278" s="11" t="s">
        <v>726</v>
      </c>
      <c r="L278" s="11" t="s">
        <v>727</v>
      </c>
      <c r="M278" s="8" t="s">
        <v>1921</v>
      </c>
      <c r="N278" s="11" t="s">
        <v>700</v>
      </c>
      <c r="O278" s="11" t="s">
        <v>140</v>
      </c>
      <c r="P278" s="8" t="s">
        <v>1922</v>
      </c>
      <c r="Q278" s="8" t="s">
        <v>136</v>
      </c>
      <c r="R278" s="8" t="s">
        <v>1923</v>
      </c>
      <c r="S278" s="8">
        <v>10</v>
      </c>
      <c r="T278" s="13" t="s">
        <v>1358</v>
      </c>
      <c r="U278" s="13">
        <v>277</v>
      </c>
      <c r="V278" s="20"/>
      <c r="W278" s="15"/>
      <c r="X278" s="12"/>
    </row>
    <row r="279" spans="1:24" x14ac:dyDescent="0.35">
      <c r="A279" s="8" t="s">
        <v>701</v>
      </c>
      <c r="B279" s="8" t="s">
        <v>39</v>
      </c>
      <c r="C279" s="8" t="s">
        <v>20</v>
      </c>
      <c r="D279" s="8" t="s">
        <v>1359</v>
      </c>
      <c r="E279" s="9" t="s">
        <v>2033</v>
      </c>
      <c r="F279" s="10" t="s">
        <v>701</v>
      </c>
      <c r="G279" s="10" t="s">
        <v>20</v>
      </c>
      <c r="H279" s="11" t="s">
        <v>725</v>
      </c>
      <c r="I279" s="11" t="s">
        <v>20</v>
      </c>
      <c r="J279" s="11" t="s">
        <v>1920</v>
      </c>
      <c r="K279" s="11" t="s">
        <v>726</v>
      </c>
      <c r="L279" s="11" t="s">
        <v>727</v>
      </c>
      <c r="M279" s="8" t="s">
        <v>1921</v>
      </c>
      <c r="N279" s="11" t="s">
        <v>700</v>
      </c>
      <c r="O279" s="11" t="s">
        <v>140</v>
      </c>
      <c r="P279" s="8" t="s">
        <v>1922</v>
      </c>
      <c r="Q279" s="8" t="s">
        <v>136</v>
      </c>
      <c r="R279" s="8" t="s">
        <v>1923</v>
      </c>
      <c r="S279" s="8">
        <v>9</v>
      </c>
      <c r="T279" s="13" t="s">
        <v>1360</v>
      </c>
      <c r="U279" s="13">
        <v>278</v>
      </c>
      <c r="V279" s="20"/>
      <c r="W279" s="15"/>
      <c r="X279" s="12"/>
    </row>
    <row r="280" spans="1:24" x14ac:dyDescent="0.35">
      <c r="A280" s="8" t="s">
        <v>701</v>
      </c>
      <c r="B280" s="8" t="s">
        <v>39</v>
      </c>
      <c r="C280" s="8" t="s">
        <v>20</v>
      </c>
      <c r="D280" s="8" t="s">
        <v>1361</v>
      </c>
      <c r="E280" s="9" t="s">
        <v>2033</v>
      </c>
      <c r="F280" s="10" t="s">
        <v>701</v>
      </c>
      <c r="G280" s="10" t="s">
        <v>20</v>
      </c>
      <c r="H280" s="11" t="s">
        <v>725</v>
      </c>
      <c r="I280" s="11" t="s">
        <v>20</v>
      </c>
      <c r="J280" s="11" t="s">
        <v>1920</v>
      </c>
      <c r="K280" s="11" t="s">
        <v>726</v>
      </c>
      <c r="L280" s="11" t="s">
        <v>727</v>
      </c>
      <c r="M280" s="8" t="s">
        <v>1921</v>
      </c>
      <c r="N280" s="11" t="s">
        <v>700</v>
      </c>
      <c r="O280" s="11" t="s">
        <v>140</v>
      </c>
      <c r="P280" s="8" t="s">
        <v>1922</v>
      </c>
      <c r="Q280" s="8" t="s">
        <v>136</v>
      </c>
      <c r="R280" s="8" t="s">
        <v>1923</v>
      </c>
      <c r="S280" s="8">
        <v>10</v>
      </c>
      <c r="T280" s="13" t="s">
        <v>1362</v>
      </c>
      <c r="U280" s="13">
        <v>279</v>
      </c>
      <c r="V280" s="20"/>
      <c r="W280" s="15"/>
      <c r="X280" s="12"/>
    </row>
    <row r="281" spans="1:24" x14ac:dyDescent="0.35">
      <c r="A281" s="8" t="s">
        <v>701</v>
      </c>
      <c r="B281" s="8" t="s">
        <v>39</v>
      </c>
      <c r="C281" s="8" t="s">
        <v>20</v>
      </c>
      <c r="D281" s="8" t="s">
        <v>1363</v>
      </c>
      <c r="E281" s="9" t="s">
        <v>2121</v>
      </c>
      <c r="F281" s="10" t="s">
        <v>701</v>
      </c>
      <c r="G281" s="10" t="s">
        <v>20</v>
      </c>
      <c r="H281" s="11" t="s">
        <v>725</v>
      </c>
      <c r="I281" s="11" t="s">
        <v>20</v>
      </c>
      <c r="J281" s="11" t="s">
        <v>1920</v>
      </c>
      <c r="K281" s="11" t="s">
        <v>726</v>
      </c>
      <c r="L281" s="11" t="s">
        <v>727</v>
      </c>
      <c r="M281" s="8" t="s">
        <v>1921</v>
      </c>
      <c r="N281" s="11" t="s">
        <v>700</v>
      </c>
      <c r="O281" s="11" t="s">
        <v>140</v>
      </c>
      <c r="P281" s="8" t="s">
        <v>1922</v>
      </c>
      <c r="Q281" s="8" t="s">
        <v>136</v>
      </c>
      <c r="R281" s="8" t="s">
        <v>1923</v>
      </c>
      <c r="S281" s="8">
        <v>9</v>
      </c>
      <c r="T281" s="13" t="s">
        <v>1364</v>
      </c>
      <c r="U281" s="13">
        <v>280</v>
      </c>
      <c r="V281" s="20"/>
      <c r="W281" s="15"/>
      <c r="X281" s="12"/>
    </row>
    <row r="282" spans="1:24" x14ac:dyDescent="0.35">
      <c r="A282" s="8" t="s">
        <v>701</v>
      </c>
      <c r="B282" s="8" t="s">
        <v>39</v>
      </c>
      <c r="C282" s="8" t="s">
        <v>20</v>
      </c>
      <c r="D282" s="8" t="s">
        <v>1365</v>
      </c>
      <c r="E282" s="9" t="s">
        <v>2121</v>
      </c>
      <c r="F282" s="10" t="s">
        <v>701</v>
      </c>
      <c r="G282" s="10" t="s">
        <v>20</v>
      </c>
      <c r="H282" s="11" t="s">
        <v>725</v>
      </c>
      <c r="I282" s="11" t="s">
        <v>20</v>
      </c>
      <c r="J282" s="11" t="s">
        <v>1920</v>
      </c>
      <c r="K282" s="11" t="s">
        <v>726</v>
      </c>
      <c r="L282" s="11" t="s">
        <v>727</v>
      </c>
      <c r="M282" s="8" t="s">
        <v>1921</v>
      </c>
      <c r="N282" s="11" t="s">
        <v>700</v>
      </c>
      <c r="O282" s="11" t="s">
        <v>140</v>
      </c>
      <c r="P282" s="8" t="s">
        <v>1922</v>
      </c>
      <c r="Q282" s="8" t="s">
        <v>136</v>
      </c>
      <c r="R282" s="8" t="s">
        <v>1923</v>
      </c>
      <c r="S282" s="8">
        <v>10</v>
      </c>
      <c r="T282" s="13" t="s">
        <v>1366</v>
      </c>
      <c r="U282" s="13">
        <v>281</v>
      </c>
      <c r="V282" s="20"/>
      <c r="W282" s="15"/>
      <c r="X282" s="12"/>
    </row>
    <row r="283" spans="1:24" x14ac:dyDescent="0.35">
      <c r="A283" s="8" t="s">
        <v>701</v>
      </c>
      <c r="B283" s="8" t="s">
        <v>39</v>
      </c>
      <c r="C283" s="8" t="s">
        <v>20</v>
      </c>
      <c r="D283" s="8" t="s">
        <v>1367</v>
      </c>
      <c r="E283" s="9" t="s">
        <v>2122</v>
      </c>
      <c r="F283" s="10" t="s">
        <v>701</v>
      </c>
      <c r="G283" s="10" t="s">
        <v>20</v>
      </c>
      <c r="H283" s="11" t="s">
        <v>725</v>
      </c>
      <c r="I283" s="11" t="s">
        <v>20</v>
      </c>
      <c r="J283" s="11" t="s">
        <v>1920</v>
      </c>
      <c r="K283" s="11" t="s">
        <v>726</v>
      </c>
      <c r="L283" s="11" t="s">
        <v>727</v>
      </c>
      <c r="M283" s="8" t="s">
        <v>1921</v>
      </c>
      <c r="N283" s="11" t="s">
        <v>700</v>
      </c>
      <c r="O283" s="11" t="s">
        <v>140</v>
      </c>
      <c r="P283" s="8" t="s">
        <v>1922</v>
      </c>
      <c r="Q283" s="8" t="s">
        <v>136</v>
      </c>
      <c r="R283" s="8" t="s">
        <v>1923</v>
      </c>
      <c r="S283" s="8">
        <v>9</v>
      </c>
      <c r="T283" s="13" t="s">
        <v>1368</v>
      </c>
      <c r="U283" s="13">
        <v>282</v>
      </c>
      <c r="V283" s="20"/>
      <c r="W283" s="15"/>
      <c r="X283" s="12"/>
    </row>
    <row r="284" spans="1:24" x14ac:dyDescent="0.35">
      <c r="A284" s="8" t="s">
        <v>701</v>
      </c>
      <c r="B284" s="8" t="s">
        <v>39</v>
      </c>
      <c r="C284" s="8" t="s">
        <v>20</v>
      </c>
      <c r="D284" s="8" t="s">
        <v>1369</v>
      </c>
      <c r="E284" s="9" t="s">
        <v>2122</v>
      </c>
      <c r="F284" s="10" t="s">
        <v>701</v>
      </c>
      <c r="G284" s="10" t="s">
        <v>20</v>
      </c>
      <c r="H284" s="11" t="s">
        <v>725</v>
      </c>
      <c r="I284" s="11" t="s">
        <v>20</v>
      </c>
      <c r="J284" s="11" t="s">
        <v>1920</v>
      </c>
      <c r="K284" s="11" t="s">
        <v>726</v>
      </c>
      <c r="L284" s="11" t="s">
        <v>727</v>
      </c>
      <c r="M284" s="8" t="s">
        <v>1921</v>
      </c>
      <c r="N284" s="11" t="s">
        <v>700</v>
      </c>
      <c r="O284" s="11" t="s">
        <v>140</v>
      </c>
      <c r="P284" s="8" t="s">
        <v>1922</v>
      </c>
      <c r="Q284" s="8" t="s">
        <v>136</v>
      </c>
      <c r="R284" s="8" t="s">
        <v>1923</v>
      </c>
      <c r="S284" s="8">
        <v>10</v>
      </c>
      <c r="T284" s="13" t="s">
        <v>1370</v>
      </c>
      <c r="U284" s="13">
        <v>283</v>
      </c>
      <c r="V284" s="20"/>
      <c r="W284" s="15"/>
      <c r="X284" s="12"/>
    </row>
    <row r="285" spans="1:24" x14ac:dyDescent="0.35">
      <c r="A285" s="8" t="s">
        <v>701</v>
      </c>
      <c r="B285" s="8" t="s">
        <v>39</v>
      </c>
      <c r="C285" s="8" t="s">
        <v>20</v>
      </c>
      <c r="D285" s="8" t="s">
        <v>1371</v>
      </c>
      <c r="E285" s="9" t="s">
        <v>2250</v>
      </c>
      <c r="F285" s="10" t="s">
        <v>701</v>
      </c>
      <c r="G285" s="10" t="s">
        <v>20</v>
      </c>
      <c r="H285" s="11" t="s">
        <v>725</v>
      </c>
      <c r="I285" s="11" t="s">
        <v>20</v>
      </c>
      <c r="J285" s="11" t="s">
        <v>1920</v>
      </c>
      <c r="K285" s="11" t="s">
        <v>726</v>
      </c>
      <c r="L285" s="11" t="s">
        <v>727</v>
      </c>
      <c r="M285" s="8" t="s">
        <v>1921</v>
      </c>
      <c r="N285" s="11" t="s">
        <v>700</v>
      </c>
      <c r="O285" s="11" t="s">
        <v>140</v>
      </c>
      <c r="P285" s="8" t="s">
        <v>1922</v>
      </c>
      <c r="Q285" s="8" t="s">
        <v>136</v>
      </c>
      <c r="R285" s="8" t="s">
        <v>1923</v>
      </c>
      <c r="S285" s="8">
        <v>30</v>
      </c>
      <c r="T285" s="13" t="s">
        <v>1372</v>
      </c>
      <c r="U285" s="13">
        <v>284</v>
      </c>
      <c r="V285" s="20"/>
      <c r="W285" s="15"/>
      <c r="X285" s="12"/>
    </row>
    <row r="286" spans="1:24" x14ac:dyDescent="0.35">
      <c r="A286" s="8" t="s">
        <v>701</v>
      </c>
      <c r="B286" s="8" t="s">
        <v>39</v>
      </c>
      <c r="C286" s="8" t="s">
        <v>20</v>
      </c>
      <c r="D286" s="8" t="s">
        <v>1373</v>
      </c>
      <c r="E286" s="9" t="s">
        <v>2250</v>
      </c>
      <c r="F286" s="10" t="s">
        <v>701</v>
      </c>
      <c r="G286" s="10" t="s">
        <v>20</v>
      </c>
      <c r="H286" s="11" t="s">
        <v>725</v>
      </c>
      <c r="I286" s="11" t="s">
        <v>20</v>
      </c>
      <c r="J286" s="11" t="s">
        <v>1920</v>
      </c>
      <c r="K286" s="11" t="s">
        <v>726</v>
      </c>
      <c r="L286" s="11" t="s">
        <v>727</v>
      </c>
      <c r="M286" s="8" t="s">
        <v>1921</v>
      </c>
      <c r="N286" s="11" t="s">
        <v>700</v>
      </c>
      <c r="O286" s="11" t="s">
        <v>140</v>
      </c>
      <c r="P286" s="8" t="s">
        <v>1922</v>
      </c>
      <c r="Q286" s="8" t="s">
        <v>136</v>
      </c>
      <c r="R286" s="8" t="s">
        <v>1923</v>
      </c>
      <c r="S286" s="8">
        <v>31</v>
      </c>
      <c r="T286" s="13" t="s">
        <v>1374</v>
      </c>
      <c r="U286" s="13">
        <v>285</v>
      </c>
      <c r="V286" s="20"/>
      <c r="W286" s="15"/>
      <c r="X286" s="12"/>
    </row>
    <row r="287" spans="1:24" x14ac:dyDescent="0.35">
      <c r="A287" s="8" t="s">
        <v>701</v>
      </c>
      <c r="B287" s="8" t="s">
        <v>39</v>
      </c>
      <c r="C287" s="8" t="s">
        <v>20</v>
      </c>
      <c r="D287" s="8" t="s">
        <v>1375</v>
      </c>
      <c r="E287" s="9" t="s">
        <v>2124</v>
      </c>
      <c r="F287" s="10" t="s">
        <v>701</v>
      </c>
      <c r="G287" s="10" t="s">
        <v>20</v>
      </c>
      <c r="H287" s="11" t="s">
        <v>725</v>
      </c>
      <c r="I287" s="11" t="s">
        <v>20</v>
      </c>
      <c r="J287" s="11" t="s">
        <v>1920</v>
      </c>
      <c r="K287" s="11" t="s">
        <v>726</v>
      </c>
      <c r="L287" s="11" t="s">
        <v>727</v>
      </c>
      <c r="M287" s="8" t="s">
        <v>1921</v>
      </c>
      <c r="N287" s="11" t="s">
        <v>700</v>
      </c>
      <c r="O287" s="11" t="s">
        <v>140</v>
      </c>
      <c r="P287" s="8" t="s">
        <v>1922</v>
      </c>
      <c r="Q287" s="8" t="s">
        <v>136</v>
      </c>
      <c r="R287" s="8" t="s">
        <v>1923</v>
      </c>
      <c r="S287" s="8">
        <v>9</v>
      </c>
      <c r="T287" s="13" t="s">
        <v>1376</v>
      </c>
      <c r="U287" s="13">
        <v>286</v>
      </c>
      <c r="V287" s="20"/>
      <c r="W287" s="15"/>
      <c r="X287" s="12"/>
    </row>
    <row r="288" spans="1:24" x14ac:dyDescent="0.35">
      <c r="A288" s="8" t="s">
        <v>701</v>
      </c>
      <c r="B288" s="8" t="s">
        <v>39</v>
      </c>
      <c r="C288" s="8" t="s">
        <v>20</v>
      </c>
      <c r="D288" s="8" t="s">
        <v>1377</v>
      </c>
      <c r="E288" s="9" t="s">
        <v>2124</v>
      </c>
      <c r="F288" s="10" t="s">
        <v>701</v>
      </c>
      <c r="G288" s="10" t="s">
        <v>20</v>
      </c>
      <c r="H288" s="11" t="s">
        <v>725</v>
      </c>
      <c r="I288" s="11" t="s">
        <v>20</v>
      </c>
      <c r="J288" s="11" t="s">
        <v>1920</v>
      </c>
      <c r="K288" s="11" t="s">
        <v>726</v>
      </c>
      <c r="L288" s="11" t="s">
        <v>727</v>
      </c>
      <c r="M288" s="8" t="s">
        <v>1921</v>
      </c>
      <c r="N288" s="11" t="s">
        <v>700</v>
      </c>
      <c r="O288" s="11" t="s">
        <v>140</v>
      </c>
      <c r="P288" s="8" t="s">
        <v>1922</v>
      </c>
      <c r="Q288" s="8" t="s">
        <v>136</v>
      </c>
      <c r="R288" s="8" t="s">
        <v>1923</v>
      </c>
      <c r="S288" s="8">
        <v>10</v>
      </c>
      <c r="T288" s="13" t="s">
        <v>1378</v>
      </c>
      <c r="U288" s="13">
        <v>287</v>
      </c>
      <c r="V288" s="20"/>
      <c r="W288" s="15"/>
      <c r="X288" s="12"/>
    </row>
    <row r="289" spans="1:24" x14ac:dyDescent="0.35">
      <c r="A289" s="8" t="s">
        <v>701</v>
      </c>
      <c r="B289" s="8" t="s">
        <v>39</v>
      </c>
      <c r="C289" s="8" t="s">
        <v>20</v>
      </c>
      <c r="D289" s="8" t="s">
        <v>1379</v>
      </c>
      <c r="E289" s="9" t="s">
        <v>2251</v>
      </c>
      <c r="F289" s="10" t="s">
        <v>701</v>
      </c>
      <c r="G289" s="10" t="s">
        <v>20</v>
      </c>
      <c r="H289" s="11" t="s">
        <v>725</v>
      </c>
      <c r="I289" s="11" t="s">
        <v>20</v>
      </c>
      <c r="J289" s="11" t="s">
        <v>1920</v>
      </c>
      <c r="K289" s="11" t="s">
        <v>726</v>
      </c>
      <c r="L289" s="11" t="s">
        <v>727</v>
      </c>
      <c r="M289" s="8" t="s">
        <v>1921</v>
      </c>
      <c r="N289" s="11" t="s">
        <v>700</v>
      </c>
      <c r="O289" s="11" t="s">
        <v>140</v>
      </c>
      <c r="P289" s="8" t="s">
        <v>1922</v>
      </c>
      <c r="Q289" s="8" t="s">
        <v>136</v>
      </c>
      <c r="R289" s="8" t="s">
        <v>1923</v>
      </c>
      <c r="S289" s="8">
        <v>9</v>
      </c>
      <c r="T289" s="13" t="s">
        <v>1380</v>
      </c>
      <c r="U289" s="13">
        <v>288</v>
      </c>
      <c r="V289" s="20"/>
      <c r="W289" s="15"/>
      <c r="X289" s="12"/>
    </row>
    <row r="290" spans="1:24" x14ac:dyDescent="0.35">
      <c r="A290" s="8" t="s">
        <v>701</v>
      </c>
      <c r="B290" s="8" t="s">
        <v>39</v>
      </c>
      <c r="C290" s="8" t="s">
        <v>20</v>
      </c>
      <c r="D290" s="8" t="s">
        <v>1381</v>
      </c>
      <c r="E290" s="9" t="s">
        <v>2251</v>
      </c>
      <c r="F290" s="10" t="s">
        <v>701</v>
      </c>
      <c r="G290" s="10" t="s">
        <v>20</v>
      </c>
      <c r="H290" s="11" t="s">
        <v>725</v>
      </c>
      <c r="I290" s="11" t="s">
        <v>20</v>
      </c>
      <c r="J290" s="11" t="s">
        <v>1920</v>
      </c>
      <c r="K290" s="11" t="s">
        <v>726</v>
      </c>
      <c r="L290" s="11" t="s">
        <v>727</v>
      </c>
      <c r="M290" s="8" t="s">
        <v>1921</v>
      </c>
      <c r="N290" s="11" t="s">
        <v>700</v>
      </c>
      <c r="O290" s="11" t="s">
        <v>140</v>
      </c>
      <c r="P290" s="8" t="s">
        <v>1922</v>
      </c>
      <c r="Q290" s="8" t="s">
        <v>136</v>
      </c>
      <c r="R290" s="8" t="s">
        <v>1923</v>
      </c>
      <c r="S290" s="8">
        <v>10</v>
      </c>
      <c r="T290" s="13" t="s">
        <v>1382</v>
      </c>
      <c r="U290" s="13">
        <v>289</v>
      </c>
      <c r="V290" s="20"/>
      <c r="W290" s="15"/>
      <c r="X290" s="12"/>
    </row>
    <row r="291" spans="1:24" x14ac:dyDescent="0.35">
      <c r="A291" s="8" t="s">
        <v>701</v>
      </c>
      <c r="B291" s="8" t="s">
        <v>39</v>
      </c>
      <c r="C291" s="8" t="s">
        <v>20</v>
      </c>
      <c r="D291" s="8" t="s">
        <v>1383</v>
      </c>
      <c r="E291" s="9" t="s">
        <v>2252</v>
      </c>
      <c r="F291" s="10" t="s">
        <v>701</v>
      </c>
      <c r="G291" s="10" t="s">
        <v>20</v>
      </c>
      <c r="H291" s="11" t="s">
        <v>725</v>
      </c>
      <c r="I291" s="11" t="s">
        <v>20</v>
      </c>
      <c r="J291" s="11" t="s">
        <v>1920</v>
      </c>
      <c r="K291" s="11" t="s">
        <v>726</v>
      </c>
      <c r="L291" s="11" t="s">
        <v>727</v>
      </c>
      <c r="M291" s="8" t="s">
        <v>1921</v>
      </c>
      <c r="N291" s="11" t="s">
        <v>700</v>
      </c>
      <c r="O291" s="11" t="s">
        <v>140</v>
      </c>
      <c r="P291" s="8" t="s">
        <v>1922</v>
      </c>
      <c r="Q291" s="8" t="s">
        <v>136</v>
      </c>
      <c r="R291" s="8" t="s">
        <v>1923</v>
      </c>
      <c r="S291" s="8">
        <v>30</v>
      </c>
      <c r="T291" s="13" t="s">
        <v>1384</v>
      </c>
      <c r="U291" s="13">
        <v>290</v>
      </c>
      <c r="V291" s="20"/>
      <c r="W291" s="15"/>
      <c r="X291" s="12"/>
    </row>
    <row r="292" spans="1:24" x14ac:dyDescent="0.35">
      <c r="A292" s="8" t="s">
        <v>701</v>
      </c>
      <c r="B292" s="8" t="s">
        <v>39</v>
      </c>
      <c r="C292" s="8" t="s">
        <v>20</v>
      </c>
      <c r="D292" s="8" t="s">
        <v>1385</v>
      </c>
      <c r="E292" s="9" t="s">
        <v>2252</v>
      </c>
      <c r="F292" s="10" t="s">
        <v>701</v>
      </c>
      <c r="G292" s="10" t="s">
        <v>20</v>
      </c>
      <c r="H292" s="11" t="s">
        <v>725</v>
      </c>
      <c r="I292" s="11" t="s">
        <v>20</v>
      </c>
      <c r="J292" s="11" t="s">
        <v>1920</v>
      </c>
      <c r="K292" s="11" t="s">
        <v>726</v>
      </c>
      <c r="L292" s="11" t="s">
        <v>727</v>
      </c>
      <c r="M292" s="8" t="s">
        <v>1921</v>
      </c>
      <c r="N292" s="11" t="s">
        <v>700</v>
      </c>
      <c r="O292" s="11" t="s">
        <v>140</v>
      </c>
      <c r="P292" s="8" t="s">
        <v>1922</v>
      </c>
      <c r="Q292" s="8" t="s">
        <v>136</v>
      </c>
      <c r="R292" s="8" t="s">
        <v>1923</v>
      </c>
      <c r="S292" s="8">
        <v>31</v>
      </c>
      <c r="T292" s="13" t="s">
        <v>1386</v>
      </c>
      <c r="U292" s="13">
        <v>291</v>
      </c>
      <c r="V292" s="20"/>
      <c r="W292" s="15"/>
      <c r="X292" s="12"/>
    </row>
    <row r="293" spans="1:24" x14ac:dyDescent="0.35">
      <c r="A293" s="8" t="s">
        <v>701</v>
      </c>
      <c r="B293" s="8" t="s">
        <v>39</v>
      </c>
      <c r="C293" s="8" t="s">
        <v>20</v>
      </c>
      <c r="D293" s="8" t="s">
        <v>1387</v>
      </c>
      <c r="E293" s="9" t="s">
        <v>2253</v>
      </c>
      <c r="F293" s="10" t="s">
        <v>701</v>
      </c>
      <c r="G293" s="10" t="s">
        <v>20</v>
      </c>
      <c r="H293" s="11" t="s">
        <v>725</v>
      </c>
      <c r="I293" s="11" t="s">
        <v>20</v>
      </c>
      <c r="J293" s="11" t="s">
        <v>1920</v>
      </c>
      <c r="K293" s="11" t="s">
        <v>726</v>
      </c>
      <c r="L293" s="11" t="s">
        <v>727</v>
      </c>
      <c r="M293" s="8" t="s">
        <v>1921</v>
      </c>
      <c r="N293" s="11" t="s">
        <v>700</v>
      </c>
      <c r="O293" s="11" t="s">
        <v>140</v>
      </c>
      <c r="P293" s="8" t="s">
        <v>1922</v>
      </c>
      <c r="Q293" s="8" t="s">
        <v>136</v>
      </c>
      <c r="R293" s="8" t="s">
        <v>1923</v>
      </c>
      <c r="S293" s="8">
        <v>9</v>
      </c>
      <c r="T293" s="13" t="s">
        <v>1388</v>
      </c>
      <c r="U293" s="13">
        <v>292</v>
      </c>
      <c r="V293" s="20"/>
      <c r="W293" s="15"/>
      <c r="X293" s="12"/>
    </row>
    <row r="294" spans="1:24" x14ac:dyDescent="0.35">
      <c r="A294" s="8" t="s">
        <v>701</v>
      </c>
      <c r="B294" s="8" t="s">
        <v>39</v>
      </c>
      <c r="C294" s="8" t="s">
        <v>20</v>
      </c>
      <c r="D294" s="8" t="s">
        <v>1389</v>
      </c>
      <c r="E294" s="9" t="s">
        <v>2253</v>
      </c>
      <c r="F294" s="10" t="s">
        <v>701</v>
      </c>
      <c r="G294" s="10" t="s">
        <v>20</v>
      </c>
      <c r="H294" s="11" t="s">
        <v>725</v>
      </c>
      <c r="I294" s="11" t="s">
        <v>20</v>
      </c>
      <c r="J294" s="11" t="s">
        <v>1920</v>
      </c>
      <c r="K294" s="11" t="s">
        <v>726</v>
      </c>
      <c r="L294" s="11" t="s">
        <v>727</v>
      </c>
      <c r="M294" s="8" t="s">
        <v>1921</v>
      </c>
      <c r="N294" s="11" t="s">
        <v>700</v>
      </c>
      <c r="O294" s="11" t="s">
        <v>140</v>
      </c>
      <c r="P294" s="8" t="s">
        <v>1922</v>
      </c>
      <c r="Q294" s="8" t="s">
        <v>136</v>
      </c>
      <c r="R294" s="8" t="s">
        <v>1923</v>
      </c>
      <c r="S294" s="8">
        <v>10</v>
      </c>
      <c r="T294" s="13" t="s">
        <v>1390</v>
      </c>
      <c r="U294" s="13">
        <v>293</v>
      </c>
      <c r="V294" s="20"/>
      <c r="W294" s="15"/>
      <c r="X294" s="12"/>
    </row>
    <row r="295" spans="1:24" x14ac:dyDescent="0.35">
      <c r="A295" s="8" t="s">
        <v>701</v>
      </c>
      <c r="B295" s="8" t="s">
        <v>39</v>
      </c>
      <c r="C295" s="8" t="s">
        <v>20</v>
      </c>
      <c r="D295" s="8" t="s">
        <v>1391</v>
      </c>
      <c r="E295" s="9" t="s">
        <v>2254</v>
      </c>
      <c r="F295" s="10" t="s">
        <v>701</v>
      </c>
      <c r="G295" s="10" t="s">
        <v>20</v>
      </c>
      <c r="H295" s="11" t="s">
        <v>725</v>
      </c>
      <c r="I295" s="11" t="s">
        <v>20</v>
      </c>
      <c r="J295" s="11" t="s">
        <v>1920</v>
      </c>
      <c r="K295" s="11" t="s">
        <v>726</v>
      </c>
      <c r="L295" s="11" t="s">
        <v>727</v>
      </c>
      <c r="M295" s="8" t="s">
        <v>1921</v>
      </c>
      <c r="N295" s="11" t="s">
        <v>700</v>
      </c>
      <c r="O295" s="11" t="s">
        <v>140</v>
      </c>
      <c r="P295" s="8" t="s">
        <v>1922</v>
      </c>
      <c r="Q295" s="8" t="s">
        <v>136</v>
      </c>
      <c r="R295" s="8" t="s">
        <v>1923</v>
      </c>
      <c r="S295" s="8">
        <v>9</v>
      </c>
      <c r="T295" s="13" t="s">
        <v>1392</v>
      </c>
      <c r="U295" s="13">
        <v>294</v>
      </c>
      <c r="V295" s="20"/>
      <c r="W295" s="15"/>
      <c r="X295" s="12"/>
    </row>
    <row r="296" spans="1:24" x14ac:dyDescent="0.35">
      <c r="A296" s="8" t="s">
        <v>701</v>
      </c>
      <c r="B296" s="8" t="s">
        <v>39</v>
      </c>
      <c r="C296" s="8" t="s">
        <v>20</v>
      </c>
      <c r="D296" s="8" t="s">
        <v>1393</v>
      </c>
      <c r="E296" s="9" t="s">
        <v>2254</v>
      </c>
      <c r="F296" s="10" t="s">
        <v>701</v>
      </c>
      <c r="G296" s="10" t="s">
        <v>20</v>
      </c>
      <c r="H296" s="11" t="s">
        <v>725</v>
      </c>
      <c r="I296" s="11" t="s">
        <v>20</v>
      </c>
      <c r="J296" s="11" t="s">
        <v>1920</v>
      </c>
      <c r="K296" s="11" t="s">
        <v>726</v>
      </c>
      <c r="L296" s="11" t="s">
        <v>727</v>
      </c>
      <c r="M296" s="8" t="s">
        <v>1921</v>
      </c>
      <c r="N296" s="11" t="s">
        <v>700</v>
      </c>
      <c r="O296" s="11" t="s">
        <v>140</v>
      </c>
      <c r="P296" s="8" t="s">
        <v>1922</v>
      </c>
      <c r="Q296" s="8" t="s">
        <v>136</v>
      </c>
      <c r="R296" s="8" t="s">
        <v>1923</v>
      </c>
      <c r="S296" s="8">
        <v>10</v>
      </c>
      <c r="T296" s="13" t="s">
        <v>1394</v>
      </c>
      <c r="U296" s="13">
        <v>295</v>
      </c>
      <c r="V296" s="20"/>
      <c r="W296" s="15"/>
      <c r="X296" s="12"/>
    </row>
    <row r="297" spans="1:24" x14ac:dyDescent="0.35">
      <c r="A297" s="8" t="s">
        <v>701</v>
      </c>
      <c r="B297" s="8" t="s">
        <v>39</v>
      </c>
      <c r="C297" s="8" t="s">
        <v>20</v>
      </c>
      <c r="D297" s="8" t="s">
        <v>1395</v>
      </c>
      <c r="E297" s="9" t="s">
        <v>2034</v>
      </c>
      <c r="F297" s="10" t="s">
        <v>701</v>
      </c>
      <c r="G297" s="10" t="s">
        <v>20</v>
      </c>
      <c r="H297" s="11" t="s">
        <v>725</v>
      </c>
      <c r="I297" s="11" t="s">
        <v>20</v>
      </c>
      <c r="J297" s="11" t="s">
        <v>1920</v>
      </c>
      <c r="K297" s="11" t="s">
        <v>726</v>
      </c>
      <c r="L297" s="11" t="s">
        <v>727</v>
      </c>
      <c r="M297" s="8" t="s">
        <v>1921</v>
      </c>
      <c r="N297" s="11" t="s">
        <v>700</v>
      </c>
      <c r="O297" s="11" t="s">
        <v>140</v>
      </c>
      <c r="P297" s="8" t="s">
        <v>1922</v>
      </c>
      <c r="Q297" s="8" t="s">
        <v>136</v>
      </c>
      <c r="R297" s="8" t="s">
        <v>1923</v>
      </c>
      <c r="S297" s="8">
        <v>9</v>
      </c>
      <c r="T297" s="13" t="s">
        <v>1396</v>
      </c>
      <c r="U297" s="13">
        <v>296</v>
      </c>
      <c r="V297" s="20"/>
      <c r="W297" s="15"/>
      <c r="X297" s="12"/>
    </row>
    <row r="298" spans="1:24" x14ac:dyDescent="0.35">
      <c r="A298" s="8" t="s">
        <v>701</v>
      </c>
      <c r="B298" s="8" t="s">
        <v>39</v>
      </c>
      <c r="C298" s="8" t="s">
        <v>20</v>
      </c>
      <c r="D298" s="8" t="s">
        <v>1397</v>
      </c>
      <c r="E298" s="9" t="s">
        <v>2034</v>
      </c>
      <c r="F298" s="10" t="s">
        <v>701</v>
      </c>
      <c r="G298" s="10" t="s">
        <v>20</v>
      </c>
      <c r="H298" s="11" t="s">
        <v>725</v>
      </c>
      <c r="I298" s="11" t="s">
        <v>20</v>
      </c>
      <c r="J298" s="11" t="s">
        <v>1920</v>
      </c>
      <c r="K298" s="11" t="s">
        <v>726</v>
      </c>
      <c r="L298" s="11" t="s">
        <v>727</v>
      </c>
      <c r="M298" s="8" t="s">
        <v>1921</v>
      </c>
      <c r="N298" s="11" t="s">
        <v>700</v>
      </c>
      <c r="O298" s="11" t="s">
        <v>140</v>
      </c>
      <c r="P298" s="8" t="s">
        <v>1922</v>
      </c>
      <c r="Q298" s="8" t="s">
        <v>136</v>
      </c>
      <c r="R298" s="8" t="s">
        <v>1923</v>
      </c>
      <c r="S298" s="8">
        <v>10</v>
      </c>
      <c r="T298" s="13" t="s">
        <v>1398</v>
      </c>
      <c r="U298" s="13">
        <v>297</v>
      </c>
      <c r="V298" s="20"/>
      <c r="W298" s="15"/>
      <c r="X298" s="12"/>
    </row>
    <row r="299" spans="1:24" x14ac:dyDescent="0.35">
      <c r="A299" s="8" t="s">
        <v>701</v>
      </c>
      <c r="B299" s="8" t="s">
        <v>39</v>
      </c>
      <c r="C299" s="8" t="s">
        <v>20</v>
      </c>
      <c r="D299" s="8" t="s">
        <v>1399</v>
      </c>
      <c r="E299" s="9" t="s">
        <v>2208</v>
      </c>
      <c r="F299" s="10" t="s">
        <v>701</v>
      </c>
      <c r="G299" s="10" t="s">
        <v>20</v>
      </c>
      <c r="H299" s="11" t="s">
        <v>725</v>
      </c>
      <c r="I299" s="11" t="s">
        <v>20</v>
      </c>
      <c r="J299" s="11" t="s">
        <v>1920</v>
      </c>
      <c r="K299" s="11" t="s">
        <v>726</v>
      </c>
      <c r="L299" s="11" t="s">
        <v>727</v>
      </c>
      <c r="M299" s="8" t="s">
        <v>1921</v>
      </c>
      <c r="N299" s="11" t="s">
        <v>700</v>
      </c>
      <c r="O299" s="11" t="s">
        <v>140</v>
      </c>
      <c r="P299" s="8" t="s">
        <v>1922</v>
      </c>
      <c r="Q299" s="8" t="s">
        <v>136</v>
      </c>
      <c r="R299" s="8" t="s">
        <v>1923</v>
      </c>
      <c r="S299" s="8">
        <v>30</v>
      </c>
      <c r="T299" s="13" t="s">
        <v>1400</v>
      </c>
      <c r="U299" s="13">
        <v>298</v>
      </c>
      <c r="V299" s="20"/>
      <c r="W299" s="15"/>
      <c r="X299" s="12"/>
    </row>
    <row r="300" spans="1:24" x14ac:dyDescent="0.35">
      <c r="A300" s="8" t="s">
        <v>701</v>
      </c>
      <c r="B300" s="8" t="s">
        <v>39</v>
      </c>
      <c r="C300" s="8" t="s">
        <v>20</v>
      </c>
      <c r="D300" s="8" t="s">
        <v>1401</v>
      </c>
      <c r="E300" s="9" t="s">
        <v>2208</v>
      </c>
      <c r="F300" s="10" t="s">
        <v>701</v>
      </c>
      <c r="G300" s="10" t="s">
        <v>20</v>
      </c>
      <c r="H300" s="11" t="s">
        <v>725</v>
      </c>
      <c r="I300" s="11" t="s">
        <v>20</v>
      </c>
      <c r="J300" s="11" t="s">
        <v>1920</v>
      </c>
      <c r="K300" s="11" t="s">
        <v>726</v>
      </c>
      <c r="L300" s="11" t="s">
        <v>727</v>
      </c>
      <c r="M300" s="8" t="s">
        <v>1921</v>
      </c>
      <c r="N300" s="11" t="s">
        <v>700</v>
      </c>
      <c r="O300" s="11" t="s">
        <v>140</v>
      </c>
      <c r="P300" s="8" t="s">
        <v>1922</v>
      </c>
      <c r="Q300" s="8" t="s">
        <v>136</v>
      </c>
      <c r="R300" s="8" t="s">
        <v>1923</v>
      </c>
      <c r="S300" s="8">
        <v>31</v>
      </c>
      <c r="T300" s="13" t="s">
        <v>1402</v>
      </c>
      <c r="U300" s="13">
        <v>299</v>
      </c>
      <c r="V300" s="20"/>
      <c r="W300" s="15"/>
      <c r="X300" s="12"/>
    </row>
    <row r="301" spans="1:24" x14ac:dyDescent="0.35">
      <c r="A301" s="8" t="s">
        <v>701</v>
      </c>
      <c r="B301" s="8" t="s">
        <v>39</v>
      </c>
      <c r="C301" s="8" t="s">
        <v>20</v>
      </c>
      <c r="D301" s="8" t="s">
        <v>1403</v>
      </c>
      <c r="E301" s="9" t="s">
        <v>2209</v>
      </c>
      <c r="F301" s="10" t="s">
        <v>701</v>
      </c>
      <c r="G301" s="10" t="s">
        <v>20</v>
      </c>
      <c r="H301" s="11" t="s">
        <v>725</v>
      </c>
      <c r="I301" s="11" t="s">
        <v>20</v>
      </c>
      <c r="J301" s="11" t="s">
        <v>1920</v>
      </c>
      <c r="K301" s="11" t="s">
        <v>726</v>
      </c>
      <c r="L301" s="11" t="s">
        <v>727</v>
      </c>
      <c r="M301" s="8" t="s">
        <v>1921</v>
      </c>
      <c r="N301" s="11" t="s">
        <v>700</v>
      </c>
      <c r="O301" s="11" t="s">
        <v>140</v>
      </c>
      <c r="P301" s="8" t="s">
        <v>1922</v>
      </c>
      <c r="Q301" s="8" t="s">
        <v>136</v>
      </c>
      <c r="R301" s="8" t="s">
        <v>1923</v>
      </c>
      <c r="S301" s="8">
        <v>30</v>
      </c>
      <c r="T301" s="13" t="s">
        <v>1404</v>
      </c>
      <c r="U301" s="13">
        <v>300</v>
      </c>
      <c r="V301" s="20"/>
      <c r="W301" s="15"/>
      <c r="X301" s="12"/>
    </row>
    <row r="302" spans="1:24" x14ac:dyDescent="0.35">
      <c r="A302" s="8" t="s">
        <v>701</v>
      </c>
      <c r="B302" s="8" t="s">
        <v>39</v>
      </c>
      <c r="C302" s="8" t="s">
        <v>20</v>
      </c>
      <c r="D302" s="8" t="s">
        <v>1405</v>
      </c>
      <c r="E302" s="9" t="s">
        <v>2209</v>
      </c>
      <c r="F302" s="10" t="s">
        <v>701</v>
      </c>
      <c r="G302" s="10" t="s">
        <v>20</v>
      </c>
      <c r="H302" s="11" t="s">
        <v>725</v>
      </c>
      <c r="I302" s="11" t="s">
        <v>20</v>
      </c>
      <c r="J302" s="11" t="s">
        <v>1920</v>
      </c>
      <c r="K302" s="11" t="s">
        <v>726</v>
      </c>
      <c r="L302" s="11" t="s">
        <v>727</v>
      </c>
      <c r="M302" s="8" t="s">
        <v>1921</v>
      </c>
      <c r="N302" s="11" t="s">
        <v>700</v>
      </c>
      <c r="O302" s="11" t="s">
        <v>140</v>
      </c>
      <c r="P302" s="8" t="s">
        <v>1922</v>
      </c>
      <c r="Q302" s="8" t="s">
        <v>136</v>
      </c>
      <c r="R302" s="8" t="s">
        <v>1923</v>
      </c>
      <c r="S302" s="8">
        <v>31</v>
      </c>
      <c r="T302" s="13" t="s">
        <v>1406</v>
      </c>
      <c r="U302" s="13">
        <v>301</v>
      </c>
      <c r="V302" s="20"/>
      <c r="W302" s="15"/>
      <c r="X302" s="12"/>
    </row>
    <row r="303" spans="1:24" x14ac:dyDescent="0.35">
      <c r="A303" s="8" t="s">
        <v>701</v>
      </c>
      <c r="B303" s="8" t="s">
        <v>39</v>
      </c>
      <c r="C303" s="8" t="s">
        <v>20</v>
      </c>
      <c r="D303" s="8" t="s">
        <v>1407</v>
      </c>
      <c r="E303" s="9" t="s">
        <v>2129</v>
      </c>
      <c r="F303" s="10" t="s">
        <v>701</v>
      </c>
      <c r="G303" s="10" t="s">
        <v>20</v>
      </c>
      <c r="H303" s="11" t="s">
        <v>725</v>
      </c>
      <c r="I303" s="11" t="s">
        <v>20</v>
      </c>
      <c r="J303" s="11" t="s">
        <v>1920</v>
      </c>
      <c r="K303" s="11" t="s">
        <v>726</v>
      </c>
      <c r="L303" s="11" t="s">
        <v>727</v>
      </c>
      <c r="M303" s="8" t="s">
        <v>1921</v>
      </c>
      <c r="N303" s="11" t="s">
        <v>700</v>
      </c>
      <c r="O303" s="11" t="s">
        <v>140</v>
      </c>
      <c r="P303" s="8" t="s">
        <v>1922</v>
      </c>
      <c r="Q303" s="8" t="s">
        <v>136</v>
      </c>
      <c r="R303" s="8" t="s">
        <v>1923</v>
      </c>
      <c r="S303" s="8">
        <v>9</v>
      </c>
      <c r="T303" s="13" t="s">
        <v>1408</v>
      </c>
      <c r="U303" s="13">
        <v>302</v>
      </c>
      <c r="V303" s="20"/>
      <c r="W303" s="15"/>
      <c r="X303" s="12"/>
    </row>
    <row r="304" spans="1:24" x14ac:dyDescent="0.35">
      <c r="A304" s="8" t="s">
        <v>701</v>
      </c>
      <c r="B304" s="8" t="s">
        <v>39</v>
      </c>
      <c r="C304" s="8" t="s">
        <v>20</v>
      </c>
      <c r="D304" s="8" t="s">
        <v>1409</v>
      </c>
      <c r="E304" s="9" t="s">
        <v>2129</v>
      </c>
      <c r="F304" s="10" t="s">
        <v>701</v>
      </c>
      <c r="G304" s="10" t="s">
        <v>20</v>
      </c>
      <c r="H304" s="11" t="s">
        <v>725</v>
      </c>
      <c r="I304" s="11" t="s">
        <v>20</v>
      </c>
      <c r="J304" s="11" t="s">
        <v>1920</v>
      </c>
      <c r="K304" s="11" t="s">
        <v>726</v>
      </c>
      <c r="L304" s="11" t="s">
        <v>727</v>
      </c>
      <c r="M304" s="8" t="s">
        <v>1921</v>
      </c>
      <c r="N304" s="11" t="s">
        <v>700</v>
      </c>
      <c r="O304" s="11" t="s">
        <v>140</v>
      </c>
      <c r="P304" s="8" t="s">
        <v>1922</v>
      </c>
      <c r="Q304" s="8" t="s">
        <v>136</v>
      </c>
      <c r="R304" s="8" t="s">
        <v>1923</v>
      </c>
      <c r="S304" s="8">
        <v>10</v>
      </c>
      <c r="T304" s="13" t="s">
        <v>1410</v>
      </c>
      <c r="U304" s="13">
        <v>303</v>
      </c>
      <c r="V304" s="20"/>
      <c r="W304" s="15"/>
      <c r="X304" s="12"/>
    </row>
    <row r="305" spans="1:24" x14ac:dyDescent="0.35">
      <c r="A305" s="8" t="s">
        <v>701</v>
      </c>
      <c r="B305" s="8" t="s">
        <v>39</v>
      </c>
      <c r="C305" s="8" t="s">
        <v>20</v>
      </c>
      <c r="D305" s="8" t="s">
        <v>1411</v>
      </c>
      <c r="E305" s="9" t="s">
        <v>2037</v>
      </c>
      <c r="F305" s="10" t="s">
        <v>701</v>
      </c>
      <c r="G305" s="10" t="s">
        <v>20</v>
      </c>
      <c r="H305" s="11" t="s">
        <v>725</v>
      </c>
      <c r="I305" s="11" t="s">
        <v>20</v>
      </c>
      <c r="J305" s="11" t="s">
        <v>1920</v>
      </c>
      <c r="K305" s="11" t="s">
        <v>726</v>
      </c>
      <c r="L305" s="11" t="s">
        <v>727</v>
      </c>
      <c r="M305" s="8" t="s">
        <v>1921</v>
      </c>
      <c r="N305" s="11" t="s">
        <v>700</v>
      </c>
      <c r="O305" s="11" t="s">
        <v>140</v>
      </c>
      <c r="P305" s="8" t="s">
        <v>1922</v>
      </c>
      <c r="Q305" s="8" t="s">
        <v>136</v>
      </c>
      <c r="R305" s="8" t="s">
        <v>1923</v>
      </c>
      <c r="S305" s="8">
        <v>9</v>
      </c>
      <c r="T305" s="13" t="s">
        <v>1412</v>
      </c>
      <c r="U305" s="13">
        <v>304</v>
      </c>
      <c r="V305" s="20"/>
      <c r="W305" s="15"/>
      <c r="X305" s="12"/>
    </row>
    <row r="306" spans="1:24" x14ac:dyDescent="0.35">
      <c r="A306" s="8" t="s">
        <v>701</v>
      </c>
      <c r="B306" s="8" t="s">
        <v>39</v>
      </c>
      <c r="C306" s="8" t="s">
        <v>20</v>
      </c>
      <c r="D306" s="8" t="s">
        <v>1413</v>
      </c>
      <c r="E306" s="9" t="s">
        <v>2037</v>
      </c>
      <c r="F306" s="10" t="s">
        <v>701</v>
      </c>
      <c r="G306" s="10" t="s">
        <v>20</v>
      </c>
      <c r="H306" s="11" t="s">
        <v>725</v>
      </c>
      <c r="I306" s="11" t="s">
        <v>20</v>
      </c>
      <c r="J306" s="11" t="s">
        <v>1920</v>
      </c>
      <c r="K306" s="11" t="s">
        <v>726</v>
      </c>
      <c r="L306" s="11" t="s">
        <v>727</v>
      </c>
      <c r="M306" s="8" t="s">
        <v>1921</v>
      </c>
      <c r="N306" s="11" t="s">
        <v>700</v>
      </c>
      <c r="O306" s="11" t="s">
        <v>140</v>
      </c>
      <c r="P306" s="8" t="s">
        <v>1922</v>
      </c>
      <c r="Q306" s="8" t="s">
        <v>136</v>
      </c>
      <c r="R306" s="8" t="s">
        <v>1923</v>
      </c>
      <c r="S306" s="8">
        <v>10</v>
      </c>
      <c r="T306" s="13" t="s">
        <v>1414</v>
      </c>
      <c r="U306" s="13">
        <v>305</v>
      </c>
      <c r="V306" s="20"/>
      <c r="W306" s="15"/>
      <c r="X306" s="12"/>
    </row>
    <row r="307" spans="1:24" x14ac:dyDescent="0.35">
      <c r="A307" s="8" t="s">
        <v>701</v>
      </c>
      <c r="B307" s="8" t="s">
        <v>39</v>
      </c>
      <c r="C307" s="8" t="s">
        <v>20</v>
      </c>
      <c r="D307" s="8" t="s">
        <v>1415</v>
      </c>
      <c r="E307" s="9" t="s">
        <v>2038</v>
      </c>
      <c r="F307" s="10" t="s">
        <v>701</v>
      </c>
      <c r="G307" s="10" t="s">
        <v>20</v>
      </c>
      <c r="H307" s="11" t="s">
        <v>725</v>
      </c>
      <c r="I307" s="11" t="s">
        <v>20</v>
      </c>
      <c r="J307" s="11" t="s">
        <v>1920</v>
      </c>
      <c r="K307" s="11" t="s">
        <v>726</v>
      </c>
      <c r="L307" s="11" t="s">
        <v>727</v>
      </c>
      <c r="M307" s="8" t="s">
        <v>1921</v>
      </c>
      <c r="N307" s="11" t="s">
        <v>700</v>
      </c>
      <c r="O307" s="11" t="s">
        <v>140</v>
      </c>
      <c r="P307" s="8" t="s">
        <v>1922</v>
      </c>
      <c r="Q307" s="8" t="s">
        <v>136</v>
      </c>
      <c r="R307" s="8" t="s">
        <v>1923</v>
      </c>
      <c r="S307" s="8">
        <v>9</v>
      </c>
      <c r="T307" s="13" t="s">
        <v>1416</v>
      </c>
      <c r="U307" s="13">
        <v>306</v>
      </c>
      <c r="V307" s="20"/>
      <c r="W307" s="15"/>
      <c r="X307" s="12"/>
    </row>
    <row r="308" spans="1:24" x14ac:dyDescent="0.35">
      <c r="A308" s="8" t="s">
        <v>701</v>
      </c>
      <c r="B308" s="8" t="s">
        <v>39</v>
      </c>
      <c r="C308" s="8" t="s">
        <v>20</v>
      </c>
      <c r="D308" s="8" t="s">
        <v>1417</v>
      </c>
      <c r="E308" s="9" t="s">
        <v>2038</v>
      </c>
      <c r="F308" s="10" t="s">
        <v>701</v>
      </c>
      <c r="G308" s="10" t="s">
        <v>20</v>
      </c>
      <c r="H308" s="11" t="s">
        <v>725</v>
      </c>
      <c r="I308" s="11" t="s">
        <v>20</v>
      </c>
      <c r="J308" s="11" t="s">
        <v>1920</v>
      </c>
      <c r="K308" s="11" t="s">
        <v>726</v>
      </c>
      <c r="L308" s="11" t="s">
        <v>727</v>
      </c>
      <c r="M308" s="8" t="s">
        <v>1921</v>
      </c>
      <c r="N308" s="11" t="s">
        <v>700</v>
      </c>
      <c r="O308" s="11" t="s">
        <v>140</v>
      </c>
      <c r="P308" s="8" t="s">
        <v>1922</v>
      </c>
      <c r="Q308" s="8" t="s">
        <v>136</v>
      </c>
      <c r="R308" s="8" t="s">
        <v>1923</v>
      </c>
      <c r="S308" s="8">
        <v>10</v>
      </c>
      <c r="T308" s="13" t="s">
        <v>1418</v>
      </c>
      <c r="U308" s="13">
        <v>307</v>
      </c>
      <c r="V308" s="20"/>
      <c r="W308" s="15"/>
      <c r="X308" s="12"/>
    </row>
    <row r="309" spans="1:24" x14ac:dyDescent="0.35">
      <c r="A309" s="8" t="s">
        <v>701</v>
      </c>
      <c r="B309" s="8" t="s">
        <v>39</v>
      </c>
      <c r="C309" s="8" t="s">
        <v>20</v>
      </c>
      <c r="D309" s="8" t="s">
        <v>1419</v>
      </c>
      <c r="E309" s="9" t="s">
        <v>2130</v>
      </c>
      <c r="F309" s="10" t="s">
        <v>701</v>
      </c>
      <c r="G309" s="10" t="s">
        <v>20</v>
      </c>
      <c r="H309" s="11" t="s">
        <v>725</v>
      </c>
      <c r="I309" s="11" t="s">
        <v>20</v>
      </c>
      <c r="J309" s="11" t="s">
        <v>1920</v>
      </c>
      <c r="K309" s="11" t="s">
        <v>726</v>
      </c>
      <c r="L309" s="11" t="s">
        <v>727</v>
      </c>
      <c r="M309" s="8" t="s">
        <v>1921</v>
      </c>
      <c r="N309" s="11" t="s">
        <v>700</v>
      </c>
      <c r="O309" s="11" t="s">
        <v>140</v>
      </c>
      <c r="P309" s="8" t="s">
        <v>1922</v>
      </c>
      <c r="Q309" s="8" t="s">
        <v>136</v>
      </c>
      <c r="R309" s="8" t="s">
        <v>1923</v>
      </c>
      <c r="S309" s="8">
        <v>9</v>
      </c>
      <c r="T309" s="13" t="s">
        <v>1420</v>
      </c>
      <c r="U309" s="13">
        <v>308</v>
      </c>
      <c r="V309" s="20"/>
      <c r="W309" s="15"/>
      <c r="X309" s="12"/>
    </row>
    <row r="310" spans="1:24" x14ac:dyDescent="0.35">
      <c r="A310" s="8" t="s">
        <v>701</v>
      </c>
      <c r="B310" s="8" t="s">
        <v>39</v>
      </c>
      <c r="C310" s="8" t="s">
        <v>20</v>
      </c>
      <c r="D310" s="8" t="s">
        <v>1421</v>
      </c>
      <c r="E310" s="9" t="s">
        <v>2130</v>
      </c>
      <c r="F310" s="10" t="s">
        <v>701</v>
      </c>
      <c r="G310" s="10" t="s">
        <v>20</v>
      </c>
      <c r="H310" s="11" t="s">
        <v>725</v>
      </c>
      <c r="I310" s="11" t="s">
        <v>20</v>
      </c>
      <c r="J310" s="11" t="s">
        <v>1920</v>
      </c>
      <c r="K310" s="11" t="s">
        <v>726</v>
      </c>
      <c r="L310" s="11" t="s">
        <v>727</v>
      </c>
      <c r="M310" s="8" t="s">
        <v>1921</v>
      </c>
      <c r="N310" s="11" t="s">
        <v>700</v>
      </c>
      <c r="O310" s="11" t="s">
        <v>140</v>
      </c>
      <c r="P310" s="8" t="s">
        <v>1922</v>
      </c>
      <c r="Q310" s="8" t="s">
        <v>136</v>
      </c>
      <c r="R310" s="8" t="s">
        <v>1923</v>
      </c>
      <c r="S310" s="8">
        <v>10</v>
      </c>
      <c r="T310" s="13" t="s">
        <v>1422</v>
      </c>
      <c r="U310" s="13">
        <v>309</v>
      </c>
      <c r="V310" s="20"/>
      <c r="W310" s="15"/>
      <c r="X310" s="12"/>
    </row>
    <row r="311" spans="1:24" x14ac:dyDescent="0.35">
      <c r="A311" s="8" t="s">
        <v>701</v>
      </c>
      <c r="B311" s="8" t="s">
        <v>39</v>
      </c>
      <c r="C311" s="8" t="s">
        <v>20</v>
      </c>
      <c r="D311" s="8" t="s">
        <v>1423</v>
      </c>
      <c r="E311" s="9" t="s">
        <v>2255</v>
      </c>
      <c r="F311" s="10" t="s">
        <v>701</v>
      </c>
      <c r="G311" s="10" t="s">
        <v>20</v>
      </c>
      <c r="H311" s="11" t="s">
        <v>725</v>
      </c>
      <c r="I311" s="11" t="s">
        <v>20</v>
      </c>
      <c r="J311" s="11" t="s">
        <v>1920</v>
      </c>
      <c r="K311" s="11" t="s">
        <v>726</v>
      </c>
      <c r="L311" s="11" t="s">
        <v>727</v>
      </c>
      <c r="M311" s="8" t="s">
        <v>1921</v>
      </c>
      <c r="N311" s="11" t="s">
        <v>700</v>
      </c>
      <c r="O311" s="11" t="s">
        <v>140</v>
      </c>
      <c r="P311" s="8" t="s">
        <v>1922</v>
      </c>
      <c r="Q311" s="8" t="s">
        <v>136</v>
      </c>
      <c r="R311" s="8" t="s">
        <v>1923</v>
      </c>
      <c r="S311" s="8">
        <v>9</v>
      </c>
      <c r="T311" s="13" t="s">
        <v>1424</v>
      </c>
      <c r="U311" s="13">
        <v>310</v>
      </c>
      <c r="V311" s="20"/>
      <c r="W311" s="15"/>
      <c r="X311" s="12"/>
    </row>
    <row r="312" spans="1:24" x14ac:dyDescent="0.35">
      <c r="A312" s="8" t="s">
        <v>701</v>
      </c>
      <c r="B312" s="8" t="s">
        <v>39</v>
      </c>
      <c r="C312" s="8" t="s">
        <v>20</v>
      </c>
      <c r="D312" s="8" t="s">
        <v>1425</v>
      </c>
      <c r="E312" s="9" t="s">
        <v>2255</v>
      </c>
      <c r="F312" s="10" t="s">
        <v>701</v>
      </c>
      <c r="G312" s="10" t="s">
        <v>20</v>
      </c>
      <c r="H312" s="11" t="s">
        <v>725</v>
      </c>
      <c r="I312" s="11" t="s">
        <v>20</v>
      </c>
      <c r="J312" s="11" t="s">
        <v>1920</v>
      </c>
      <c r="K312" s="11" t="s">
        <v>726</v>
      </c>
      <c r="L312" s="11" t="s">
        <v>727</v>
      </c>
      <c r="M312" s="8" t="s">
        <v>1921</v>
      </c>
      <c r="N312" s="11" t="s">
        <v>700</v>
      </c>
      <c r="O312" s="11" t="s">
        <v>140</v>
      </c>
      <c r="P312" s="8" t="s">
        <v>1922</v>
      </c>
      <c r="Q312" s="8" t="s">
        <v>136</v>
      </c>
      <c r="R312" s="8" t="s">
        <v>1923</v>
      </c>
      <c r="S312" s="8">
        <v>10</v>
      </c>
      <c r="T312" s="13" t="s">
        <v>1426</v>
      </c>
      <c r="U312" s="13">
        <v>311</v>
      </c>
      <c r="V312" s="20"/>
      <c r="W312" s="15"/>
      <c r="X312" s="12"/>
    </row>
    <row r="313" spans="1:24" x14ac:dyDescent="0.35">
      <c r="A313" s="8" t="s">
        <v>701</v>
      </c>
      <c r="B313" s="8" t="s">
        <v>39</v>
      </c>
      <c r="C313" s="8" t="s">
        <v>20</v>
      </c>
      <c r="D313" s="8" t="s">
        <v>1427</v>
      </c>
      <c r="E313" s="9" t="s">
        <v>1980</v>
      </c>
      <c r="F313" s="10" t="s">
        <v>701</v>
      </c>
      <c r="G313" s="10" t="s">
        <v>20</v>
      </c>
      <c r="H313" s="11" t="s">
        <v>725</v>
      </c>
      <c r="I313" s="11" t="s">
        <v>20</v>
      </c>
      <c r="J313" s="11" t="s">
        <v>1920</v>
      </c>
      <c r="K313" s="11" t="s">
        <v>726</v>
      </c>
      <c r="L313" s="11" t="s">
        <v>727</v>
      </c>
      <c r="M313" s="8" t="s">
        <v>1921</v>
      </c>
      <c r="N313" s="11" t="s">
        <v>700</v>
      </c>
      <c r="O313" s="11" t="s">
        <v>140</v>
      </c>
      <c r="P313" s="8" t="s">
        <v>1922</v>
      </c>
      <c r="Q313" s="8" t="s">
        <v>136</v>
      </c>
      <c r="R313" s="8" t="s">
        <v>1923</v>
      </c>
      <c r="S313" s="8">
        <v>9</v>
      </c>
      <c r="T313" s="13" t="s">
        <v>1428</v>
      </c>
      <c r="U313" s="13">
        <v>312</v>
      </c>
      <c r="V313" s="20"/>
      <c r="W313" s="15"/>
      <c r="X313" s="12"/>
    </row>
    <row r="314" spans="1:24" x14ac:dyDescent="0.35">
      <c r="A314" s="8" t="s">
        <v>701</v>
      </c>
      <c r="B314" s="8" t="s">
        <v>39</v>
      </c>
      <c r="C314" s="8" t="s">
        <v>20</v>
      </c>
      <c r="D314" s="8" t="s">
        <v>1429</v>
      </c>
      <c r="E314" s="9" t="s">
        <v>1980</v>
      </c>
      <c r="F314" s="10" t="s">
        <v>701</v>
      </c>
      <c r="G314" s="10" t="s">
        <v>20</v>
      </c>
      <c r="H314" s="11" t="s">
        <v>725</v>
      </c>
      <c r="I314" s="11" t="s">
        <v>20</v>
      </c>
      <c r="J314" s="11" t="s">
        <v>1920</v>
      </c>
      <c r="K314" s="11" t="s">
        <v>726</v>
      </c>
      <c r="L314" s="11" t="s">
        <v>727</v>
      </c>
      <c r="M314" s="8" t="s">
        <v>1921</v>
      </c>
      <c r="N314" s="11" t="s">
        <v>700</v>
      </c>
      <c r="O314" s="11" t="s">
        <v>140</v>
      </c>
      <c r="P314" s="8" t="s">
        <v>1922</v>
      </c>
      <c r="Q314" s="8" t="s">
        <v>136</v>
      </c>
      <c r="R314" s="8" t="s">
        <v>1923</v>
      </c>
      <c r="S314" s="8">
        <v>10</v>
      </c>
      <c r="T314" s="13" t="s">
        <v>1430</v>
      </c>
      <c r="U314" s="13">
        <v>313</v>
      </c>
      <c r="V314" s="20"/>
      <c r="W314" s="15"/>
      <c r="X314" s="12"/>
    </row>
    <row r="315" spans="1:24" x14ac:dyDescent="0.35">
      <c r="A315" s="8" t="s">
        <v>701</v>
      </c>
      <c r="B315" s="8" t="s">
        <v>39</v>
      </c>
      <c r="C315" s="8" t="s">
        <v>20</v>
      </c>
      <c r="D315" s="8" t="s">
        <v>1431</v>
      </c>
      <c r="E315" s="9" t="s">
        <v>2132</v>
      </c>
      <c r="F315" s="10" t="s">
        <v>701</v>
      </c>
      <c r="G315" s="10" t="s">
        <v>20</v>
      </c>
      <c r="H315" s="11" t="s">
        <v>725</v>
      </c>
      <c r="I315" s="11" t="s">
        <v>20</v>
      </c>
      <c r="J315" s="11" t="s">
        <v>1920</v>
      </c>
      <c r="K315" s="11" t="s">
        <v>726</v>
      </c>
      <c r="L315" s="11" t="s">
        <v>727</v>
      </c>
      <c r="M315" s="8" t="s">
        <v>1921</v>
      </c>
      <c r="N315" s="11" t="s">
        <v>700</v>
      </c>
      <c r="O315" s="11" t="s">
        <v>140</v>
      </c>
      <c r="P315" s="8" t="s">
        <v>1922</v>
      </c>
      <c r="Q315" s="8" t="s">
        <v>136</v>
      </c>
      <c r="R315" s="8" t="s">
        <v>1923</v>
      </c>
      <c r="S315" s="8">
        <v>9</v>
      </c>
      <c r="T315" s="13" t="s">
        <v>1432</v>
      </c>
      <c r="U315" s="13">
        <v>314</v>
      </c>
      <c r="V315" s="20"/>
      <c r="W315" s="15"/>
      <c r="X315" s="12"/>
    </row>
    <row r="316" spans="1:24" x14ac:dyDescent="0.35">
      <c r="A316" s="8" t="s">
        <v>701</v>
      </c>
      <c r="B316" s="8" t="s">
        <v>39</v>
      </c>
      <c r="C316" s="8" t="s">
        <v>20</v>
      </c>
      <c r="D316" s="8" t="s">
        <v>1433</v>
      </c>
      <c r="E316" s="9" t="s">
        <v>2132</v>
      </c>
      <c r="F316" s="10" t="s">
        <v>701</v>
      </c>
      <c r="G316" s="10" t="s">
        <v>20</v>
      </c>
      <c r="H316" s="11" t="s">
        <v>725</v>
      </c>
      <c r="I316" s="11" t="s">
        <v>20</v>
      </c>
      <c r="J316" s="11" t="s">
        <v>1920</v>
      </c>
      <c r="K316" s="11" t="s">
        <v>726</v>
      </c>
      <c r="L316" s="11" t="s">
        <v>727</v>
      </c>
      <c r="M316" s="8" t="s">
        <v>1921</v>
      </c>
      <c r="N316" s="11" t="s">
        <v>700</v>
      </c>
      <c r="O316" s="11" t="s">
        <v>140</v>
      </c>
      <c r="P316" s="8" t="s">
        <v>1922</v>
      </c>
      <c r="Q316" s="8" t="s">
        <v>136</v>
      </c>
      <c r="R316" s="8" t="s">
        <v>1923</v>
      </c>
      <c r="S316" s="8">
        <v>10</v>
      </c>
      <c r="T316" s="13" t="s">
        <v>1434</v>
      </c>
      <c r="U316" s="13">
        <v>315</v>
      </c>
      <c r="V316" s="20"/>
      <c r="W316" s="15"/>
      <c r="X316" s="12"/>
    </row>
    <row r="317" spans="1:24" x14ac:dyDescent="0.35">
      <c r="A317" s="8" t="s">
        <v>701</v>
      </c>
      <c r="B317" s="8" t="s">
        <v>39</v>
      </c>
      <c r="C317" s="8" t="s">
        <v>20</v>
      </c>
      <c r="D317" s="8" t="s">
        <v>1435</v>
      </c>
      <c r="E317" s="9" t="s">
        <v>2133</v>
      </c>
      <c r="F317" s="10" t="s">
        <v>701</v>
      </c>
      <c r="G317" s="10" t="s">
        <v>20</v>
      </c>
      <c r="H317" s="11" t="s">
        <v>725</v>
      </c>
      <c r="I317" s="11" t="s">
        <v>20</v>
      </c>
      <c r="J317" s="11" t="s">
        <v>1920</v>
      </c>
      <c r="K317" s="11" t="s">
        <v>726</v>
      </c>
      <c r="L317" s="11" t="s">
        <v>727</v>
      </c>
      <c r="M317" s="8" t="s">
        <v>1921</v>
      </c>
      <c r="N317" s="11" t="s">
        <v>700</v>
      </c>
      <c r="O317" s="11" t="s">
        <v>140</v>
      </c>
      <c r="P317" s="8" t="s">
        <v>1922</v>
      </c>
      <c r="Q317" s="8" t="s">
        <v>136</v>
      </c>
      <c r="R317" s="8" t="s">
        <v>1923</v>
      </c>
      <c r="S317" s="8">
        <v>9</v>
      </c>
      <c r="T317" s="13" t="s">
        <v>1436</v>
      </c>
      <c r="U317" s="13">
        <v>316</v>
      </c>
      <c r="V317" s="20"/>
      <c r="W317" s="15"/>
      <c r="X317" s="12"/>
    </row>
    <row r="318" spans="1:24" x14ac:dyDescent="0.35">
      <c r="A318" s="8" t="s">
        <v>701</v>
      </c>
      <c r="B318" s="8" t="s">
        <v>39</v>
      </c>
      <c r="C318" s="8" t="s">
        <v>20</v>
      </c>
      <c r="D318" s="8" t="s">
        <v>1437</v>
      </c>
      <c r="E318" s="9" t="s">
        <v>2133</v>
      </c>
      <c r="F318" s="10" t="s">
        <v>701</v>
      </c>
      <c r="G318" s="10" t="s">
        <v>20</v>
      </c>
      <c r="H318" s="11" t="s">
        <v>725</v>
      </c>
      <c r="I318" s="11" t="s">
        <v>20</v>
      </c>
      <c r="J318" s="11" t="s">
        <v>1920</v>
      </c>
      <c r="K318" s="11" t="s">
        <v>726</v>
      </c>
      <c r="L318" s="11" t="s">
        <v>727</v>
      </c>
      <c r="M318" s="8" t="s">
        <v>1921</v>
      </c>
      <c r="N318" s="11" t="s">
        <v>700</v>
      </c>
      <c r="O318" s="11" t="s">
        <v>140</v>
      </c>
      <c r="P318" s="8" t="s">
        <v>1922</v>
      </c>
      <c r="Q318" s="8" t="s">
        <v>136</v>
      </c>
      <c r="R318" s="8" t="s">
        <v>1923</v>
      </c>
      <c r="S318" s="8">
        <v>10</v>
      </c>
      <c r="T318" s="13" t="s">
        <v>1438</v>
      </c>
      <c r="U318" s="13">
        <v>317</v>
      </c>
      <c r="V318" s="20"/>
      <c r="W318" s="15"/>
      <c r="X318" s="12"/>
    </row>
    <row r="319" spans="1:24" x14ac:dyDescent="0.35">
      <c r="A319" s="8" t="s">
        <v>701</v>
      </c>
      <c r="B319" s="8" t="s">
        <v>39</v>
      </c>
      <c r="C319" s="8" t="s">
        <v>20</v>
      </c>
      <c r="D319" s="8" t="s">
        <v>1439</v>
      </c>
      <c r="E319" s="9" t="s">
        <v>2134</v>
      </c>
      <c r="F319" s="10" t="s">
        <v>701</v>
      </c>
      <c r="G319" s="10" t="s">
        <v>20</v>
      </c>
      <c r="H319" s="11" t="s">
        <v>725</v>
      </c>
      <c r="I319" s="11" t="s">
        <v>20</v>
      </c>
      <c r="J319" s="11" t="s">
        <v>1920</v>
      </c>
      <c r="K319" s="11" t="s">
        <v>726</v>
      </c>
      <c r="L319" s="11" t="s">
        <v>727</v>
      </c>
      <c r="M319" s="8" t="s">
        <v>1921</v>
      </c>
      <c r="N319" s="11" t="s">
        <v>700</v>
      </c>
      <c r="O319" s="11" t="s">
        <v>140</v>
      </c>
      <c r="P319" s="8" t="s">
        <v>1922</v>
      </c>
      <c r="Q319" s="8" t="s">
        <v>136</v>
      </c>
      <c r="R319" s="8" t="s">
        <v>1923</v>
      </c>
      <c r="S319" s="8">
        <v>9</v>
      </c>
      <c r="T319" s="13" t="s">
        <v>1440</v>
      </c>
      <c r="U319" s="13">
        <v>318</v>
      </c>
      <c r="V319" s="20"/>
      <c r="W319" s="15"/>
      <c r="X319" s="12"/>
    </row>
    <row r="320" spans="1:24" x14ac:dyDescent="0.35">
      <c r="A320" s="8" t="s">
        <v>701</v>
      </c>
      <c r="B320" s="8" t="s">
        <v>39</v>
      </c>
      <c r="C320" s="8" t="s">
        <v>20</v>
      </c>
      <c r="D320" s="8" t="s">
        <v>1441</v>
      </c>
      <c r="E320" s="9" t="s">
        <v>2134</v>
      </c>
      <c r="F320" s="10" t="s">
        <v>701</v>
      </c>
      <c r="G320" s="10" t="s">
        <v>20</v>
      </c>
      <c r="H320" s="11" t="s">
        <v>725</v>
      </c>
      <c r="I320" s="11" t="s">
        <v>20</v>
      </c>
      <c r="J320" s="11" t="s">
        <v>1920</v>
      </c>
      <c r="K320" s="11" t="s">
        <v>726</v>
      </c>
      <c r="L320" s="11" t="s">
        <v>727</v>
      </c>
      <c r="M320" s="8" t="s">
        <v>1921</v>
      </c>
      <c r="N320" s="11" t="s">
        <v>700</v>
      </c>
      <c r="O320" s="11" t="s">
        <v>140</v>
      </c>
      <c r="P320" s="8" t="s">
        <v>1922</v>
      </c>
      <c r="Q320" s="8" t="s">
        <v>136</v>
      </c>
      <c r="R320" s="8" t="s">
        <v>1923</v>
      </c>
      <c r="S320" s="8">
        <v>10</v>
      </c>
      <c r="T320" s="13" t="s">
        <v>1442</v>
      </c>
      <c r="U320" s="13">
        <v>319</v>
      </c>
      <c r="V320" s="20"/>
      <c r="W320" s="15"/>
      <c r="X320" s="12"/>
    </row>
    <row r="321" spans="1:24" x14ac:dyDescent="0.35">
      <c r="A321" s="8" t="s">
        <v>701</v>
      </c>
      <c r="B321" s="8" t="s">
        <v>39</v>
      </c>
      <c r="C321" s="8" t="s">
        <v>20</v>
      </c>
      <c r="D321" s="8" t="s">
        <v>1443</v>
      </c>
      <c r="E321" s="9" t="s">
        <v>1981</v>
      </c>
      <c r="F321" s="10" t="s">
        <v>701</v>
      </c>
      <c r="G321" s="10" t="s">
        <v>20</v>
      </c>
      <c r="H321" s="11" t="s">
        <v>725</v>
      </c>
      <c r="I321" s="11" t="s">
        <v>20</v>
      </c>
      <c r="J321" s="11" t="s">
        <v>1920</v>
      </c>
      <c r="K321" s="11" t="s">
        <v>726</v>
      </c>
      <c r="L321" s="11" t="s">
        <v>727</v>
      </c>
      <c r="M321" s="8" t="s">
        <v>1921</v>
      </c>
      <c r="N321" s="11" t="s">
        <v>700</v>
      </c>
      <c r="O321" s="11" t="s">
        <v>140</v>
      </c>
      <c r="P321" s="8" t="s">
        <v>1922</v>
      </c>
      <c r="Q321" s="8" t="s">
        <v>136</v>
      </c>
      <c r="R321" s="8" t="s">
        <v>1923</v>
      </c>
      <c r="S321" s="8">
        <v>9</v>
      </c>
      <c r="T321" s="13" t="s">
        <v>1444</v>
      </c>
      <c r="U321" s="13">
        <v>320</v>
      </c>
      <c r="V321" s="20"/>
      <c r="W321" s="15"/>
      <c r="X321" s="12"/>
    </row>
    <row r="322" spans="1:24" x14ac:dyDescent="0.35">
      <c r="A322" s="8" t="s">
        <v>701</v>
      </c>
      <c r="B322" s="8" t="s">
        <v>39</v>
      </c>
      <c r="C322" s="8" t="s">
        <v>20</v>
      </c>
      <c r="D322" s="8" t="s">
        <v>1445</v>
      </c>
      <c r="E322" s="9" t="s">
        <v>1981</v>
      </c>
      <c r="F322" s="10" t="s">
        <v>701</v>
      </c>
      <c r="G322" s="10" t="s">
        <v>20</v>
      </c>
      <c r="H322" s="11" t="s">
        <v>725</v>
      </c>
      <c r="I322" s="11" t="s">
        <v>20</v>
      </c>
      <c r="J322" s="11" t="s">
        <v>1920</v>
      </c>
      <c r="K322" s="11" t="s">
        <v>726</v>
      </c>
      <c r="L322" s="11" t="s">
        <v>727</v>
      </c>
      <c r="M322" s="8" t="s">
        <v>1921</v>
      </c>
      <c r="N322" s="11" t="s">
        <v>700</v>
      </c>
      <c r="O322" s="11" t="s">
        <v>140</v>
      </c>
      <c r="P322" s="8" t="s">
        <v>1922</v>
      </c>
      <c r="Q322" s="8" t="s">
        <v>136</v>
      </c>
      <c r="R322" s="8" t="s">
        <v>1923</v>
      </c>
      <c r="S322" s="8">
        <v>10</v>
      </c>
      <c r="T322" s="13" t="s">
        <v>1446</v>
      </c>
      <c r="U322" s="13">
        <v>321</v>
      </c>
      <c r="V322" s="20"/>
      <c r="W322" s="15"/>
      <c r="X322" s="12"/>
    </row>
    <row r="323" spans="1:24" x14ac:dyDescent="0.35">
      <c r="A323" s="8" t="s">
        <v>701</v>
      </c>
      <c r="B323" s="8" t="s">
        <v>39</v>
      </c>
      <c r="C323" s="8" t="s">
        <v>20</v>
      </c>
      <c r="D323" s="8" t="s">
        <v>1447</v>
      </c>
      <c r="E323" s="9" t="s">
        <v>2039</v>
      </c>
      <c r="F323" s="10" t="s">
        <v>701</v>
      </c>
      <c r="G323" s="10" t="s">
        <v>20</v>
      </c>
      <c r="H323" s="11" t="s">
        <v>725</v>
      </c>
      <c r="I323" s="11" t="s">
        <v>20</v>
      </c>
      <c r="J323" s="11" t="s">
        <v>1920</v>
      </c>
      <c r="K323" s="11" t="s">
        <v>726</v>
      </c>
      <c r="L323" s="11" t="s">
        <v>727</v>
      </c>
      <c r="M323" s="8" t="s">
        <v>1921</v>
      </c>
      <c r="N323" s="11" t="s">
        <v>700</v>
      </c>
      <c r="O323" s="11" t="s">
        <v>140</v>
      </c>
      <c r="P323" s="8" t="s">
        <v>1922</v>
      </c>
      <c r="Q323" s="8" t="s">
        <v>136</v>
      </c>
      <c r="R323" s="8" t="s">
        <v>1923</v>
      </c>
      <c r="S323" s="8">
        <v>9</v>
      </c>
      <c r="T323" s="13" t="s">
        <v>1448</v>
      </c>
      <c r="U323" s="13">
        <v>322</v>
      </c>
      <c r="V323" s="20"/>
      <c r="W323" s="15"/>
      <c r="X323" s="12"/>
    </row>
    <row r="324" spans="1:24" x14ac:dyDescent="0.35">
      <c r="A324" s="8" t="s">
        <v>701</v>
      </c>
      <c r="B324" s="8" t="s">
        <v>39</v>
      </c>
      <c r="C324" s="8" t="s">
        <v>20</v>
      </c>
      <c r="D324" s="8" t="s">
        <v>1449</v>
      </c>
      <c r="E324" s="9" t="s">
        <v>2039</v>
      </c>
      <c r="F324" s="10" t="s">
        <v>701</v>
      </c>
      <c r="G324" s="10" t="s">
        <v>20</v>
      </c>
      <c r="H324" s="11" t="s">
        <v>725</v>
      </c>
      <c r="I324" s="11" t="s">
        <v>20</v>
      </c>
      <c r="J324" s="11" t="s">
        <v>1920</v>
      </c>
      <c r="K324" s="11" t="s">
        <v>726</v>
      </c>
      <c r="L324" s="11" t="s">
        <v>727</v>
      </c>
      <c r="M324" s="8" t="s">
        <v>1921</v>
      </c>
      <c r="N324" s="11" t="s">
        <v>700</v>
      </c>
      <c r="O324" s="11" t="s">
        <v>140</v>
      </c>
      <c r="P324" s="8" t="s">
        <v>1922</v>
      </c>
      <c r="Q324" s="8" t="s">
        <v>136</v>
      </c>
      <c r="R324" s="8" t="s">
        <v>1923</v>
      </c>
      <c r="S324" s="8">
        <v>10</v>
      </c>
      <c r="T324" s="13" t="s">
        <v>1450</v>
      </c>
      <c r="U324" s="13">
        <v>323</v>
      </c>
      <c r="V324" s="20"/>
      <c r="W324" s="15"/>
      <c r="X324" s="12"/>
    </row>
    <row r="325" spans="1:24" x14ac:dyDescent="0.35">
      <c r="A325" s="8" t="s">
        <v>701</v>
      </c>
      <c r="B325" s="8" t="s">
        <v>39</v>
      </c>
      <c r="C325" s="8" t="s">
        <v>20</v>
      </c>
      <c r="D325" s="8" t="s">
        <v>1451</v>
      </c>
      <c r="E325" s="9" t="s">
        <v>2135</v>
      </c>
      <c r="F325" s="10" t="s">
        <v>701</v>
      </c>
      <c r="G325" s="10" t="s">
        <v>20</v>
      </c>
      <c r="H325" s="11" t="s">
        <v>725</v>
      </c>
      <c r="I325" s="11" t="s">
        <v>20</v>
      </c>
      <c r="J325" s="11" t="s">
        <v>1920</v>
      </c>
      <c r="K325" s="11" t="s">
        <v>726</v>
      </c>
      <c r="L325" s="11" t="s">
        <v>727</v>
      </c>
      <c r="M325" s="8" t="s">
        <v>1921</v>
      </c>
      <c r="N325" s="11" t="s">
        <v>700</v>
      </c>
      <c r="O325" s="11" t="s">
        <v>140</v>
      </c>
      <c r="P325" s="8" t="s">
        <v>1922</v>
      </c>
      <c r="Q325" s="8" t="s">
        <v>136</v>
      </c>
      <c r="R325" s="8" t="s">
        <v>1923</v>
      </c>
      <c r="S325" s="8">
        <v>9</v>
      </c>
      <c r="T325" s="13" t="s">
        <v>1452</v>
      </c>
      <c r="U325" s="13">
        <v>324</v>
      </c>
      <c r="V325" s="20"/>
      <c r="W325" s="15"/>
      <c r="X325" s="12"/>
    </row>
    <row r="326" spans="1:24" x14ac:dyDescent="0.35">
      <c r="A326" s="8" t="s">
        <v>701</v>
      </c>
      <c r="B326" s="8" t="s">
        <v>39</v>
      </c>
      <c r="C326" s="8" t="s">
        <v>20</v>
      </c>
      <c r="D326" s="8" t="s">
        <v>1453</v>
      </c>
      <c r="E326" s="9" t="s">
        <v>2135</v>
      </c>
      <c r="F326" s="10" t="s">
        <v>701</v>
      </c>
      <c r="G326" s="10" t="s">
        <v>20</v>
      </c>
      <c r="H326" s="11" t="s">
        <v>725</v>
      </c>
      <c r="I326" s="11" t="s">
        <v>20</v>
      </c>
      <c r="J326" s="11" t="s">
        <v>1920</v>
      </c>
      <c r="K326" s="11" t="s">
        <v>726</v>
      </c>
      <c r="L326" s="11" t="s">
        <v>727</v>
      </c>
      <c r="M326" s="8" t="s">
        <v>1921</v>
      </c>
      <c r="N326" s="11" t="s">
        <v>700</v>
      </c>
      <c r="O326" s="11" t="s">
        <v>140</v>
      </c>
      <c r="P326" s="8" t="s">
        <v>1922</v>
      </c>
      <c r="Q326" s="8" t="s">
        <v>136</v>
      </c>
      <c r="R326" s="8" t="s">
        <v>1923</v>
      </c>
      <c r="S326" s="8">
        <v>10</v>
      </c>
      <c r="T326" s="13" t="s">
        <v>1454</v>
      </c>
      <c r="U326" s="13">
        <v>325</v>
      </c>
      <c r="V326" s="20"/>
      <c r="W326" s="15"/>
      <c r="X326" s="12"/>
    </row>
    <row r="327" spans="1:24" x14ac:dyDescent="0.35">
      <c r="A327" s="8" t="s">
        <v>701</v>
      </c>
      <c r="B327" s="8" t="s">
        <v>39</v>
      </c>
      <c r="C327" s="8" t="s">
        <v>20</v>
      </c>
      <c r="D327" s="8" t="s">
        <v>1455</v>
      </c>
      <c r="E327" s="9" t="s">
        <v>1456</v>
      </c>
      <c r="F327" s="10" t="s">
        <v>701</v>
      </c>
      <c r="G327" s="10" t="s">
        <v>20</v>
      </c>
      <c r="H327" s="11" t="s">
        <v>725</v>
      </c>
      <c r="I327" s="11" t="s">
        <v>20</v>
      </c>
      <c r="J327" s="11" t="s">
        <v>1920</v>
      </c>
      <c r="K327" s="11" t="s">
        <v>726</v>
      </c>
      <c r="L327" s="11" t="s">
        <v>727</v>
      </c>
      <c r="M327" s="8" t="s">
        <v>1921</v>
      </c>
      <c r="N327" s="11" t="s">
        <v>700</v>
      </c>
      <c r="O327" s="11" t="s">
        <v>140</v>
      </c>
      <c r="P327" s="8" t="s">
        <v>1922</v>
      </c>
      <c r="Q327" s="8" t="s">
        <v>136</v>
      </c>
      <c r="R327" s="8" t="s">
        <v>1923</v>
      </c>
      <c r="S327" s="8">
        <v>30</v>
      </c>
      <c r="T327" s="13" t="s">
        <v>1457</v>
      </c>
      <c r="U327" s="13">
        <v>326</v>
      </c>
      <c r="V327" s="20"/>
      <c r="W327" s="15"/>
      <c r="X327" s="12"/>
    </row>
    <row r="328" spans="1:24" x14ac:dyDescent="0.35">
      <c r="A328" s="8" t="s">
        <v>701</v>
      </c>
      <c r="B328" s="8" t="s">
        <v>39</v>
      </c>
      <c r="C328" s="8" t="s">
        <v>20</v>
      </c>
      <c r="D328" s="8" t="s">
        <v>1458</v>
      </c>
      <c r="E328" s="9" t="s">
        <v>1456</v>
      </c>
      <c r="F328" s="10" t="s">
        <v>701</v>
      </c>
      <c r="G328" s="10" t="s">
        <v>20</v>
      </c>
      <c r="H328" s="11" t="s">
        <v>725</v>
      </c>
      <c r="I328" s="11" t="s">
        <v>20</v>
      </c>
      <c r="J328" s="11" t="s">
        <v>1920</v>
      </c>
      <c r="K328" s="11" t="s">
        <v>726</v>
      </c>
      <c r="L328" s="11" t="s">
        <v>727</v>
      </c>
      <c r="M328" s="8" t="s">
        <v>1921</v>
      </c>
      <c r="N328" s="11" t="s">
        <v>700</v>
      </c>
      <c r="O328" s="11" t="s">
        <v>140</v>
      </c>
      <c r="P328" s="8" t="s">
        <v>1922</v>
      </c>
      <c r="Q328" s="8" t="s">
        <v>136</v>
      </c>
      <c r="R328" s="8" t="s">
        <v>1923</v>
      </c>
      <c r="S328" s="8">
        <v>31</v>
      </c>
      <c r="T328" s="13" t="s">
        <v>1459</v>
      </c>
      <c r="U328" s="13">
        <v>327</v>
      </c>
      <c r="V328" s="20"/>
      <c r="W328" s="15"/>
      <c r="X328" s="12"/>
    </row>
    <row r="329" spans="1:24" x14ac:dyDescent="0.35">
      <c r="A329" s="8" t="s">
        <v>701</v>
      </c>
      <c r="B329" s="8" t="s">
        <v>39</v>
      </c>
      <c r="C329" s="8" t="s">
        <v>20</v>
      </c>
      <c r="D329" s="8" t="s">
        <v>1460</v>
      </c>
      <c r="E329" s="9" t="s">
        <v>2136</v>
      </c>
      <c r="F329" s="10" t="s">
        <v>701</v>
      </c>
      <c r="G329" s="10" t="s">
        <v>20</v>
      </c>
      <c r="H329" s="11" t="s">
        <v>725</v>
      </c>
      <c r="I329" s="11" t="s">
        <v>20</v>
      </c>
      <c r="J329" s="11" t="s">
        <v>1920</v>
      </c>
      <c r="K329" s="11" t="s">
        <v>726</v>
      </c>
      <c r="L329" s="11" t="s">
        <v>727</v>
      </c>
      <c r="M329" s="8" t="s">
        <v>1921</v>
      </c>
      <c r="N329" s="11" t="s">
        <v>700</v>
      </c>
      <c r="O329" s="11" t="s">
        <v>140</v>
      </c>
      <c r="P329" s="8" t="s">
        <v>1922</v>
      </c>
      <c r="Q329" s="8" t="s">
        <v>136</v>
      </c>
      <c r="R329" s="8" t="s">
        <v>1923</v>
      </c>
      <c r="S329" s="8">
        <v>9</v>
      </c>
      <c r="T329" s="13" t="s">
        <v>1461</v>
      </c>
      <c r="U329" s="13">
        <v>328</v>
      </c>
      <c r="V329" s="20"/>
      <c r="W329" s="15"/>
      <c r="X329" s="12"/>
    </row>
    <row r="330" spans="1:24" x14ac:dyDescent="0.35">
      <c r="A330" s="8" t="s">
        <v>701</v>
      </c>
      <c r="B330" s="8" t="s">
        <v>39</v>
      </c>
      <c r="C330" s="8" t="s">
        <v>20</v>
      </c>
      <c r="D330" s="8" t="s">
        <v>1462</v>
      </c>
      <c r="E330" s="9" t="s">
        <v>2136</v>
      </c>
      <c r="F330" s="10" t="s">
        <v>701</v>
      </c>
      <c r="G330" s="10" t="s">
        <v>20</v>
      </c>
      <c r="H330" s="11" t="s">
        <v>725</v>
      </c>
      <c r="I330" s="11" t="s">
        <v>20</v>
      </c>
      <c r="J330" s="11" t="s">
        <v>1920</v>
      </c>
      <c r="K330" s="11" t="s">
        <v>726</v>
      </c>
      <c r="L330" s="11" t="s">
        <v>727</v>
      </c>
      <c r="M330" s="8" t="s">
        <v>1921</v>
      </c>
      <c r="N330" s="11" t="s">
        <v>700</v>
      </c>
      <c r="O330" s="11" t="s">
        <v>140</v>
      </c>
      <c r="P330" s="8" t="s">
        <v>1922</v>
      </c>
      <c r="Q330" s="8" t="s">
        <v>136</v>
      </c>
      <c r="R330" s="8" t="s">
        <v>1923</v>
      </c>
      <c r="S330" s="8">
        <v>10</v>
      </c>
      <c r="T330" s="13" t="s">
        <v>1463</v>
      </c>
      <c r="U330" s="13">
        <v>329</v>
      </c>
      <c r="V330" s="20"/>
      <c r="W330" s="15"/>
      <c r="X330" s="12"/>
    </row>
    <row r="331" spans="1:24" x14ac:dyDescent="0.35">
      <c r="A331" s="8" t="s">
        <v>701</v>
      </c>
      <c r="B331" s="8" t="s">
        <v>39</v>
      </c>
      <c r="C331" s="8" t="s">
        <v>20</v>
      </c>
      <c r="D331" s="8" t="s">
        <v>1464</v>
      </c>
      <c r="E331" s="9" t="s">
        <v>2137</v>
      </c>
      <c r="F331" s="10" t="s">
        <v>701</v>
      </c>
      <c r="G331" s="10" t="s">
        <v>20</v>
      </c>
      <c r="H331" s="11" t="s">
        <v>725</v>
      </c>
      <c r="I331" s="11" t="s">
        <v>20</v>
      </c>
      <c r="J331" s="11" t="s">
        <v>1920</v>
      </c>
      <c r="K331" s="11" t="s">
        <v>726</v>
      </c>
      <c r="L331" s="11" t="s">
        <v>727</v>
      </c>
      <c r="M331" s="8" t="s">
        <v>1921</v>
      </c>
      <c r="N331" s="11" t="s">
        <v>700</v>
      </c>
      <c r="O331" s="11" t="s">
        <v>140</v>
      </c>
      <c r="P331" s="8" t="s">
        <v>1922</v>
      </c>
      <c r="Q331" s="8" t="s">
        <v>136</v>
      </c>
      <c r="R331" s="8" t="s">
        <v>1923</v>
      </c>
      <c r="S331" s="8">
        <v>9</v>
      </c>
      <c r="T331" s="13" t="s">
        <v>1465</v>
      </c>
      <c r="U331" s="13">
        <v>330</v>
      </c>
      <c r="V331" s="20"/>
      <c r="W331" s="15"/>
      <c r="X331" s="12"/>
    </row>
    <row r="332" spans="1:24" x14ac:dyDescent="0.35">
      <c r="A332" s="8" t="s">
        <v>701</v>
      </c>
      <c r="B332" s="8" t="s">
        <v>39</v>
      </c>
      <c r="C332" s="8" t="s">
        <v>20</v>
      </c>
      <c r="D332" s="8" t="s">
        <v>1466</v>
      </c>
      <c r="E332" s="9" t="s">
        <v>2137</v>
      </c>
      <c r="F332" s="10" t="s">
        <v>701</v>
      </c>
      <c r="G332" s="10" t="s">
        <v>20</v>
      </c>
      <c r="H332" s="11" t="s">
        <v>725</v>
      </c>
      <c r="I332" s="11" t="s">
        <v>20</v>
      </c>
      <c r="J332" s="11" t="s">
        <v>1920</v>
      </c>
      <c r="K332" s="11" t="s">
        <v>726</v>
      </c>
      <c r="L332" s="11" t="s">
        <v>727</v>
      </c>
      <c r="M332" s="8" t="s">
        <v>1921</v>
      </c>
      <c r="N332" s="11" t="s">
        <v>700</v>
      </c>
      <c r="O332" s="11" t="s">
        <v>140</v>
      </c>
      <c r="P332" s="8" t="s">
        <v>1922</v>
      </c>
      <c r="Q332" s="8" t="s">
        <v>136</v>
      </c>
      <c r="R332" s="8" t="s">
        <v>1923</v>
      </c>
      <c r="S332" s="8">
        <v>10</v>
      </c>
      <c r="T332" s="13" t="s">
        <v>1467</v>
      </c>
      <c r="U332" s="13">
        <v>331</v>
      </c>
      <c r="V332" s="20"/>
      <c r="W332" s="15"/>
      <c r="X332" s="12"/>
    </row>
    <row r="333" spans="1:24" x14ac:dyDescent="0.35">
      <c r="A333" s="8" t="s">
        <v>701</v>
      </c>
      <c r="B333" s="8" t="s">
        <v>39</v>
      </c>
      <c r="C333" s="8" t="s">
        <v>20</v>
      </c>
      <c r="D333" s="8" t="s">
        <v>58</v>
      </c>
      <c r="E333" s="9" t="s">
        <v>2210</v>
      </c>
      <c r="F333" s="10" t="s">
        <v>701</v>
      </c>
      <c r="G333" s="10" t="s">
        <v>20</v>
      </c>
      <c r="H333" s="11" t="s">
        <v>725</v>
      </c>
      <c r="I333" s="11" t="s">
        <v>20</v>
      </c>
      <c r="J333" s="11" t="s">
        <v>1920</v>
      </c>
      <c r="K333" s="11" t="s">
        <v>726</v>
      </c>
      <c r="L333" s="11" t="s">
        <v>727</v>
      </c>
      <c r="M333" s="8" t="s">
        <v>1921</v>
      </c>
      <c r="N333" s="11" t="s">
        <v>700</v>
      </c>
      <c r="O333" s="11" t="s">
        <v>140</v>
      </c>
      <c r="P333" s="8" t="s">
        <v>1922</v>
      </c>
      <c r="Q333" s="8" t="s">
        <v>136</v>
      </c>
      <c r="R333" s="8" t="s">
        <v>1923</v>
      </c>
      <c r="S333" s="8">
        <v>30</v>
      </c>
      <c r="T333" s="13" t="s">
        <v>741</v>
      </c>
      <c r="U333" s="13">
        <v>332</v>
      </c>
      <c r="V333" s="20"/>
      <c r="W333" s="15"/>
      <c r="X333" s="12"/>
    </row>
    <row r="334" spans="1:24" x14ac:dyDescent="0.35">
      <c r="A334" s="8" t="s">
        <v>701</v>
      </c>
      <c r="B334" s="8" t="s">
        <v>39</v>
      </c>
      <c r="C334" s="8" t="s">
        <v>20</v>
      </c>
      <c r="D334" s="8" t="s">
        <v>59</v>
      </c>
      <c r="E334" s="9" t="s">
        <v>2210</v>
      </c>
      <c r="F334" s="10" t="s">
        <v>701</v>
      </c>
      <c r="G334" s="10" t="s">
        <v>20</v>
      </c>
      <c r="H334" s="11" t="s">
        <v>725</v>
      </c>
      <c r="I334" s="11" t="s">
        <v>20</v>
      </c>
      <c r="J334" s="11" t="s">
        <v>1920</v>
      </c>
      <c r="K334" s="11" t="s">
        <v>726</v>
      </c>
      <c r="L334" s="11" t="s">
        <v>727</v>
      </c>
      <c r="M334" s="8" t="s">
        <v>1921</v>
      </c>
      <c r="N334" s="11" t="s">
        <v>700</v>
      </c>
      <c r="O334" s="11" t="s">
        <v>140</v>
      </c>
      <c r="P334" s="8" t="s">
        <v>1922</v>
      </c>
      <c r="Q334" s="8" t="s">
        <v>136</v>
      </c>
      <c r="R334" s="8" t="s">
        <v>1923</v>
      </c>
      <c r="S334" s="8">
        <v>31</v>
      </c>
      <c r="T334" s="13" t="s">
        <v>742</v>
      </c>
      <c r="U334" s="13">
        <v>333</v>
      </c>
      <c r="V334" s="20"/>
      <c r="W334" s="15"/>
      <c r="X334" s="12"/>
    </row>
    <row r="335" spans="1:24" x14ac:dyDescent="0.35">
      <c r="A335" s="8" t="s">
        <v>701</v>
      </c>
      <c r="B335" s="8" t="s">
        <v>39</v>
      </c>
      <c r="C335" s="8" t="s">
        <v>20</v>
      </c>
      <c r="D335" s="8" t="s">
        <v>1468</v>
      </c>
      <c r="E335" s="9" t="s">
        <v>2256</v>
      </c>
      <c r="F335" s="10" t="s">
        <v>701</v>
      </c>
      <c r="G335" s="10" t="s">
        <v>20</v>
      </c>
      <c r="H335" s="11" t="s">
        <v>725</v>
      </c>
      <c r="I335" s="11" t="s">
        <v>20</v>
      </c>
      <c r="J335" s="11" t="s">
        <v>1920</v>
      </c>
      <c r="K335" s="11" t="s">
        <v>726</v>
      </c>
      <c r="L335" s="11" t="s">
        <v>727</v>
      </c>
      <c r="M335" s="8" t="s">
        <v>1921</v>
      </c>
      <c r="N335" s="11" t="s">
        <v>700</v>
      </c>
      <c r="O335" s="11" t="s">
        <v>140</v>
      </c>
      <c r="P335" s="8" t="s">
        <v>1922</v>
      </c>
      <c r="Q335" s="8" t="s">
        <v>136</v>
      </c>
      <c r="R335" s="8" t="s">
        <v>1923</v>
      </c>
      <c r="S335" s="8">
        <v>30</v>
      </c>
      <c r="T335" s="13" t="s">
        <v>1469</v>
      </c>
      <c r="U335" s="13">
        <v>334</v>
      </c>
      <c r="V335" s="20"/>
      <c r="W335" s="15"/>
      <c r="X335" s="12"/>
    </row>
    <row r="336" spans="1:24" x14ac:dyDescent="0.35">
      <c r="A336" s="8" t="s">
        <v>701</v>
      </c>
      <c r="B336" s="8" t="s">
        <v>39</v>
      </c>
      <c r="C336" s="8" t="s">
        <v>20</v>
      </c>
      <c r="D336" s="8" t="s">
        <v>1470</v>
      </c>
      <c r="E336" s="9" t="s">
        <v>2256</v>
      </c>
      <c r="F336" s="10" t="s">
        <v>701</v>
      </c>
      <c r="G336" s="10" t="s">
        <v>20</v>
      </c>
      <c r="H336" s="11" t="s">
        <v>725</v>
      </c>
      <c r="I336" s="11" t="s">
        <v>20</v>
      </c>
      <c r="J336" s="11" t="s">
        <v>1920</v>
      </c>
      <c r="K336" s="11" t="s">
        <v>726</v>
      </c>
      <c r="L336" s="11" t="s">
        <v>727</v>
      </c>
      <c r="M336" s="8" t="s">
        <v>1921</v>
      </c>
      <c r="N336" s="11" t="s">
        <v>700</v>
      </c>
      <c r="O336" s="11" t="s">
        <v>140</v>
      </c>
      <c r="P336" s="8" t="s">
        <v>1922</v>
      </c>
      <c r="Q336" s="8" t="s">
        <v>136</v>
      </c>
      <c r="R336" s="8" t="s">
        <v>1923</v>
      </c>
      <c r="S336" s="8">
        <v>31</v>
      </c>
      <c r="T336" s="13" t="s">
        <v>1471</v>
      </c>
      <c r="U336" s="13">
        <v>335</v>
      </c>
      <c r="V336" s="20"/>
      <c r="W336" s="15"/>
      <c r="X336" s="12"/>
    </row>
    <row r="337" spans="1:24" x14ac:dyDescent="0.35">
      <c r="A337" s="8" t="s">
        <v>701</v>
      </c>
      <c r="B337" s="8" t="s">
        <v>22</v>
      </c>
      <c r="C337" s="8" t="s">
        <v>702</v>
      </c>
      <c r="D337" s="8" t="s">
        <v>1472</v>
      </c>
      <c r="E337" s="9" t="s">
        <v>2211</v>
      </c>
      <c r="F337" s="10" t="s">
        <v>703</v>
      </c>
      <c r="G337" s="10" t="s">
        <v>20</v>
      </c>
      <c r="H337" s="11" t="s">
        <v>704</v>
      </c>
      <c r="I337" s="11" t="s">
        <v>705</v>
      </c>
      <c r="J337" s="11" t="s">
        <v>1885</v>
      </c>
      <c r="K337" s="11" t="s">
        <v>705</v>
      </c>
      <c r="L337" s="11" t="s">
        <v>706</v>
      </c>
      <c r="M337" s="8" t="s">
        <v>1886</v>
      </c>
      <c r="N337" s="11" t="s">
        <v>694</v>
      </c>
      <c r="O337" s="11" t="s">
        <v>707</v>
      </c>
      <c r="P337" s="8" t="s">
        <v>1887</v>
      </c>
      <c r="Q337" s="8" t="s">
        <v>136</v>
      </c>
      <c r="R337" s="8" t="s">
        <v>1888</v>
      </c>
      <c r="S337" s="8">
        <v>30</v>
      </c>
      <c r="T337" s="13" t="s">
        <v>1473</v>
      </c>
      <c r="U337" s="13">
        <v>336</v>
      </c>
      <c r="V337" s="20"/>
      <c r="W337" s="15"/>
      <c r="X337" s="12"/>
    </row>
    <row r="338" spans="1:24" x14ac:dyDescent="0.35">
      <c r="A338" s="8" t="s">
        <v>701</v>
      </c>
      <c r="B338" s="8" t="s">
        <v>22</v>
      </c>
      <c r="C338" s="8" t="s">
        <v>702</v>
      </c>
      <c r="D338" s="8" t="s">
        <v>1474</v>
      </c>
      <c r="E338" s="9" t="s">
        <v>2211</v>
      </c>
      <c r="F338" s="10" t="s">
        <v>703</v>
      </c>
      <c r="G338" s="10" t="s">
        <v>20</v>
      </c>
      <c r="H338" s="11" t="s">
        <v>704</v>
      </c>
      <c r="I338" s="11" t="s">
        <v>705</v>
      </c>
      <c r="J338" s="11" t="s">
        <v>1885</v>
      </c>
      <c r="K338" s="11" t="s">
        <v>705</v>
      </c>
      <c r="L338" s="11" t="s">
        <v>706</v>
      </c>
      <c r="M338" s="8" t="s">
        <v>1886</v>
      </c>
      <c r="N338" s="11" t="s">
        <v>694</v>
      </c>
      <c r="O338" s="11" t="s">
        <v>707</v>
      </c>
      <c r="P338" s="8" t="s">
        <v>1887</v>
      </c>
      <c r="Q338" s="8" t="s">
        <v>136</v>
      </c>
      <c r="R338" s="8" t="s">
        <v>1888</v>
      </c>
      <c r="S338" s="8">
        <v>31</v>
      </c>
      <c r="T338" s="13" t="s">
        <v>1475</v>
      </c>
      <c r="U338" s="13">
        <v>337</v>
      </c>
      <c r="V338" s="20"/>
      <c r="W338" s="15"/>
      <c r="X338" s="12"/>
    </row>
    <row r="339" spans="1:24" x14ac:dyDescent="0.35">
      <c r="A339" s="8" t="s">
        <v>701</v>
      </c>
      <c r="B339" s="8" t="s">
        <v>22</v>
      </c>
      <c r="C339" s="8" t="s">
        <v>702</v>
      </c>
      <c r="D339" s="8" t="s">
        <v>1476</v>
      </c>
      <c r="E339" s="9" t="s">
        <v>60</v>
      </c>
      <c r="F339" s="10" t="s">
        <v>703</v>
      </c>
      <c r="G339" s="10" t="s">
        <v>20</v>
      </c>
      <c r="H339" s="11" t="s">
        <v>704</v>
      </c>
      <c r="I339" s="11" t="s">
        <v>705</v>
      </c>
      <c r="J339" s="11" t="s">
        <v>1885</v>
      </c>
      <c r="K339" s="11" t="s">
        <v>705</v>
      </c>
      <c r="L339" s="11" t="s">
        <v>706</v>
      </c>
      <c r="M339" s="8" t="s">
        <v>1886</v>
      </c>
      <c r="N339" s="11" t="s">
        <v>694</v>
      </c>
      <c r="O339" s="11" t="s">
        <v>707</v>
      </c>
      <c r="P339" s="8" t="s">
        <v>1887</v>
      </c>
      <c r="Q339" s="8" t="s">
        <v>136</v>
      </c>
      <c r="R339" s="8" t="s">
        <v>1888</v>
      </c>
      <c r="S339" s="8">
        <v>30</v>
      </c>
      <c r="T339" s="13" t="s">
        <v>1477</v>
      </c>
      <c r="U339" s="13">
        <v>338</v>
      </c>
      <c r="V339" s="20"/>
      <c r="W339" s="15"/>
      <c r="X339" s="12"/>
    </row>
    <row r="340" spans="1:24" x14ac:dyDescent="0.35">
      <c r="A340" s="8" t="s">
        <v>701</v>
      </c>
      <c r="B340" s="8" t="s">
        <v>22</v>
      </c>
      <c r="C340" s="8" t="s">
        <v>702</v>
      </c>
      <c r="D340" s="8" t="s">
        <v>1478</v>
      </c>
      <c r="E340" s="9" t="s">
        <v>60</v>
      </c>
      <c r="F340" s="10" t="s">
        <v>703</v>
      </c>
      <c r="G340" s="10" t="s">
        <v>20</v>
      </c>
      <c r="H340" s="11" t="s">
        <v>704</v>
      </c>
      <c r="I340" s="11" t="s">
        <v>705</v>
      </c>
      <c r="J340" s="11" t="s">
        <v>1885</v>
      </c>
      <c r="K340" s="11" t="s">
        <v>705</v>
      </c>
      <c r="L340" s="11" t="s">
        <v>706</v>
      </c>
      <c r="M340" s="8" t="s">
        <v>1886</v>
      </c>
      <c r="N340" s="11" t="s">
        <v>694</v>
      </c>
      <c r="O340" s="11" t="s">
        <v>707</v>
      </c>
      <c r="P340" s="8" t="s">
        <v>1887</v>
      </c>
      <c r="Q340" s="8" t="s">
        <v>136</v>
      </c>
      <c r="R340" s="8" t="s">
        <v>1888</v>
      </c>
      <c r="S340" s="8">
        <v>31</v>
      </c>
      <c r="T340" s="13" t="s">
        <v>1479</v>
      </c>
      <c r="U340" s="13">
        <v>339</v>
      </c>
      <c r="V340" s="20"/>
      <c r="W340" s="15"/>
      <c r="X340" s="12"/>
    </row>
    <row r="341" spans="1:24" x14ac:dyDescent="0.35">
      <c r="A341" s="8" t="s">
        <v>701</v>
      </c>
      <c r="B341" s="8" t="s">
        <v>22</v>
      </c>
      <c r="C341" s="8" t="s">
        <v>702</v>
      </c>
      <c r="D341" s="8" t="s">
        <v>1480</v>
      </c>
      <c r="E341" s="9" t="s">
        <v>2257</v>
      </c>
      <c r="F341" s="10" t="s">
        <v>703</v>
      </c>
      <c r="G341" s="10" t="s">
        <v>20</v>
      </c>
      <c r="H341" s="11" t="s">
        <v>704</v>
      </c>
      <c r="I341" s="11" t="s">
        <v>705</v>
      </c>
      <c r="J341" s="11" t="s">
        <v>1885</v>
      </c>
      <c r="K341" s="11" t="s">
        <v>705</v>
      </c>
      <c r="L341" s="11" t="s">
        <v>706</v>
      </c>
      <c r="M341" s="8" t="s">
        <v>1886</v>
      </c>
      <c r="N341" s="11" t="s">
        <v>694</v>
      </c>
      <c r="O341" s="11" t="s">
        <v>707</v>
      </c>
      <c r="P341" s="8" t="s">
        <v>1887</v>
      </c>
      <c r="Q341" s="8" t="s">
        <v>136</v>
      </c>
      <c r="R341" s="8" t="s">
        <v>1888</v>
      </c>
      <c r="S341" s="8">
        <v>36</v>
      </c>
      <c r="T341" s="13" t="s">
        <v>1481</v>
      </c>
      <c r="U341" s="13">
        <v>340</v>
      </c>
      <c r="V341" s="20"/>
      <c r="W341" s="15"/>
      <c r="X341" s="12"/>
    </row>
    <row r="342" spans="1:24" x14ac:dyDescent="0.35">
      <c r="A342" s="8" t="s">
        <v>701</v>
      </c>
      <c r="B342" s="8" t="s">
        <v>22</v>
      </c>
      <c r="C342" s="8" t="s">
        <v>702</v>
      </c>
      <c r="D342" s="8" t="s">
        <v>1482</v>
      </c>
      <c r="E342" s="9" t="s">
        <v>2258</v>
      </c>
      <c r="F342" s="10" t="s">
        <v>703</v>
      </c>
      <c r="G342" s="10" t="s">
        <v>20</v>
      </c>
      <c r="H342" s="11" t="s">
        <v>704</v>
      </c>
      <c r="I342" s="11" t="s">
        <v>705</v>
      </c>
      <c r="J342" s="11" t="s">
        <v>1885</v>
      </c>
      <c r="K342" s="11" t="s">
        <v>705</v>
      </c>
      <c r="L342" s="11" t="s">
        <v>706</v>
      </c>
      <c r="M342" s="8" t="s">
        <v>1886</v>
      </c>
      <c r="N342" s="11" t="s">
        <v>694</v>
      </c>
      <c r="O342" s="11" t="s">
        <v>707</v>
      </c>
      <c r="P342" s="8" t="s">
        <v>1887</v>
      </c>
      <c r="Q342" s="8" t="s">
        <v>136</v>
      </c>
      <c r="R342" s="8" t="s">
        <v>1888</v>
      </c>
      <c r="S342" s="8">
        <v>37</v>
      </c>
      <c r="T342" s="13" t="s">
        <v>1483</v>
      </c>
      <c r="U342" s="13">
        <v>341</v>
      </c>
      <c r="V342" s="20"/>
      <c r="W342" s="15"/>
      <c r="X342" s="12"/>
    </row>
    <row r="343" spans="1:24" x14ac:dyDescent="0.35">
      <c r="A343" s="8" t="s">
        <v>701</v>
      </c>
      <c r="B343" s="8" t="s">
        <v>22</v>
      </c>
      <c r="C343" s="8" t="s">
        <v>702</v>
      </c>
      <c r="D343" s="8" t="s">
        <v>1484</v>
      </c>
      <c r="E343" s="9" t="s">
        <v>2259</v>
      </c>
      <c r="F343" s="10" t="s">
        <v>703</v>
      </c>
      <c r="G343" s="10" t="s">
        <v>20</v>
      </c>
      <c r="H343" s="11" t="s">
        <v>704</v>
      </c>
      <c r="I343" s="11" t="s">
        <v>705</v>
      </c>
      <c r="J343" s="11" t="s">
        <v>1885</v>
      </c>
      <c r="K343" s="11" t="s">
        <v>705</v>
      </c>
      <c r="L343" s="11" t="s">
        <v>706</v>
      </c>
      <c r="M343" s="8" t="s">
        <v>1886</v>
      </c>
      <c r="N343" s="11" t="s">
        <v>694</v>
      </c>
      <c r="O343" s="11" t="s">
        <v>707</v>
      </c>
      <c r="P343" s="8" t="s">
        <v>1887</v>
      </c>
      <c r="Q343" s="8" t="s">
        <v>136</v>
      </c>
      <c r="R343" s="8" t="s">
        <v>1888</v>
      </c>
      <c r="S343" s="8">
        <v>36</v>
      </c>
      <c r="T343" s="13" t="s">
        <v>1485</v>
      </c>
      <c r="U343" s="13">
        <v>342</v>
      </c>
      <c r="V343" s="20"/>
      <c r="W343" s="15"/>
      <c r="X343" s="12"/>
    </row>
    <row r="344" spans="1:24" x14ac:dyDescent="0.35">
      <c r="A344" s="8" t="s">
        <v>701</v>
      </c>
      <c r="B344" s="8" t="s">
        <v>22</v>
      </c>
      <c r="C344" s="8" t="s">
        <v>702</v>
      </c>
      <c r="D344" s="8" t="s">
        <v>1486</v>
      </c>
      <c r="E344" s="9" t="s">
        <v>2259</v>
      </c>
      <c r="F344" s="10" t="s">
        <v>703</v>
      </c>
      <c r="G344" s="10" t="s">
        <v>20</v>
      </c>
      <c r="H344" s="11" t="s">
        <v>704</v>
      </c>
      <c r="I344" s="11" t="s">
        <v>705</v>
      </c>
      <c r="J344" s="11" t="s">
        <v>1885</v>
      </c>
      <c r="K344" s="11" t="s">
        <v>705</v>
      </c>
      <c r="L344" s="11" t="s">
        <v>706</v>
      </c>
      <c r="M344" s="8" t="s">
        <v>1886</v>
      </c>
      <c r="N344" s="11" t="s">
        <v>694</v>
      </c>
      <c r="O344" s="11" t="s">
        <v>707</v>
      </c>
      <c r="P344" s="8" t="s">
        <v>1887</v>
      </c>
      <c r="Q344" s="8" t="s">
        <v>136</v>
      </c>
      <c r="R344" s="8" t="s">
        <v>1888</v>
      </c>
      <c r="S344" s="8">
        <v>37</v>
      </c>
      <c r="T344" s="13" t="s">
        <v>1487</v>
      </c>
      <c r="U344" s="13">
        <v>343</v>
      </c>
      <c r="V344" s="20"/>
      <c r="W344" s="15"/>
      <c r="X344" s="12"/>
    </row>
    <row r="345" spans="1:24" x14ac:dyDescent="0.35">
      <c r="A345" s="8" t="s">
        <v>701</v>
      </c>
      <c r="B345" s="8" t="s">
        <v>22</v>
      </c>
      <c r="C345" s="8" t="s">
        <v>702</v>
      </c>
      <c r="D345" s="8" t="s">
        <v>1488</v>
      </c>
      <c r="E345" s="9" t="s">
        <v>2048</v>
      </c>
      <c r="F345" s="10" t="s">
        <v>703</v>
      </c>
      <c r="G345" s="10" t="s">
        <v>20</v>
      </c>
      <c r="H345" s="11" t="s">
        <v>704</v>
      </c>
      <c r="I345" s="11" t="s">
        <v>705</v>
      </c>
      <c r="J345" s="11" t="s">
        <v>1885</v>
      </c>
      <c r="K345" s="11" t="s">
        <v>705</v>
      </c>
      <c r="L345" s="11" t="s">
        <v>706</v>
      </c>
      <c r="M345" s="8" t="s">
        <v>1886</v>
      </c>
      <c r="N345" s="11" t="s">
        <v>694</v>
      </c>
      <c r="O345" s="11" t="s">
        <v>707</v>
      </c>
      <c r="P345" s="8" t="s">
        <v>1887</v>
      </c>
      <c r="Q345" s="8" t="s">
        <v>136</v>
      </c>
      <c r="R345" s="8" t="s">
        <v>1888</v>
      </c>
      <c r="S345" s="8">
        <v>38</v>
      </c>
      <c r="T345" s="13" t="s">
        <v>1489</v>
      </c>
      <c r="U345" s="13">
        <v>344</v>
      </c>
      <c r="V345" s="20"/>
      <c r="W345" s="15"/>
      <c r="X345" s="12"/>
    </row>
    <row r="346" spans="1:24" x14ac:dyDescent="0.35">
      <c r="A346" s="8" t="s">
        <v>701</v>
      </c>
      <c r="B346" s="8" t="s">
        <v>22</v>
      </c>
      <c r="C346" s="8" t="s">
        <v>702</v>
      </c>
      <c r="D346" s="8" t="s">
        <v>1490</v>
      </c>
      <c r="E346" s="9" t="s">
        <v>2048</v>
      </c>
      <c r="F346" s="10" t="s">
        <v>703</v>
      </c>
      <c r="G346" s="10" t="s">
        <v>20</v>
      </c>
      <c r="H346" s="11" t="s">
        <v>704</v>
      </c>
      <c r="I346" s="11" t="s">
        <v>705</v>
      </c>
      <c r="J346" s="11" t="s">
        <v>1885</v>
      </c>
      <c r="K346" s="11" t="s">
        <v>705</v>
      </c>
      <c r="L346" s="11" t="s">
        <v>706</v>
      </c>
      <c r="M346" s="8" t="s">
        <v>1886</v>
      </c>
      <c r="N346" s="11" t="s">
        <v>694</v>
      </c>
      <c r="O346" s="11" t="s">
        <v>707</v>
      </c>
      <c r="P346" s="8" t="s">
        <v>1887</v>
      </c>
      <c r="Q346" s="8" t="s">
        <v>136</v>
      </c>
      <c r="R346" s="8" t="s">
        <v>1888</v>
      </c>
      <c r="S346" s="8">
        <v>39</v>
      </c>
      <c r="T346" s="13" t="s">
        <v>1491</v>
      </c>
      <c r="U346" s="13">
        <v>345</v>
      </c>
      <c r="V346" s="20"/>
      <c r="W346" s="15"/>
      <c r="X346" s="12"/>
    </row>
    <row r="347" spans="1:24" x14ac:dyDescent="0.35">
      <c r="A347" s="8" t="s">
        <v>701</v>
      </c>
      <c r="B347" s="8" t="s">
        <v>22</v>
      </c>
      <c r="C347" s="8" t="s">
        <v>702</v>
      </c>
      <c r="D347" s="8" t="s">
        <v>1492</v>
      </c>
      <c r="E347" s="9" t="s">
        <v>2159</v>
      </c>
      <c r="F347" s="10" t="s">
        <v>703</v>
      </c>
      <c r="G347" s="10" t="s">
        <v>20</v>
      </c>
      <c r="H347" s="11" t="s">
        <v>704</v>
      </c>
      <c r="I347" s="11" t="s">
        <v>705</v>
      </c>
      <c r="J347" s="11" t="s">
        <v>1885</v>
      </c>
      <c r="K347" s="11" t="s">
        <v>705</v>
      </c>
      <c r="L347" s="11" t="s">
        <v>706</v>
      </c>
      <c r="M347" s="8" t="s">
        <v>1886</v>
      </c>
      <c r="N347" s="11" t="s">
        <v>694</v>
      </c>
      <c r="O347" s="11" t="s">
        <v>707</v>
      </c>
      <c r="P347" s="8" t="s">
        <v>1887</v>
      </c>
      <c r="Q347" s="8" t="s">
        <v>136</v>
      </c>
      <c r="R347" s="8" t="s">
        <v>1888</v>
      </c>
      <c r="S347" s="8">
        <v>38</v>
      </c>
      <c r="T347" s="13" t="s">
        <v>1493</v>
      </c>
      <c r="U347" s="13">
        <v>346</v>
      </c>
      <c r="V347" s="20"/>
      <c r="W347" s="15"/>
      <c r="X347" s="12"/>
    </row>
    <row r="348" spans="1:24" x14ac:dyDescent="0.35">
      <c r="A348" s="8" t="s">
        <v>701</v>
      </c>
      <c r="B348" s="8" t="s">
        <v>22</v>
      </c>
      <c r="C348" s="8" t="s">
        <v>702</v>
      </c>
      <c r="D348" s="8" t="s">
        <v>1494</v>
      </c>
      <c r="E348" s="9" t="s">
        <v>2159</v>
      </c>
      <c r="F348" s="10" t="s">
        <v>703</v>
      </c>
      <c r="G348" s="10" t="s">
        <v>20</v>
      </c>
      <c r="H348" s="11" t="s">
        <v>704</v>
      </c>
      <c r="I348" s="11" t="s">
        <v>705</v>
      </c>
      <c r="J348" s="11" t="s">
        <v>1885</v>
      </c>
      <c r="K348" s="11" t="s">
        <v>705</v>
      </c>
      <c r="L348" s="11" t="s">
        <v>706</v>
      </c>
      <c r="M348" s="8" t="s">
        <v>1886</v>
      </c>
      <c r="N348" s="11" t="s">
        <v>694</v>
      </c>
      <c r="O348" s="11" t="s">
        <v>707</v>
      </c>
      <c r="P348" s="8" t="s">
        <v>1887</v>
      </c>
      <c r="Q348" s="8" t="s">
        <v>136</v>
      </c>
      <c r="R348" s="8" t="s">
        <v>1888</v>
      </c>
      <c r="S348" s="8">
        <v>39</v>
      </c>
      <c r="T348" s="13" t="s">
        <v>1495</v>
      </c>
      <c r="U348" s="13">
        <v>347</v>
      </c>
      <c r="V348" s="20"/>
      <c r="W348" s="15"/>
      <c r="X348" s="12"/>
    </row>
    <row r="349" spans="1:24" x14ac:dyDescent="0.35">
      <c r="A349" s="8" t="s">
        <v>708</v>
      </c>
      <c r="B349" s="8" t="s">
        <v>26</v>
      </c>
      <c r="C349" s="8" t="s">
        <v>712</v>
      </c>
      <c r="D349" s="8" t="s">
        <v>1496</v>
      </c>
      <c r="E349" s="9" t="s">
        <v>2260</v>
      </c>
      <c r="F349" s="10" t="s">
        <v>689</v>
      </c>
      <c r="G349" s="10" t="s">
        <v>20</v>
      </c>
      <c r="H349" s="11" t="s">
        <v>691</v>
      </c>
      <c r="I349" s="11" t="s">
        <v>692</v>
      </c>
      <c r="J349" s="11" t="s">
        <v>1877</v>
      </c>
      <c r="K349" s="11" t="s">
        <v>692</v>
      </c>
      <c r="L349" s="11" t="s">
        <v>693</v>
      </c>
      <c r="M349" s="8" t="s">
        <v>1878</v>
      </c>
      <c r="N349" s="11" t="s">
        <v>694</v>
      </c>
      <c r="O349" s="11" t="s">
        <v>707</v>
      </c>
      <c r="P349" s="8" t="s">
        <v>1892</v>
      </c>
      <c r="Q349" s="8" t="s">
        <v>136</v>
      </c>
      <c r="R349" s="8" t="s">
        <v>1880</v>
      </c>
      <c r="S349" s="8" t="s">
        <v>61</v>
      </c>
      <c r="T349" s="13" t="s">
        <v>1497</v>
      </c>
      <c r="U349" s="13">
        <v>348</v>
      </c>
      <c r="V349" s="20"/>
      <c r="W349" s="15"/>
      <c r="X349" s="12"/>
    </row>
    <row r="350" spans="1:24" x14ac:dyDescent="0.35">
      <c r="A350" s="8" t="s">
        <v>708</v>
      </c>
      <c r="B350" s="8" t="s">
        <v>26</v>
      </c>
      <c r="C350" s="8" t="s">
        <v>712</v>
      </c>
      <c r="D350" s="8" t="s">
        <v>1496</v>
      </c>
      <c r="E350" s="9" t="s">
        <v>2260</v>
      </c>
      <c r="F350" s="10" t="s">
        <v>689</v>
      </c>
      <c r="G350" s="10" t="s">
        <v>20</v>
      </c>
      <c r="H350" s="11" t="s">
        <v>691</v>
      </c>
      <c r="I350" s="11" t="s">
        <v>692</v>
      </c>
      <c r="J350" s="11" t="s">
        <v>1877</v>
      </c>
      <c r="K350" s="11" t="s">
        <v>692</v>
      </c>
      <c r="L350" s="11" t="s">
        <v>693</v>
      </c>
      <c r="M350" s="8" t="s">
        <v>1878</v>
      </c>
      <c r="N350" s="11" t="s">
        <v>694</v>
      </c>
      <c r="O350" s="11" t="s">
        <v>707</v>
      </c>
      <c r="P350" s="8" t="s">
        <v>1892</v>
      </c>
      <c r="Q350" s="8" t="s">
        <v>136</v>
      </c>
      <c r="R350" s="8" t="s">
        <v>1880</v>
      </c>
      <c r="S350" s="8" t="s">
        <v>62</v>
      </c>
      <c r="T350" s="13" t="s">
        <v>1497</v>
      </c>
      <c r="U350" s="13">
        <v>350</v>
      </c>
      <c r="V350" s="20"/>
      <c r="W350" s="15"/>
      <c r="X350" s="12"/>
    </row>
    <row r="351" spans="1:24" x14ac:dyDescent="0.35">
      <c r="A351" s="8" t="s">
        <v>708</v>
      </c>
      <c r="B351" s="8" t="s">
        <v>26</v>
      </c>
      <c r="C351" s="8" t="s">
        <v>712</v>
      </c>
      <c r="D351" s="8" t="s">
        <v>1498</v>
      </c>
      <c r="E351" s="9" t="s">
        <v>2261</v>
      </c>
      <c r="F351" s="10" t="s">
        <v>689</v>
      </c>
      <c r="G351" s="10" t="s">
        <v>20</v>
      </c>
      <c r="H351" s="11" t="s">
        <v>691</v>
      </c>
      <c r="I351" s="11" t="s">
        <v>692</v>
      </c>
      <c r="J351" s="11" t="s">
        <v>1877</v>
      </c>
      <c r="K351" s="11" t="s">
        <v>692</v>
      </c>
      <c r="L351" s="11" t="s">
        <v>693</v>
      </c>
      <c r="M351" s="8" t="s">
        <v>1878</v>
      </c>
      <c r="N351" s="11" t="s">
        <v>694</v>
      </c>
      <c r="O351" s="11" t="s">
        <v>707</v>
      </c>
      <c r="P351" s="8" t="s">
        <v>1892</v>
      </c>
      <c r="Q351" s="8" t="s">
        <v>136</v>
      </c>
      <c r="R351" s="8" t="s">
        <v>1880</v>
      </c>
      <c r="S351" s="8" t="s">
        <v>61</v>
      </c>
      <c r="T351" s="13" t="s">
        <v>1499</v>
      </c>
      <c r="U351" s="13">
        <v>351</v>
      </c>
      <c r="V351" s="20"/>
      <c r="W351" s="15"/>
      <c r="X351" s="12"/>
    </row>
    <row r="352" spans="1:24" x14ac:dyDescent="0.35">
      <c r="A352" s="8" t="s">
        <v>708</v>
      </c>
      <c r="B352" s="8" t="s">
        <v>26</v>
      </c>
      <c r="C352" s="8" t="s">
        <v>712</v>
      </c>
      <c r="D352" s="8" t="s">
        <v>1498</v>
      </c>
      <c r="E352" s="9" t="s">
        <v>2261</v>
      </c>
      <c r="F352" s="10" t="s">
        <v>689</v>
      </c>
      <c r="G352" s="10" t="s">
        <v>20</v>
      </c>
      <c r="H352" s="11" t="s">
        <v>691</v>
      </c>
      <c r="I352" s="11" t="s">
        <v>692</v>
      </c>
      <c r="J352" s="11" t="s">
        <v>1877</v>
      </c>
      <c r="K352" s="11" t="s">
        <v>692</v>
      </c>
      <c r="L352" s="11" t="s">
        <v>693</v>
      </c>
      <c r="M352" s="8" t="s">
        <v>1878</v>
      </c>
      <c r="N352" s="11" t="s">
        <v>694</v>
      </c>
      <c r="O352" s="11" t="s">
        <v>707</v>
      </c>
      <c r="P352" s="8" t="s">
        <v>1892</v>
      </c>
      <c r="Q352" s="8" t="s">
        <v>136</v>
      </c>
      <c r="R352" s="8" t="s">
        <v>1880</v>
      </c>
      <c r="S352" s="8" t="s">
        <v>62</v>
      </c>
      <c r="T352" s="13" t="s">
        <v>1499</v>
      </c>
      <c r="U352" s="13">
        <v>352</v>
      </c>
      <c r="V352" s="20"/>
      <c r="W352" s="15"/>
      <c r="X352" s="12"/>
    </row>
    <row r="353" spans="1:24" x14ac:dyDescent="0.35">
      <c r="A353" s="8" t="s">
        <v>701</v>
      </c>
      <c r="B353" s="8" t="s">
        <v>39</v>
      </c>
      <c r="C353" s="8" t="s">
        <v>20</v>
      </c>
      <c r="D353" s="8" t="s">
        <v>1500</v>
      </c>
      <c r="E353" s="9" t="s">
        <v>2262</v>
      </c>
      <c r="F353" s="10" t="s">
        <v>701</v>
      </c>
      <c r="G353" s="10" t="s">
        <v>20</v>
      </c>
      <c r="H353" s="11" t="s">
        <v>725</v>
      </c>
      <c r="I353" s="11" t="s">
        <v>20</v>
      </c>
      <c r="J353" s="11" t="s">
        <v>1920</v>
      </c>
      <c r="K353" s="11" t="s">
        <v>726</v>
      </c>
      <c r="L353" s="11" t="s">
        <v>727</v>
      </c>
      <c r="M353" s="8" t="s">
        <v>1921</v>
      </c>
      <c r="N353" s="11" t="s">
        <v>700</v>
      </c>
      <c r="O353" s="11" t="s">
        <v>140</v>
      </c>
      <c r="P353" s="8" t="s">
        <v>1922</v>
      </c>
      <c r="Q353" s="8" t="s">
        <v>136</v>
      </c>
      <c r="R353" s="8" t="s">
        <v>1923</v>
      </c>
      <c r="S353" s="8">
        <v>32</v>
      </c>
      <c r="T353" s="13" t="s">
        <v>1501</v>
      </c>
      <c r="U353" s="13">
        <v>354</v>
      </c>
      <c r="V353" s="20"/>
      <c r="W353" s="15"/>
      <c r="X353" s="12"/>
    </row>
    <row r="354" spans="1:24" x14ac:dyDescent="0.35">
      <c r="A354" s="8" t="s">
        <v>701</v>
      </c>
      <c r="B354" s="8" t="s">
        <v>39</v>
      </c>
      <c r="C354" s="8" t="s">
        <v>20</v>
      </c>
      <c r="D354" s="8" t="s">
        <v>1500</v>
      </c>
      <c r="E354" s="9" t="s">
        <v>2262</v>
      </c>
      <c r="F354" s="10" t="s">
        <v>701</v>
      </c>
      <c r="G354" s="10" t="s">
        <v>20</v>
      </c>
      <c r="H354" s="11" t="s">
        <v>725</v>
      </c>
      <c r="I354" s="11" t="s">
        <v>20</v>
      </c>
      <c r="J354" s="11" t="s">
        <v>1920</v>
      </c>
      <c r="K354" s="11" t="s">
        <v>726</v>
      </c>
      <c r="L354" s="11" t="s">
        <v>727</v>
      </c>
      <c r="M354" s="8" t="s">
        <v>1921</v>
      </c>
      <c r="N354" s="11" t="s">
        <v>700</v>
      </c>
      <c r="O354" s="11" t="s">
        <v>140</v>
      </c>
      <c r="P354" s="8" t="s">
        <v>1922</v>
      </c>
      <c r="Q354" s="8" t="s">
        <v>136</v>
      </c>
      <c r="R354" s="8" t="s">
        <v>1923</v>
      </c>
      <c r="S354" s="8">
        <v>33</v>
      </c>
      <c r="T354" s="13" t="s">
        <v>1501</v>
      </c>
      <c r="U354" s="13">
        <v>355</v>
      </c>
      <c r="V354" s="20"/>
      <c r="W354" s="15"/>
      <c r="X354" s="12"/>
    </row>
    <row r="355" spans="1:24" x14ac:dyDescent="0.35">
      <c r="A355" s="8" t="s">
        <v>701</v>
      </c>
      <c r="B355" s="8" t="s">
        <v>39</v>
      </c>
      <c r="C355" s="8" t="s">
        <v>20</v>
      </c>
      <c r="D355" s="8" t="s">
        <v>1500</v>
      </c>
      <c r="E355" s="9" t="s">
        <v>2262</v>
      </c>
      <c r="F355" s="10" t="s">
        <v>701</v>
      </c>
      <c r="G355" s="10" t="s">
        <v>20</v>
      </c>
      <c r="H355" s="11" t="s">
        <v>725</v>
      </c>
      <c r="I355" s="11" t="s">
        <v>20</v>
      </c>
      <c r="J355" s="11" t="s">
        <v>1920</v>
      </c>
      <c r="K355" s="11" t="s">
        <v>726</v>
      </c>
      <c r="L355" s="11" t="s">
        <v>727</v>
      </c>
      <c r="M355" s="8" t="s">
        <v>1921</v>
      </c>
      <c r="N355" s="11" t="s">
        <v>700</v>
      </c>
      <c r="O355" s="11" t="s">
        <v>140</v>
      </c>
      <c r="P355" s="8" t="s">
        <v>1922</v>
      </c>
      <c r="Q355" s="8" t="s">
        <v>136</v>
      </c>
      <c r="R355" s="8" t="s">
        <v>1923</v>
      </c>
      <c r="S355" s="8">
        <v>23</v>
      </c>
      <c r="T355" s="13" t="s">
        <v>1501</v>
      </c>
      <c r="U355" s="13">
        <v>356</v>
      </c>
      <c r="V355" s="20"/>
      <c r="W355" s="15"/>
      <c r="X355" s="12"/>
    </row>
    <row r="356" spans="1:24" x14ac:dyDescent="0.35">
      <c r="A356" s="8" t="s">
        <v>701</v>
      </c>
      <c r="B356" s="8" t="s">
        <v>39</v>
      </c>
      <c r="C356" s="8" t="s">
        <v>20</v>
      </c>
      <c r="D356" s="8" t="s">
        <v>1500</v>
      </c>
      <c r="E356" s="9" t="s">
        <v>2262</v>
      </c>
      <c r="F356" s="10" t="s">
        <v>701</v>
      </c>
      <c r="G356" s="10" t="s">
        <v>20</v>
      </c>
      <c r="H356" s="11" t="s">
        <v>725</v>
      </c>
      <c r="I356" s="11" t="s">
        <v>20</v>
      </c>
      <c r="J356" s="11" t="s">
        <v>1877</v>
      </c>
      <c r="K356" s="11" t="s">
        <v>692</v>
      </c>
      <c r="L356" s="11" t="s">
        <v>727</v>
      </c>
      <c r="M356" s="8" t="s">
        <v>1939</v>
      </c>
      <c r="N356" s="11" t="s">
        <v>694</v>
      </c>
      <c r="O356" s="11" t="s">
        <v>707</v>
      </c>
      <c r="P356" s="8" t="s">
        <v>1940</v>
      </c>
      <c r="Q356" s="8" t="s">
        <v>136</v>
      </c>
      <c r="R356" s="8" t="s">
        <v>1941</v>
      </c>
      <c r="S356" s="8" t="s">
        <v>63</v>
      </c>
      <c r="T356" s="13" t="s">
        <v>1501</v>
      </c>
      <c r="U356" s="13">
        <v>356</v>
      </c>
      <c r="V356" s="20"/>
      <c r="W356" s="15"/>
      <c r="X356" s="12"/>
    </row>
    <row r="357" spans="1:24" x14ac:dyDescent="0.35">
      <c r="A357" s="8" t="s">
        <v>701</v>
      </c>
      <c r="B357" s="8" t="s">
        <v>39</v>
      </c>
      <c r="C357" s="8" t="s">
        <v>20</v>
      </c>
      <c r="D357" s="8" t="s">
        <v>1502</v>
      </c>
      <c r="E357" s="9" t="s">
        <v>2263</v>
      </c>
      <c r="F357" s="10" t="s">
        <v>701</v>
      </c>
      <c r="G357" s="10" t="s">
        <v>20</v>
      </c>
      <c r="H357" s="11" t="s">
        <v>725</v>
      </c>
      <c r="I357" s="11" t="s">
        <v>20</v>
      </c>
      <c r="J357" s="11" t="s">
        <v>1920</v>
      </c>
      <c r="K357" s="11" t="s">
        <v>726</v>
      </c>
      <c r="L357" s="11" t="s">
        <v>727</v>
      </c>
      <c r="M357" s="8" t="s">
        <v>1921</v>
      </c>
      <c r="N357" s="11" t="s">
        <v>700</v>
      </c>
      <c r="O357" s="11" t="s">
        <v>140</v>
      </c>
      <c r="P357" s="8" t="s">
        <v>1922</v>
      </c>
      <c r="Q357" s="8" t="s">
        <v>136</v>
      </c>
      <c r="R357" s="8" t="s">
        <v>1923</v>
      </c>
      <c r="S357" s="8">
        <v>32</v>
      </c>
      <c r="T357" s="13" t="s">
        <v>1503</v>
      </c>
      <c r="U357" s="13">
        <v>357</v>
      </c>
      <c r="V357" s="20"/>
      <c r="W357" s="15"/>
      <c r="X357" s="12"/>
    </row>
    <row r="358" spans="1:24" x14ac:dyDescent="0.35">
      <c r="A358" s="8" t="s">
        <v>701</v>
      </c>
      <c r="B358" s="8" t="s">
        <v>39</v>
      </c>
      <c r="C358" s="8" t="s">
        <v>20</v>
      </c>
      <c r="D358" s="8" t="s">
        <v>1502</v>
      </c>
      <c r="E358" s="9" t="s">
        <v>2263</v>
      </c>
      <c r="F358" s="10" t="s">
        <v>701</v>
      </c>
      <c r="G358" s="10" t="s">
        <v>20</v>
      </c>
      <c r="H358" s="11" t="s">
        <v>725</v>
      </c>
      <c r="I358" s="11" t="s">
        <v>20</v>
      </c>
      <c r="J358" s="11" t="s">
        <v>1920</v>
      </c>
      <c r="K358" s="11" t="s">
        <v>726</v>
      </c>
      <c r="L358" s="11" t="s">
        <v>727</v>
      </c>
      <c r="M358" s="8" t="s">
        <v>1921</v>
      </c>
      <c r="N358" s="11" t="s">
        <v>700</v>
      </c>
      <c r="O358" s="11" t="s">
        <v>140</v>
      </c>
      <c r="P358" s="8" t="s">
        <v>1922</v>
      </c>
      <c r="Q358" s="8" t="s">
        <v>136</v>
      </c>
      <c r="R358" s="8" t="s">
        <v>1923</v>
      </c>
      <c r="S358" s="8">
        <v>33</v>
      </c>
      <c r="T358" s="13" t="s">
        <v>1503</v>
      </c>
      <c r="U358" s="13">
        <v>358</v>
      </c>
      <c r="V358" s="20"/>
      <c r="W358" s="15"/>
      <c r="X358" s="12"/>
    </row>
    <row r="359" spans="1:24" x14ac:dyDescent="0.35">
      <c r="A359" s="8" t="s">
        <v>701</v>
      </c>
      <c r="B359" s="8" t="s">
        <v>39</v>
      </c>
      <c r="C359" s="8" t="s">
        <v>20</v>
      </c>
      <c r="D359" s="8" t="s">
        <v>1502</v>
      </c>
      <c r="E359" s="9" t="s">
        <v>2263</v>
      </c>
      <c r="F359" s="10" t="s">
        <v>701</v>
      </c>
      <c r="G359" s="10" t="s">
        <v>20</v>
      </c>
      <c r="H359" s="11" t="s">
        <v>725</v>
      </c>
      <c r="I359" s="11" t="s">
        <v>20</v>
      </c>
      <c r="J359" s="11" t="s">
        <v>1920</v>
      </c>
      <c r="K359" s="11" t="s">
        <v>726</v>
      </c>
      <c r="L359" s="11" t="s">
        <v>727</v>
      </c>
      <c r="M359" s="8" t="s">
        <v>1921</v>
      </c>
      <c r="N359" s="11" t="s">
        <v>700</v>
      </c>
      <c r="O359" s="11" t="s">
        <v>140</v>
      </c>
      <c r="P359" s="8" t="s">
        <v>1922</v>
      </c>
      <c r="Q359" s="8" t="s">
        <v>136</v>
      </c>
      <c r="R359" s="8" t="s">
        <v>1923</v>
      </c>
      <c r="S359" s="8">
        <v>23</v>
      </c>
      <c r="T359" s="13" t="s">
        <v>1503</v>
      </c>
      <c r="U359" s="13">
        <v>359</v>
      </c>
      <c r="V359" s="20"/>
      <c r="W359" s="15"/>
      <c r="X359" s="12"/>
    </row>
    <row r="360" spans="1:24" x14ac:dyDescent="0.35">
      <c r="A360" s="8" t="s">
        <v>701</v>
      </c>
      <c r="B360" s="8" t="s">
        <v>39</v>
      </c>
      <c r="C360" s="8" t="s">
        <v>20</v>
      </c>
      <c r="D360" s="8" t="s">
        <v>1502</v>
      </c>
      <c r="E360" s="9" t="s">
        <v>2263</v>
      </c>
      <c r="F360" s="10" t="s">
        <v>701</v>
      </c>
      <c r="G360" s="10" t="s">
        <v>20</v>
      </c>
      <c r="H360" s="11" t="s">
        <v>725</v>
      </c>
      <c r="I360" s="11" t="s">
        <v>20</v>
      </c>
      <c r="J360" s="11" t="s">
        <v>1877</v>
      </c>
      <c r="K360" s="11" t="s">
        <v>692</v>
      </c>
      <c r="L360" s="11" t="s">
        <v>727</v>
      </c>
      <c r="M360" s="8" t="s">
        <v>1939</v>
      </c>
      <c r="N360" s="11" t="s">
        <v>694</v>
      </c>
      <c r="O360" s="11" t="s">
        <v>707</v>
      </c>
      <c r="P360" s="8" t="s">
        <v>1940</v>
      </c>
      <c r="Q360" s="8" t="s">
        <v>136</v>
      </c>
      <c r="R360" s="8" t="s">
        <v>1941</v>
      </c>
      <c r="S360" s="8" t="s">
        <v>63</v>
      </c>
      <c r="T360" s="13" t="s">
        <v>1503</v>
      </c>
      <c r="U360" s="13">
        <v>359</v>
      </c>
      <c r="V360" s="20"/>
      <c r="W360" s="15"/>
      <c r="X360" s="12"/>
    </row>
    <row r="361" spans="1:24" x14ac:dyDescent="0.35">
      <c r="A361" s="8" t="s">
        <v>701</v>
      </c>
      <c r="B361" s="8" t="s">
        <v>43</v>
      </c>
      <c r="C361" s="8" t="s">
        <v>731</v>
      </c>
      <c r="D361" s="8" t="s">
        <v>1504</v>
      </c>
      <c r="E361" s="9" t="s">
        <v>2264</v>
      </c>
      <c r="F361" s="10" t="s">
        <v>701</v>
      </c>
      <c r="G361" s="10" t="s">
        <v>20</v>
      </c>
      <c r="H361" s="11" t="s">
        <v>725</v>
      </c>
      <c r="I361" s="11" t="s">
        <v>20</v>
      </c>
      <c r="J361" s="11" t="s">
        <v>1920</v>
      </c>
      <c r="K361" s="11" t="s">
        <v>726</v>
      </c>
      <c r="L361" s="11" t="s">
        <v>727</v>
      </c>
      <c r="M361" s="8" t="s">
        <v>1921</v>
      </c>
      <c r="N361" s="11" t="s">
        <v>700</v>
      </c>
      <c r="O361" s="11" t="s">
        <v>140</v>
      </c>
      <c r="P361" s="8" t="s">
        <v>1927</v>
      </c>
      <c r="Q361" s="8" t="s">
        <v>136</v>
      </c>
      <c r="R361" s="8" t="s">
        <v>1923</v>
      </c>
      <c r="S361" s="8">
        <v>15</v>
      </c>
      <c r="T361" s="13" t="s">
        <v>1505</v>
      </c>
      <c r="U361" s="13">
        <v>360</v>
      </c>
      <c r="V361" s="20"/>
      <c r="W361" s="15"/>
      <c r="X361" s="12"/>
    </row>
    <row r="362" spans="1:24" x14ac:dyDescent="0.35">
      <c r="A362" s="8" t="s">
        <v>701</v>
      </c>
      <c r="B362" s="8" t="s">
        <v>43</v>
      </c>
      <c r="C362" s="8" t="s">
        <v>731</v>
      </c>
      <c r="D362" s="8" t="s">
        <v>1506</v>
      </c>
      <c r="E362" s="9" t="s">
        <v>2264</v>
      </c>
      <c r="F362" s="10" t="s">
        <v>701</v>
      </c>
      <c r="G362" s="10" t="s">
        <v>20</v>
      </c>
      <c r="H362" s="11" t="s">
        <v>725</v>
      </c>
      <c r="I362" s="11" t="s">
        <v>20</v>
      </c>
      <c r="J362" s="11" t="s">
        <v>1920</v>
      </c>
      <c r="K362" s="11" t="s">
        <v>726</v>
      </c>
      <c r="L362" s="11" t="s">
        <v>727</v>
      </c>
      <c r="M362" s="8" t="s">
        <v>1921</v>
      </c>
      <c r="N362" s="11" t="s">
        <v>700</v>
      </c>
      <c r="O362" s="11" t="s">
        <v>140</v>
      </c>
      <c r="P362" s="8" t="s">
        <v>1927</v>
      </c>
      <c r="Q362" s="8" t="s">
        <v>136</v>
      </c>
      <c r="R362" s="8" t="s">
        <v>1923</v>
      </c>
      <c r="S362" s="8">
        <v>16</v>
      </c>
      <c r="T362" s="13" t="s">
        <v>1507</v>
      </c>
      <c r="U362" s="13">
        <v>361</v>
      </c>
      <c r="V362" s="20"/>
      <c r="W362" s="15"/>
      <c r="X362" s="12"/>
    </row>
    <row r="363" spans="1:24" x14ac:dyDescent="0.35">
      <c r="A363" s="8" t="s">
        <v>701</v>
      </c>
      <c r="B363" s="8" t="s">
        <v>41</v>
      </c>
      <c r="C363" s="8" t="s">
        <v>729</v>
      </c>
      <c r="D363" s="8" t="s">
        <v>1508</v>
      </c>
      <c r="E363" s="9" t="s">
        <v>2212</v>
      </c>
      <c r="F363" s="10" t="s">
        <v>701</v>
      </c>
      <c r="G363" s="10" t="s">
        <v>20</v>
      </c>
      <c r="H363" s="11" t="s">
        <v>725</v>
      </c>
      <c r="I363" s="11" t="s">
        <v>20</v>
      </c>
      <c r="J363" s="11" t="s">
        <v>1920</v>
      </c>
      <c r="K363" s="11" t="s">
        <v>726</v>
      </c>
      <c r="L363" s="11" t="s">
        <v>727</v>
      </c>
      <c r="M363" s="8" t="s">
        <v>1921</v>
      </c>
      <c r="N363" s="11" t="s">
        <v>700</v>
      </c>
      <c r="O363" s="11" t="s">
        <v>140</v>
      </c>
      <c r="P363" s="8" t="s">
        <v>1925</v>
      </c>
      <c r="Q363" s="8" t="s">
        <v>136</v>
      </c>
      <c r="R363" s="8" t="s">
        <v>1923</v>
      </c>
      <c r="S363" s="8">
        <v>36</v>
      </c>
      <c r="T363" s="13" t="s">
        <v>1509</v>
      </c>
      <c r="U363" s="13">
        <v>362</v>
      </c>
      <c r="V363" s="20"/>
      <c r="W363" s="15"/>
      <c r="X363" s="12"/>
    </row>
    <row r="364" spans="1:24" x14ac:dyDescent="0.35">
      <c r="A364" s="8" t="s">
        <v>701</v>
      </c>
      <c r="B364" s="8" t="s">
        <v>41</v>
      </c>
      <c r="C364" s="8" t="s">
        <v>729</v>
      </c>
      <c r="D364" s="8" t="s">
        <v>1510</v>
      </c>
      <c r="E364" s="9" t="s">
        <v>2213</v>
      </c>
      <c r="F364" s="10" t="s">
        <v>701</v>
      </c>
      <c r="G364" s="10" t="s">
        <v>20</v>
      </c>
      <c r="H364" s="11" t="s">
        <v>725</v>
      </c>
      <c r="I364" s="11" t="s">
        <v>20</v>
      </c>
      <c r="J364" s="11" t="s">
        <v>1920</v>
      </c>
      <c r="K364" s="11" t="s">
        <v>726</v>
      </c>
      <c r="L364" s="11" t="s">
        <v>727</v>
      </c>
      <c r="M364" s="8" t="s">
        <v>1921</v>
      </c>
      <c r="N364" s="11" t="s">
        <v>700</v>
      </c>
      <c r="O364" s="11" t="s">
        <v>140</v>
      </c>
      <c r="P364" s="8" t="s">
        <v>1925</v>
      </c>
      <c r="Q364" s="8" t="s">
        <v>136</v>
      </c>
      <c r="R364" s="8" t="s">
        <v>1923</v>
      </c>
      <c r="S364" s="8">
        <v>37</v>
      </c>
      <c r="T364" s="13" t="s">
        <v>1511</v>
      </c>
      <c r="U364" s="13">
        <v>363</v>
      </c>
      <c r="V364" s="20"/>
      <c r="W364" s="15"/>
      <c r="X364" s="12"/>
    </row>
  </sheetData>
  <autoFilter ref="A1:AA364" xr:uid="{797CCF4A-0E33-4A55-9902-32A9DBAF8AC6}"/>
  <conditionalFormatting sqref="A1:AA1048576">
    <cfRule type="containsText" dxfId="34" priority="2" operator="containsText" text="N/A">
      <formula>NOT(ISERROR(SEARCH("N/A",A1)))</formula>
    </cfRule>
    <cfRule type="containsErrors" dxfId="33" priority="3">
      <formula>ISERROR(A1)</formula>
    </cfRule>
    <cfRule type="containsText" dxfId="32" priority="15" operator="containsText" text="TBC">
      <formula>NOT(ISERROR(SEARCH("TBC",A1)))</formula>
    </cfRule>
    <cfRule type="containsText" dxfId="31" priority="16" operator="containsText" text="NO GO">
      <formula>NOT(ISERROR(SEARCH("NO GO",A1)))</formula>
    </cfRule>
  </conditionalFormatting>
  <conditionalFormatting sqref="O2:O364">
    <cfRule type="containsText" dxfId="30" priority="7" operator="containsText" text="No">
      <formula>NOT(ISERROR(SEARCH("No",O2)))</formula>
    </cfRule>
    <cfRule type="containsText" dxfId="29" priority="18" operator="containsText" text="Terms &amp; Conditions">
      <formula>NOT(ISERROR(SEARCH("Terms &amp; Conditions",O2)))</formula>
    </cfRule>
    <cfRule type="containsText" dxfId="28" priority="19" operator="containsText" text="Yes">
      <formula>NOT(ISERROR(SEARCH("Yes",O2)))</formula>
    </cfRule>
  </conditionalFormatting>
  <conditionalFormatting sqref="Q2:Q364">
    <cfRule type="containsText" dxfId="27" priority="17" operator="containsText" text="Yes">
      <formula>NOT(ISERROR(SEARCH("Yes",Q2)))</formula>
    </cfRule>
  </conditionalFormatting>
  <conditionalFormatting sqref="S1:S1048576">
    <cfRule type="containsText" dxfId="26" priority="10" operator="containsText" text="27+">
      <formula>NOT(ISERROR(SEARCH("27+",S1)))</formula>
    </cfRule>
    <cfRule type="containsText" dxfId="25" priority="11" operator="containsText" text="29">
      <formula>NOT(ISERROR(SEARCH("29",S1)))</formula>
    </cfRule>
    <cfRule type="containsText" dxfId="24" priority="12" operator="containsText" text="28">
      <formula>NOT(ISERROR(SEARCH("28",S1)))</formula>
    </cfRule>
    <cfRule type="containsText" dxfId="23" priority="13" operator="containsText" text="25">
      <formula>NOT(ISERROR(SEARCH("25",S1)))</formula>
    </cfRule>
    <cfRule type="containsText" dxfId="22" priority="14" operator="containsText" text="24">
      <formula>NOT(ISERROR(SEARCH("24",S1)))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AA83-C073-444B-9E3E-47A3573C07FC}">
  <sheetPr>
    <tabColor theme="2" tint="-0.249977111117893"/>
  </sheetPr>
  <dimension ref="A1:BJ502"/>
  <sheetViews>
    <sheetView topLeftCell="R1" zoomScale="60" zoomScaleNormal="60" workbookViewId="0">
      <pane ySplit="1" topLeftCell="A2" activePane="bottomLeft" state="frozen"/>
      <selection activeCell="E19" sqref="E19"/>
      <selection pane="bottomLeft" activeCell="I31" sqref="I31"/>
    </sheetView>
  </sheetViews>
  <sheetFormatPr defaultColWidth="8.7265625" defaultRowHeight="14.5" outlineLevelCol="1" x14ac:dyDescent="0.35"/>
  <cols>
    <col min="1" max="1" width="30.453125" customWidth="1"/>
    <col min="2" max="2" width="16.26953125" customWidth="1"/>
    <col min="3" max="3" width="27.453125" customWidth="1"/>
    <col min="4" max="4" width="28.453125" customWidth="1"/>
    <col min="5" max="5" width="14.7265625" customWidth="1"/>
    <col min="6" max="6" width="19.453125" customWidth="1"/>
    <col min="7" max="7" width="11.26953125" customWidth="1"/>
    <col min="8" max="8" width="116.7265625" customWidth="1"/>
    <col min="9" max="9" width="26.54296875" customWidth="1"/>
    <col min="10" max="10" width="24.453125" style="24" customWidth="1"/>
    <col min="11" max="11" width="24.453125" customWidth="1"/>
    <col min="12" max="16" width="12.453125" customWidth="1" outlineLevel="1"/>
    <col min="17" max="17" width="18.7265625" customWidth="1" outlineLevel="1"/>
    <col min="18" max="18" width="24.453125" customWidth="1"/>
    <col min="19" max="19" width="17.7265625" customWidth="1"/>
    <col min="20" max="34" width="14.7265625" customWidth="1"/>
    <col min="35" max="35" width="26.54296875" style="111" customWidth="1"/>
    <col min="36" max="36" width="26.54296875" style="112" hidden="1" customWidth="1"/>
    <col min="37" max="40" width="27.453125" hidden="1" customWidth="1"/>
    <col min="41" max="45" width="14.453125" customWidth="1"/>
    <col min="46" max="46" width="14.26953125" customWidth="1"/>
    <col min="47" max="47" width="13.26953125" customWidth="1"/>
    <col min="48" max="48" width="16.26953125" customWidth="1"/>
    <col min="49" max="49" width="11.26953125" customWidth="1"/>
    <col min="50" max="50" width="13.7265625" customWidth="1"/>
    <col min="51" max="52" width="10.453125" customWidth="1"/>
    <col min="54" max="54" width="22.26953125" customWidth="1"/>
    <col min="55" max="55" width="16.26953125" customWidth="1"/>
    <col min="57" max="57" width="13.54296875" bestFit="1" customWidth="1"/>
    <col min="58" max="58" width="14.26953125" bestFit="1" customWidth="1"/>
    <col min="59" max="59" width="13.453125" bestFit="1" customWidth="1"/>
    <col min="60" max="60" width="15.453125" bestFit="1" customWidth="1"/>
    <col min="61" max="61" width="12.54296875" bestFit="1" customWidth="1"/>
    <col min="62" max="62" width="19.453125" bestFit="1" customWidth="1"/>
  </cols>
  <sheetData>
    <row r="1" spans="1:62" ht="15" customHeight="1" x14ac:dyDescent="0.35">
      <c r="L1" s="25" t="s">
        <v>64</v>
      </c>
      <c r="M1" s="25"/>
      <c r="N1" s="25"/>
      <c r="O1" s="25"/>
      <c r="P1" s="25"/>
      <c r="Q1" s="25" t="s">
        <v>65</v>
      </c>
      <c r="U1" s="265" t="s">
        <v>66</v>
      </c>
      <c r="V1" s="265"/>
      <c r="W1" s="265"/>
      <c r="X1" s="265"/>
      <c r="Y1" s="265"/>
      <c r="Z1" s="265"/>
      <c r="AA1" s="265"/>
      <c r="AB1" s="265"/>
      <c r="AC1" s="265"/>
      <c r="AD1" s="265"/>
      <c r="AE1" s="265"/>
      <c r="AF1" s="265"/>
      <c r="AG1" s="265"/>
      <c r="AH1" s="265"/>
      <c r="AI1" s="265"/>
      <c r="AJ1" s="265"/>
    </row>
    <row r="2" spans="1:62" x14ac:dyDescent="0.35">
      <c r="A2" s="26" t="s">
        <v>67</v>
      </c>
      <c r="B2" s="26"/>
      <c r="C2" s="26"/>
      <c r="D2" s="27" t="s">
        <v>68</v>
      </c>
      <c r="E2" s="27"/>
      <c r="F2" s="27"/>
      <c r="G2" s="27"/>
      <c r="H2" s="27"/>
      <c r="I2" s="27"/>
      <c r="J2" s="28" t="s">
        <v>69</v>
      </c>
      <c r="K2" s="28"/>
      <c r="L2" s="266" t="s">
        <v>70</v>
      </c>
      <c r="M2" s="267"/>
      <c r="N2" s="267"/>
      <c r="O2" s="267"/>
      <c r="P2" s="267"/>
      <c r="Q2" s="268"/>
      <c r="R2" s="29" t="s">
        <v>71</v>
      </c>
      <c r="S2" s="30"/>
      <c r="T2" s="30"/>
      <c r="U2" s="30"/>
      <c r="V2" s="30"/>
      <c r="W2" s="30"/>
      <c r="X2" s="30"/>
      <c r="Y2" s="30"/>
      <c r="Z2" s="269"/>
      <c r="AA2" s="269"/>
      <c r="AB2" s="269"/>
      <c r="AC2" s="269"/>
      <c r="AD2" s="269"/>
      <c r="AE2" s="269"/>
      <c r="AF2" s="269"/>
      <c r="AG2" s="269"/>
      <c r="AH2" s="269"/>
      <c r="AI2" s="269"/>
      <c r="AJ2" s="269"/>
      <c r="AK2" s="26"/>
      <c r="AL2" s="26"/>
      <c r="AM2" s="31"/>
      <c r="AN2" s="31"/>
      <c r="AO2" s="270" t="s">
        <v>72</v>
      </c>
      <c r="AP2" s="270"/>
      <c r="AQ2" s="270"/>
      <c r="AR2" s="270"/>
      <c r="AS2" s="270"/>
      <c r="AT2" s="271" t="s">
        <v>73</v>
      </c>
      <c r="AU2" s="271"/>
      <c r="AV2" s="271"/>
      <c r="AW2" s="271"/>
      <c r="AX2" s="272"/>
      <c r="AY2" s="264" t="s">
        <v>74</v>
      </c>
      <c r="AZ2" s="264"/>
    </row>
    <row r="3" spans="1:62" s="24" customFormat="1" ht="90.75" customHeight="1" x14ac:dyDescent="0.35">
      <c r="A3" s="32" t="s">
        <v>75</v>
      </c>
      <c r="B3" s="32" t="s">
        <v>76</v>
      </c>
      <c r="C3" s="32" t="s">
        <v>77</v>
      </c>
      <c r="D3" s="33" t="s">
        <v>2</v>
      </c>
      <c r="E3" s="33" t="s">
        <v>78</v>
      </c>
      <c r="F3" s="34" t="s">
        <v>79</v>
      </c>
      <c r="G3" s="33" t="s">
        <v>1</v>
      </c>
      <c r="H3" s="33" t="s">
        <v>3</v>
      </c>
      <c r="I3" s="33" t="s">
        <v>80</v>
      </c>
      <c r="J3" s="33" t="s">
        <v>69</v>
      </c>
      <c r="K3" s="33" t="s">
        <v>81</v>
      </c>
      <c r="L3" s="35" t="s">
        <v>82</v>
      </c>
      <c r="M3" s="35" t="s">
        <v>83</v>
      </c>
      <c r="N3" s="35" t="s">
        <v>84</v>
      </c>
      <c r="O3" s="35" t="s">
        <v>1512</v>
      </c>
      <c r="P3" s="35" t="s">
        <v>85</v>
      </c>
      <c r="Q3" s="35" t="s">
        <v>86</v>
      </c>
      <c r="R3" s="36" t="s">
        <v>87</v>
      </c>
      <c r="S3" s="36" t="s">
        <v>88</v>
      </c>
      <c r="T3" s="36" t="s">
        <v>89</v>
      </c>
      <c r="U3" s="37" t="s">
        <v>90</v>
      </c>
      <c r="V3" s="37" t="s">
        <v>91</v>
      </c>
      <c r="W3" s="37" t="s">
        <v>92</v>
      </c>
      <c r="X3" s="37" t="s">
        <v>91</v>
      </c>
      <c r="Y3" s="37" t="s">
        <v>93</v>
      </c>
      <c r="Z3" s="37" t="s">
        <v>94</v>
      </c>
      <c r="AA3" s="36" t="s">
        <v>95</v>
      </c>
      <c r="AB3" s="36" t="s">
        <v>96</v>
      </c>
      <c r="AC3" s="36" t="s">
        <v>97</v>
      </c>
      <c r="AD3" s="37" t="s">
        <v>98</v>
      </c>
      <c r="AE3" s="37" t="s">
        <v>99</v>
      </c>
      <c r="AF3" s="37" t="s">
        <v>100</v>
      </c>
      <c r="AG3" s="38" t="s">
        <v>101</v>
      </c>
      <c r="AH3" s="38" t="s">
        <v>102</v>
      </c>
      <c r="AI3" s="36" t="s">
        <v>103</v>
      </c>
      <c r="AJ3" s="39" t="s">
        <v>104</v>
      </c>
      <c r="AK3" s="39" t="s">
        <v>105</v>
      </c>
      <c r="AL3" s="39" t="s">
        <v>106</v>
      </c>
      <c r="AM3" s="39" t="s">
        <v>107</v>
      </c>
      <c r="AN3" s="39" t="s">
        <v>108</v>
      </c>
      <c r="AO3" s="40" t="s">
        <v>109</v>
      </c>
      <c r="AP3" s="40" t="s">
        <v>110</v>
      </c>
      <c r="AQ3" s="40" t="s">
        <v>111</v>
      </c>
      <c r="AR3" s="40" t="s">
        <v>1942</v>
      </c>
      <c r="AS3" s="40" t="s">
        <v>112</v>
      </c>
      <c r="AT3" s="41" t="s">
        <v>113</v>
      </c>
      <c r="AU3" s="41" t="s">
        <v>114</v>
      </c>
      <c r="AV3" s="41" t="s">
        <v>115</v>
      </c>
      <c r="AW3" s="36" t="s">
        <v>116</v>
      </c>
      <c r="AX3" s="36" t="s">
        <v>117</v>
      </c>
      <c r="AY3" s="42" t="s">
        <v>118</v>
      </c>
      <c r="AZ3" s="42" t="s">
        <v>119</v>
      </c>
      <c r="BB3" s="24" t="s">
        <v>120</v>
      </c>
      <c r="BC3" s="24" t="s">
        <v>121</v>
      </c>
      <c r="BE3" s="24" t="s">
        <v>122</v>
      </c>
      <c r="BF3" s="24" t="s">
        <v>123</v>
      </c>
      <c r="BG3" s="24" t="s">
        <v>124</v>
      </c>
      <c r="BH3" s="24" t="s">
        <v>125</v>
      </c>
      <c r="BI3" s="24" t="s">
        <v>126</v>
      </c>
      <c r="BJ3" s="24" t="s">
        <v>127</v>
      </c>
    </row>
    <row r="4" spans="1:62" s="13" customFormat="1" ht="116" x14ac:dyDescent="0.35">
      <c r="A4" s="10" t="e">
        <f>IF(F4="Gateway","SDWAN Gateway, SDW0020",IF(E4="","",VLOOKUP(E4,#REF!,2,FALSE)))</f>
        <v>#REF!</v>
      </c>
      <c r="B4" s="10" t="e">
        <f>IF(F4="Gateway","not applicable",IF(E4="","",VLOOKUP(E4,#REF!,3,FALSE)))</f>
        <v>#REF!</v>
      </c>
      <c r="C4" s="10" t="e">
        <f>IF(F4="Gateway","19400263",IF(E4="","",VLOOKUP(E4,#REF!,4,FALSE)))</f>
        <v>#REF!</v>
      </c>
      <c r="D4" s="43" t="s">
        <v>803</v>
      </c>
      <c r="E4" s="43" t="s">
        <v>128</v>
      </c>
      <c r="F4" s="10" t="s">
        <v>129</v>
      </c>
      <c r="G4" s="44" t="s">
        <v>19</v>
      </c>
      <c r="H4" s="45" t="s">
        <v>2051</v>
      </c>
      <c r="I4" s="46"/>
      <c r="J4" s="46">
        <v>15</v>
      </c>
      <c r="K4" s="10" t="s">
        <v>130</v>
      </c>
      <c r="L4" s="10" t="s">
        <v>131</v>
      </c>
      <c r="M4" s="10" t="s">
        <v>132</v>
      </c>
      <c r="N4" s="47">
        <v>1000</v>
      </c>
      <c r="O4" s="10" t="s">
        <v>1513</v>
      </c>
      <c r="P4" s="10" t="s">
        <v>133</v>
      </c>
      <c r="Q4" s="46"/>
      <c r="R4" s="48" t="s">
        <v>134</v>
      </c>
      <c r="S4" s="10" t="s">
        <v>135</v>
      </c>
      <c r="T4" s="46" t="s">
        <v>136</v>
      </c>
      <c r="U4" s="46"/>
      <c r="V4" s="46"/>
      <c r="W4" s="46"/>
      <c r="X4" s="46"/>
      <c r="Y4" s="46"/>
      <c r="Z4" s="46"/>
      <c r="AA4" s="46" t="s">
        <v>137</v>
      </c>
      <c r="AB4" s="46"/>
      <c r="AC4" s="46"/>
      <c r="AD4" s="46" t="s">
        <v>138</v>
      </c>
      <c r="AE4" s="46">
        <v>3</v>
      </c>
      <c r="AF4" s="46" t="s">
        <v>139</v>
      </c>
      <c r="AG4" s="46" t="s">
        <v>140</v>
      </c>
      <c r="AH4" s="10">
        <f>10%*N4</f>
        <v>100</v>
      </c>
      <c r="AI4" s="46"/>
      <c r="AJ4" s="46"/>
      <c r="AK4" s="10" t="s">
        <v>141</v>
      </c>
      <c r="AL4" s="10" t="str">
        <f>IF(E4="Fortinet",_xlfn.IFNA(VLOOKUP(AI4,#REF!,2,FALSE),"Please select option under Full PRMA Coverage column"),"")</f>
        <v/>
      </c>
      <c r="AM4" s="10" t="str">
        <f t="shared" ref="AM4:AN60" si="0">IF($E4="Fortinet","SS to fill in","")</f>
        <v/>
      </c>
      <c r="AN4" s="10" t="str">
        <f t="shared" si="0"/>
        <v/>
      </c>
      <c r="AO4" s="46" t="s">
        <v>142</v>
      </c>
      <c r="AP4" s="46" t="s">
        <v>143</v>
      </c>
      <c r="AQ4" s="46">
        <v>1</v>
      </c>
      <c r="AR4" s="46"/>
      <c r="AS4" s="49"/>
      <c r="AT4" s="49"/>
      <c r="AU4" s="50"/>
      <c r="AV4" s="50"/>
      <c r="AW4" s="51"/>
      <c r="AX4" s="51"/>
      <c r="BE4" s="13" t="str">
        <f t="shared" ref="BE4:BJ19" si="1">CONCATENATE($E4,BE$3)</f>
        <v>SilverpeakSFP</v>
      </c>
      <c r="BF4" s="13" t="str">
        <f t="shared" si="1"/>
        <v>SilverpeakPIM</v>
      </c>
      <c r="BG4" s="13" t="str">
        <f t="shared" si="1"/>
        <v>SilverpeakBW</v>
      </c>
      <c r="BH4" s="13" t="str">
        <f t="shared" si="1"/>
        <v>SilverpeakCable</v>
      </c>
      <c r="BI4" s="13" t="str">
        <f t="shared" si="1"/>
        <v>SilverpeakPC</v>
      </c>
      <c r="BJ4" s="13" t="str">
        <f t="shared" si="1"/>
        <v>SilverpeakFull PRMA</v>
      </c>
    </row>
    <row r="5" spans="1:62" s="13" customFormat="1" ht="116" x14ac:dyDescent="0.35">
      <c r="A5" s="10" t="e">
        <f>IF(F5="Gateway","SDWAN Gateway, SDW0020",IF(E5="","",VLOOKUP(E5,#REF!,2,FALSE)))</f>
        <v>#REF!</v>
      </c>
      <c r="B5" s="10" t="e">
        <f>IF(F5="Gateway","not applicable",IF(E5="","",VLOOKUP(E5,#REF!,3,FALSE)))</f>
        <v>#REF!</v>
      </c>
      <c r="C5" s="10" t="e">
        <f>IF(F5="Gateway","19400263",IF(E5="","",VLOOKUP(E5,#REF!,4,FALSE)))</f>
        <v>#REF!</v>
      </c>
      <c r="D5" s="43" t="s">
        <v>808</v>
      </c>
      <c r="E5" s="43" t="s">
        <v>128</v>
      </c>
      <c r="F5" s="10" t="s">
        <v>129</v>
      </c>
      <c r="G5" s="44" t="s">
        <v>19</v>
      </c>
      <c r="H5" s="45" t="s">
        <v>2052</v>
      </c>
      <c r="I5" s="46"/>
      <c r="J5" s="46">
        <v>16</v>
      </c>
      <c r="K5" s="10" t="s">
        <v>130</v>
      </c>
      <c r="L5" s="10" t="s">
        <v>131</v>
      </c>
      <c r="M5" s="10" t="s">
        <v>132</v>
      </c>
      <c r="N5" s="47">
        <v>1000</v>
      </c>
      <c r="O5" s="10" t="s">
        <v>1514</v>
      </c>
      <c r="P5" s="10" t="s">
        <v>133</v>
      </c>
      <c r="Q5" s="46"/>
      <c r="R5" s="48" t="s">
        <v>134</v>
      </c>
      <c r="S5" s="10" t="s">
        <v>144</v>
      </c>
      <c r="T5" s="46" t="s">
        <v>136</v>
      </c>
      <c r="U5" s="46"/>
      <c r="V5" s="46"/>
      <c r="W5" s="46"/>
      <c r="X5" s="46"/>
      <c r="Y5" s="46"/>
      <c r="Z5" s="46"/>
      <c r="AA5" s="46" t="s">
        <v>137</v>
      </c>
      <c r="AB5" s="46"/>
      <c r="AC5" s="46"/>
      <c r="AD5" s="46" t="s">
        <v>138</v>
      </c>
      <c r="AE5" s="46">
        <v>3</v>
      </c>
      <c r="AF5" s="46" t="s">
        <v>139</v>
      </c>
      <c r="AG5" s="46" t="s">
        <v>140</v>
      </c>
      <c r="AH5" s="10">
        <f t="shared" ref="AH5:AH68" si="2">10%*N5</f>
        <v>100</v>
      </c>
      <c r="AI5" s="46"/>
      <c r="AJ5" s="46"/>
      <c r="AK5" s="10" t="s">
        <v>141</v>
      </c>
      <c r="AL5" s="10" t="str">
        <f>IF(E5="Fortinet",_xlfn.IFNA(VLOOKUP(AI5,#REF!,2,FALSE),"Please select option under Full PRMA Coverage column"),"")</f>
        <v/>
      </c>
      <c r="AM5" s="10" t="str">
        <f t="shared" si="0"/>
        <v/>
      </c>
      <c r="AN5" s="10" t="str">
        <f t="shared" si="0"/>
        <v/>
      </c>
      <c r="AO5" s="46" t="s">
        <v>142</v>
      </c>
      <c r="AP5" s="46" t="s">
        <v>143</v>
      </c>
      <c r="AQ5" s="46">
        <v>1</v>
      </c>
      <c r="AR5" s="46"/>
      <c r="AS5" s="49"/>
      <c r="AT5" s="49"/>
      <c r="AU5" s="50"/>
      <c r="AV5" s="50"/>
      <c r="AW5" s="51"/>
      <c r="AX5" s="51"/>
      <c r="BE5" s="13" t="str">
        <f t="shared" si="1"/>
        <v>SilverpeakSFP</v>
      </c>
      <c r="BF5" s="13" t="str">
        <f t="shared" si="1"/>
        <v>SilverpeakPIM</v>
      </c>
      <c r="BG5" s="13" t="str">
        <f t="shared" si="1"/>
        <v>SilverpeakBW</v>
      </c>
      <c r="BH5" s="13" t="str">
        <f t="shared" si="1"/>
        <v>SilverpeakCable</v>
      </c>
      <c r="BI5" s="13" t="str">
        <f t="shared" si="1"/>
        <v>SilverpeakPC</v>
      </c>
      <c r="BJ5" s="13" t="str">
        <f t="shared" si="1"/>
        <v>SilverpeakFull PRMA</v>
      </c>
    </row>
    <row r="6" spans="1:62" s="13" customFormat="1" ht="87" x14ac:dyDescent="0.35">
      <c r="A6" s="10" t="e">
        <f>IF(F6="Gateway","SDWAN Gateway, SDW0020",IF(E6="","",VLOOKUP(E6,#REF!,2,FALSE)))</f>
        <v>#REF!</v>
      </c>
      <c r="B6" s="10" t="e">
        <f>IF(F6="Gateway","not applicable",IF(E6="","",VLOOKUP(E6,#REF!,3,FALSE)))</f>
        <v>#REF!</v>
      </c>
      <c r="C6" s="10" t="e">
        <f>IF(F6="Gateway","19400263",IF(E6="","",VLOOKUP(E6,#REF!,4,FALSE)))</f>
        <v>#REF!</v>
      </c>
      <c r="D6" s="43" t="s">
        <v>804</v>
      </c>
      <c r="E6" s="43" t="s">
        <v>128</v>
      </c>
      <c r="F6" s="10" t="s">
        <v>129</v>
      </c>
      <c r="G6" s="44" t="s">
        <v>21</v>
      </c>
      <c r="H6" s="45" t="s">
        <v>2053</v>
      </c>
      <c r="I6" s="46"/>
      <c r="J6" s="46">
        <v>15</v>
      </c>
      <c r="K6" s="10" t="s">
        <v>130</v>
      </c>
      <c r="L6" s="10" t="s">
        <v>131</v>
      </c>
      <c r="M6" s="10" t="s">
        <v>132</v>
      </c>
      <c r="N6" s="47">
        <v>1000</v>
      </c>
      <c r="O6" s="10" t="s">
        <v>1513</v>
      </c>
      <c r="P6" s="10" t="s">
        <v>133</v>
      </c>
      <c r="Q6" s="46"/>
      <c r="R6" s="48" t="s">
        <v>134</v>
      </c>
      <c r="S6" s="10" t="s">
        <v>135</v>
      </c>
      <c r="T6" s="46" t="s">
        <v>136</v>
      </c>
      <c r="U6" s="46"/>
      <c r="V6" s="46"/>
      <c r="W6" s="46"/>
      <c r="X6" s="46"/>
      <c r="Y6" s="46"/>
      <c r="Z6" s="46"/>
      <c r="AA6" s="46" t="s">
        <v>137</v>
      </c>
      <c r="AB6" s="46"/>
      <c r="AC6" s="46"/>
      <c r="AD6" s="46" t="s">
        <v>145</v>
      </c>
      <c r="AE6" s="46">
        <v>3</v>
      </c>
      <c r="AF6" s="46" t="s">
        <v>139</v>
      </c>
      <c r="AG6" s="46" t="s">
        <v>140</v>
      </c>
      <c r="AH6" s="10">
        <f t="shared" si="2"/>
        <v>100</v>
      </c>
      <c r="AI6" s="46"/>
      <c r="AJ6" s="46"/>
      <c r="AK6" s="10" t="s">
        <v>141</v>
      </c>
      <c r="AL6" s="10" t="str">
        <f>IF(E6="Fortinet",_xlfn.IFNA(VLOOKUP(AI6,#REF!,2,FALSE),"Please select option under Full PRMA Coverage column"),"")</f>
        <v/>
      </c>
      <c r="AM6" s="10" t="str">
        <f t="shared" si="0"/>
        <v/>
      </c>
      <c r="AN6" s="10" t="str">
        <f t="shared" si="0"/>
        <v/>
      </c>
      <c r="AO6" s="46" t="s">
        <v>142</v>
      </c>
      <c r="AP6" s="46" t="s">
        <v>143</v>
      </c>
      <c r="AQ6" s="46">
        <v>1</v>
      </c>
      <c r="AR6" s="46"/>
      <c r="AS6" s="49"/>
      <c r="AT6" s="49"/>
      <c r="AU6" s="50"/>
      <c r="AV6" s="50"/>
      <c r="AW6" s="51"/>
      <c r="AX6" s="51"/>
      <c r="BE6" s="13" t="str">
        <f t="shared" si="1"/>
        <v>SilverpeakSFP</v>
      </c>
      <c r="BF6" s="13" t="str">
        <f t="shared" si="1"/>
        <v>SilverpeakPIM</v>
      </c>
      <c r="BG6" s="13" t="str">
        <f t="shared" si="1"/>
        <v>SilverpeakBW</v>
      </c>
      <c r="BH6" s="13" t="str">
        <f t="shared" si="1"/>
        <v>SilverpeakCable</v>
      </c>
      <c r="BI6" s="13" t="str">
        <f t="shared" si="1"/>
        <v>SilverpeakPC</v>
      </c>
      <c r="BJ6" s="13" t="str">
        <f t="shared" si="1"/>
        <v>SilverpeakFull PRMA</v>
      </c>
    </row>
    <row r="7" spans="1:62" s="13" customFormat="1" ht="87" x14ac:dyDescent="0.35">
      <c r="A7" s="10" t="e">
        <f>IF(F7="Gateway","SDWAN Gateway, SDW0020",IF(E7="","",VLOOKUP(E7,#REF!,2,FALSE)))</f>
        <v>#REF!</v>
      </c>
      <c r="B7" s="10" t="e">
        <f>IF(F7="Gateway","not applicable",IF(E7="","",VLOOKUP(E7,#REF!,3,FALSE)))</f>
        <v>#REF!</v>
      </c>
      <c r="C7" s="10" t="e">
        <f>IF(F7="Gateway","19400263",IF(E7="","",VLOOKUP(E7,#REF!,4,FALSE)))</f>
        <v>#REF!</v>
      </c>
      <c r="D7" s="43" t="s">
        <v>806</v>
      </c>
      <c r="E7" s="43" t="s">
        <v>128</v>
      </c>
      <c r="F7" s="10" t="s">
        <v>129</v>
      </c>
      <c r="G7" s="44" t="s">
        <v>21</v>
      </c>
      <c r="H7" s="45" t="s">
        <v>2053</v>
      </c>
      <c r="I7" s="46"/>
      <c r="J7" s="46">
        <v>16</v>
      </c>
      <c r="K7" s="10" t="s">
        <v>130</v>
      </c>
      <c r="L7" s="10" t="s">
        <v>131</v>
      </c>
      <c r="M7" s="10" t="s">
        <v>132</v>
      </c>
      <c r="N7" s="47">
        <v>1000</v>
      </c>
      <c r="O7" s="10" t="s">
        <v>1514</v>
      </c>
      <c r="P7" s="10" t="s">
        <v>133</v>
      </c>
      <c r="Q7" s="46"/>
      <c r="R7" s="48" t="s">
        <v>134</v>
      </c>
      <c r="S7" s="10" t="s">
        <v>144</v>
      </c>
      <c r="T7" s="46" t="s">
        <v>136</v>
      </c>
      <c r="U7" s="46"/>
      <c r="V7" s="46"/>
      <c r="W7" s="46"/>
      <c r="X7" s="46"/>
      <c r="Y7" s="46"/>
      <c r="Z7" s="46"/>
      <c r="AA7" s="46" t="s">
        <v>137</v>
      </c>
      <c r="AB7" s="46"/>
      <c r="AC7" s="46"/>
      <c r="AD7" s="46" t="s">
        <v>145</v>
      </c>
      <c r="AE7" s="46">
        <v>3</v>
      </c>
      <c r="AF7" s="46" t="s">
        <v>139</v>
      </c>
      <c r="AG7" s="46" t="s">
        <v>140</v>
      </c>
      <c r="AH7" s="10">
        <f t="shared" si="2"/>
        <v>100</v>
      </c>
      <c r="AI7" s="46"/>
      <c r="AJ7" s="46"/>
      <c r="AK7" s="10" t="s">
        <v>141</v>
      </c>
      <c r="AL7" s="10" t="str">
        <f>IF(E7="Fortinet",_xlfn.IFNA(VLOOKUP(AI7,#REF!,2,FALSE),"Please select option under Full PRMA Coverage column"),"")</f>
        <v/>
      </c>
      <c r="AM7" s="10" t="str">
        <f t="shared" si="0"/>
        <v/>
      </c>
      <c r="AN7" s="10" t="str">
        <f t="shared" si="0"/>
        <v/>
      </c>
      <c r="AO7" s="46" t="s">
        <v>142</v>
      </c>
      <c r="AP7" s="46" t="s">
        <v>143</v>
      </c>
      <c r="AQ7" s="46">
        <v>1</v>
      </c>
      <c r="AR7" s="46"/>
      <c r="AS7" s="49"/>
      <c r="AT7" s="49"/>
      <c r="AU7" s="50"/>
      <c r="AV7" s="50"/>
      <c r="AW7" s="51"/>
      <c r="AX7" s="51"/>
      <c r="BE7" s="13" t="str">
        <f t="shared" si="1"/>
        <v>SilverpeakSFP</v>
      </c>
      <c r="BF7" s="13" t="str">
        <f t="shared" si="1"/>
        <v>SilverpeakPIM</v>
      </c>
      <c r="BG7" s="13" t="str">
        <f t="shared" si="1"/>
        <v>SilverpeakBW</v>
      </c>
      <c r="BH7" s="13" t="str">
        <f t="shared" si="1"/>
        <v>SilverpeakCable</v>
      </c>
      <c r="BI7" s="13" t="str">
        <f t="shared" si="1"/>
        <v>SilverpeakPC</v>
      </c>
      <c r="BJ7" s="13" t="str">
        <f t="shared" si="1"/>
        <v>SilverpeakFull PRMA</v>
      </c>
    </row>
    <row r="8" spans="1:62" s="13" customFormat="1" ht="116" x14ac:dyDescent="0.35">
      <c r="A8" s="10" t="e">
        <f>IF(F8="Gateway","SDWAN Gateway, SDW0020",IF(E8="","",VLOOKUP(E8,#REF!,2,FALSE)))</f>
        <v>#REF!</v>
      </c>
      <c r="B8" s="10" t="e">
        <f>IF(F8="Gateway","not applicable",IF(E8="","",VLOOKUP(E8,#REF!,3,FALSE)))</f>
        <v>#REF!</v>
      </c>
      <c r="C8" s="10" t="e">
        <f>IF(F8="Gateway","19400263",IF(E8="","",VLOOKUP(E8,#REF!,4,FALSE)))</f>
        <v>#REF!</v>
      </c>
      <c r="D8" s="43" t="s">
        <v>811</v>
      </c>
      <c r="E8" s="43" t="s">
        <v>128</v>
      </c>
      <c r="F8" s="10" t="s">
        <v>129</v>
      </c>
      <c r="G8" s="52" t="s">
        <v>22</v>
      </c>
      <c r="H8" s="53" t="s">
        <v>2054</v>
      </c>
      <c r="I8" s="46"/>
      <c r="J8" s="46">
        <v>15</v>
      </c>
      <c r="K8" s="10" t="s">
        <v>130</v>
      </c>
      <c r="L8" s="10" t="s">
        <v>131</v>
      </c>
      <c r="M8" s="10" t="s">
        <v>132</v>
      </c>
      <c r="N8" s="47">
        <v>1000</v>
      </c>
      <c r="O8" s="10" t="s">
        <v>1513</v>
      </c>
      <c r="P8" s="10" t="s">
        <v>133</v>
      </c>
      <c r="Q8" s="46"/>
      <c r="R8" s="48" t="s">
        <v>134</v>
      </c>
      <c r="S8" s="10" t="s">
        <v>135</v>
      </c>
      <c r="T8" s="46" t="s">
        <v>136</v>
      </c>
      <c r="U8" s="46"/>
      <c r="V8" s="46"/>
      <c r="W8" s="46"/>
      <c r="X8" s="46"/>
      <c r="Y8" s="46"/>
      <c r="Z8" s="46"/>
      <c r="AA8" s="46" t="s">
        <v>137</v>
      </c>
      <c r="AB8" s="46"/>
      <c r="AC8" s="46"/>
      <c r="AD8" s="46" t="s">
        <v>138</v>
      </c>
      <c r="AE8" s="46">
        <v>3</v>
      </c>
      <c r="AF8" s="46" t="s">
        <v>139</v>
      </c>
      <c r="AG8" s="46" t="s">
        <v>140</v>
      </c>
      <c r="AH8" s="10">
        <f t="shared" si="2"/>
        <v>100</v>
      </c>
      <c r="AI8" s="46"/>
      <c r="AJ8" s="46"/>
      <c r="AK8" s="10" t="s">
        <v>141</v>
      </c>
      <c r="AL8" s="10" t="str">
        <f>IF(E8="Fortinet",_xlfn.IFNA(VLOOKUP(AI8,#REF!,2,FALSE),"Please select option under Full PRMA Coverage column"),"")</f>
        <v/>
      </c>
      <c r="AM8" s="10" t="str">
        <f t="shared" si="0"/>
        <v/>
      </c>
      <c r="AN8" s="10" t="str">
        <f t="shared" si="0"/>
        <v/>
      </c>
      <c r="AO8" s="46" t="s">
        <v>142</v>
      </c>
      <c r="AP8" s="46" t="s">
        <v>143</v>
      </c>
      <c r="AQ8" s="46">
        <v>1</v>
      </c>
      <c r="AR8" s="46"/>
      <c r="AS8" s="49"/>
      <c r="AT8" s="49"/>
      <c r="AU8" s="50"/>
      <c r="AV8" s="50"/>
      <c r="AW8" s="51"/>
      <c r="AX8" s="51"/>
      <c r="BE8" s="13" t="str">
        <f t="shared" si="1"/>
        <v>SilverpeakSFP</v>
      </c>
      <c r="BF8" s="13" t="str">
        <f t="shared" si="1"/>
        <v>SilverpeakPIM</v>
      </c>
      <c r="BG8" s="13" t="str">
        <f t="shared" si="1"/>
        <v>SilverpeakBW</v>
      </c>
      <c r="BH8" s="13" t="str">
        <f t="shared" si="1"/>
        <v>SilverpeakCable</v>
      </c>
      <c r="BI8" s="13" t="str">
        <f t="shared" si="1"/>
        <v>SilverpeakPC</v>
      </c>
      <c r="BJ8" s="13" t="str">
        <f t="shared" si="1"/>
        <v>SilverpeakFull PRMA</v>
      </c>
    </row>
    <row r="9" spans="1:62" s="13" customFormat="1" ht="116" x14ac:dyDescent="0.35">
      <c r="A9" s="10" t="e">
        <f>IF(F9="Gateway","SDWAN Gateway, SDW0020",IF(E9="","",VLOOKUP(E9,#REF!,2,FALSE)))</f>
        <v>#REF!</v>
      </c>
      <c r="B9" s="10" t="e">
        <f>IF(F9="Gateway","not applicable",IF(E9="","",VLOOKUP(E9,#REF!,3,FALSE)))</f>
        <v>#REF!</v>
      </c>
      <c r="C9" s="10" t="e">
        <f>IF(F9="Gateway","19400263",IF(E9="","",VLOOKUP(E9,#REF!,4,FALSE)))</f>
        <v>#REF!</v>
      </c>
      <c r="D9" s="43" t="s">
        <v>813</v>
      </c>
      <c r="E9" s="43" t="s">
        <v>128</v>
      </c>
      <c r="F9" s="10" t="s">
        <v>129</v>
      </c>
      <c r="G9" s="52" t="s">
        <v>22</v>
      </c>
      <c r="H9" s="54" t="s">
        <v>1990</v>
      </c>
      <c r="I9" s="46"/>
      <c r="J9" s="46">
        <v>16</v>
      </c>
      <c r="K9" s="10" t="s">
        <v>130</v>
      </c>
      <c r="L9" s="10" t="s">
        <v>131</v>
      </c>
      <c r="M9" s="10" t="s">
        <v>132</v>
      </c>
      <c r="N9" s="47">
        <v>1000</v>
      </c>
      <c r="O9" s="10" t="s">
        <v>1514</v>
      </c>
      <c r="P9" s="10" t="s">
        <v>133</v>
      </c>
      <c r="Q9" s="46"/>
      <c r="R9" s="48" t="s">
        <v>134</v>
      </c>
      <c r="S9" s="10" t="s">
        <v>144</v>
      </c>
      <c r="T9" s="46" t="s">
        <v>136</v>
      </c>
      <c r="U9" s="46"/>
      <c r="V9" s="46"/>
      <c r="W9" s="46"/>
      <c r="X9" s="46"/>
      <c r="Y9" s="46"/>
      <c r="Z9" s="46"/>
      <c r="AA9" s="46" t="s">
        <v>137</v>
      </c>
      <c r="AB9" s="46"/>
      <c r="AC9" s="46"/>
      <c r="AD9" s="46" t="s">
        <v>138</v>
      </c>
      <c r="AE9" s="46">
        <v>3</v>
      </c>
      <c r="AF9" s="46" t="s">
        <v>139</v>
      </c>
      <c r="AG9" s="46" t="s">
        <v>140</v>
      </c>
      <c r="AH9" s="10">
        <f t="shared" si="2"/>
        <v>100</v>
      </c>
      <c r="AI9" s="46"/>
      <c r="AJ9" s="46"/>
      <c r="AK9" s="10" t="s">
        <v>141</v>
      </c>
      <c r="AL9" s="10" t="str">
        <f>IF(E9="Fortinet",_xlfn.IFNA(VLOOKUP(AI9,#REF!,2,FALSE),"Please select option under Full PRMA Coverage column"),"")</f>
        <v/>
      </c>
      <c r="AM9" s="10" t="str">
        <f t="shared" si="0"/>
        <v/>
      </c>
      <c r="AN9" s="10" t="str">
        <f t="shared" si="0"/>
        <v/>
      </c>
      <c r="AO9" s="46" t="s">
        <v>142</v>
      </c>
      <c r="AP9" s="46" t="s">
        <v>143</v>
      </c>
      <c r="AQ9" s="46">
        <v>1</v>
      </c>
      <c r="AR9" s="46"/>
      <c r="AS9" s="49"/>
      <c r="AT9" s="49"/>
      <c r="AU9" s="50"/>
      <c r="AV9" s="50"/>
      <c r="AW9" s="51"/>
      <c r="AX9" s="51"/>
      <c r="BE9" s="13" t="str">
        <f t="shared" si="1"/>
        <v>SilverpeakSFP</v>
      </c>
      <c r="BF9" s="13" t="str">
        <f t="shared" si="1"/>
        <v>SilverpeakPIM</v>
      </c>
      <c r="BG9" s="13" t="str">
        <f t="shared" si="1"/>
        <v>SilverpeakBW</v>
      </c>
      <c r="BH9" s="13" t="str">
        <f t="shared" si="1"/>
        <v>SilverpeakCable</v>
      </c>
      <c r="BI9" s="13" t="str">
        <f t="shared" si="1"/>
        <v>SilverpeakPC</v>
      </c>
      <c r="BJ9" s="13" t="str">
        <f t="shared" si="1"/>
        <v>SilverpeakFull PRMA</v>
      </c>
    </row>
    <row r="10" spans="1:62" s="13" customFormat="1" ht="101.5" x14ac:dyDescent="0.35">
      <c r="A10" s="10" t="e">
        <f>IF(F10="Gateway","SDWAN Gateway, SDW0020",IF(E10="","",VLOOKUP(E10,#REF!,2,FALSE)))</f>
        <v>#REF!</v>
      </c>
      <c r="B10" s="10" t="e">
        <f>IF(F10="Gateway","not applicable",IF(E10="","",VLOOKUP(E10,#REF!,3,FALSE)))</f>
        <v>#REF!</v>
      </c>
      <c r="C10" s="10" t="e">
        <f>IF(F10="Gateway","19400263",IF(E10="","",VLOOKUP(E10,#REF!,4,FALSE)))</f>
        <v>#REF!</v>
      </c>
      <c r="D10" s="43" t="s">
        <v>815</v>
      </c>
      <c r="E10" s="43" t="s">
        <v>128</v>
      </c>
      <c r="F10" s="10" t="s">
        <v>129</v>
      </c>
      <c r="G10" s="55" t="s">
        <v>23</v>
      </c>
      <c r="H10" s="46" t="s">
        <v>2055</v>
      </c>
      <c r="I10" s="46"/>
      <c r="J10" s="46">
        <v>30</v>
      </c>
      <c r="K10" s="10" t="s">
        <v>130</v>
      </c>
      <c r="L10" s="10" t="s">
        <v>146</v>
      </c>
      <c r="M10" s="10" t="s">
        <v>147</v>
      </c>
      <c r="N10" s="47">
        <v>100</v>
      </c>
      <c r="O10" s="10" t="s">
        <v>148</v>
      </c>
      <c r="P10" s="10" t="s">
        <v>133</v>
      </c>
      <c r="Q10" s="46"/>
      <c r="R10" s="48" t="s">
        <v>134</v>
      </c>
      <c r="S10" s="10" t="s">
        <v>149</v>
      </c>
      <c r="T10" s="46" t="s">
        <v>136</v>
      </c>
      <c r="U10" s="46"/>
      <c r="V10" s="46"/>
      <c r="W10" s="46"/>
      <c r="X10" s="46"/>
      <c r="Y10" s="46"/>
      <c r="Z10" s="46"/>
      <c r="AA10" s="46" t="s">
        <v>137</v>
      </c>
      <c r="AB10" s="46"/>
      <c r="AC10" s="46"/>
      <c r="AD10" s="46" t="s">
        <v>145</v>
      </c>
      <c r="AE10" s="46">
        <v>3</v>
      </c>
      <c r="AF10" s="46" t="s">
        <v>139</v>
      </c>
      <c r="AG10" s="46" t="s">
        <v>140</v>
      </c>
      <c r="AH10" s="46">
        <f t="shared" si="2"/>
        <v>10</v>
      </c>
      <c r="AI10" s="46"/>
      <c r="AJ10" s="46"/>
      <c r="AK10" s="10" t="s">
        <v>141</v>
      </c>
      <c r="AL10" s="10" t="str">
        <f>IF(E10="Fortinet",_xlfn.IFNA(VLOOKUP(AI10,#REF!,2,FALSE),"Please select option under Full PRMA Coverage column"),"")</f>
        <v/>
      </c>
      <c r="AM10" s="10" t="str">
        <f t="shared" si="0"/>
        <v/>
      </c>
      <c r="AN10" s="10" t="str">
        <f t="shared" si="0"/>
        <v/>
      </c>
      <c r="AO10" s="46" t="s">
        <v>142</v>
      </c>
      <c r="AP10" s="46" t="s">
        <v>143</v>
      </c>
      <c r="AQ10" s="46">
        <v>1</v>
      </c>
      <c r="AR10" s="46"/>
      <c r="AS10" s="49"/>
      <c r="AT10" s="49"/>
      <c r="AU10" s="50"/>
      <c r="AV10" s="50"/>
      <c r="AW10" s="51"/>
      <c r="AX10" s="51"/>
      <c r="BE10" s="13" t="str">
        <f t="shared" si="1"/>
        <v>SilverpeakSFP</v>
      </c>
      <c r="BF10" s="13" t="str">
        <f t="shared" si="1"/>
        <v>SilverpeakPIM</v>
      </c>
      <c r="BG10" s="13" t="str">
        <f t="shared" si="1"/>
        <v>SilverpeakBW</v>
      </c>
      <c r="BH10" s="13" t="str">
        <f t="shared" si="1"/>
        <v>SilverpeakCable</v>
      </c>
      <c r="BI10" s="13" t="str">
        <f t="shared" si="1"/>
        <v>SilverpeakPC</v>
      </c>
      <c r="BJ10" s="13" t="str">
        <f t="shared" si="1"/>
        <v>SilverpeakFull PRMA</v>
      </c>
    </row>
    <row r="11" spans="1:62" s="13" customFormat="1" ht="101.5" x14ac:dyDescent="0.35">
      <c r="A11" s="10" t="e">
        <f>IF(F11="Gateway","SDWAN Gateway, SDW0020",IF(E11="","",VLOOKUP(E11,#REF!,2,FALSE)))</f>
        <v>#REF!</v>
      </c>
      <c r="B11" s="10" t="e">
        <f>IF(F11="Gateway","not applicable",IF(E11="","",VLOOKUP(E11,#REF!,3,FALSE)))</f>
        <v>#REF!</v>
      </c>
      <c r="C11" s="10" t="e">
        <f>IF(F11="Gateway","19400263",IF(E11="","",VLOOKUP(E11,#REF!,4,FALSE)))</f>
        <v>#REF!</v>
      </c>
      <c r="D11" s="43" t="s">
        <v>817</v>
      </c>
      <c r="E11" s="43" t="s">
        <v>128</v>
      </c>
      <c r="F11" s="10" t="s">
        <v>129</v>
      </c>
      <c r="G11" s="55" t="s">
        <v>23</v>
      </c>
      <c r="H11" s="46" t="s">
        <v>2055</v>
      </c>
      <c r="I11" s="46"/>
      <c r="J11" s="46">
        <v>31</v>
      </c>
      <c r="K11" s="10" t="s">
        <v>130</v>
      </c>
      <c r="L11" s="10" t="s">
        <v>146</v>
      </c>
      <c r="M11" s="10" t="s">
        <v>147</v>
      </c>
      <c r="N11" s="47">
        <v>100</v>
      </c>
      <c r="O11" s="10" t="s">
        <v>148</v>
      </c>
      <c r="P11" s="10" t="s">
        <v>133</v>
      </c>
      <c r="Q11" s="46"/>
      <c r="R11" s="48" t="s">
        <v>134</v>
      </c>
      <c r="S11" s="10" t="s">
        <v>149</v>
      </c>
      <c r="T11" s="46" t="s">
        <v>136</v>
      </c>
      <c r="U11" s="46"/>
      <c r="V11" s="46"/>
      <c r="W11" s="46"/>
      <c r="X11" s="46"/>
      <c r="Y11" s="46"/>
      <c r="Z11" s="46"/>
      <c r="AA11" s="46" t="s">
        <v>137</v>
      </c>
      <c r="AB11" s="46"/>
      <c r="AC11" s="46"/>
      <c r="AD11" s="46" t="s">
        <v>145</v>
      </c>
      <c r="AE11" s="46">
        <v>3</v>
      </c>
      <c r="AF11" s="46" t="s">
        <v>139</v>
      </c>
      <c r="AG11" s="46" t="s">
        <v>140</v>
      </c>
      <c r="AH11" s="46">
        <f t="shared" si="2"/>
        <v>10</v>
      </c>
      <c r="AI11" s="46"/>
      <c r="AJ11" s="46"/>
      <c r="AK11" s="10" t="s">
        <v>141</v>
      </c>
      <c r="AL11" s="10" t="str">
        <f>IF(E11="Fortinet",_xlfn.IFNA(VLOOKUP(AI11,#REF!,2,FALSE),"Please select option under Full PRMA Coverage column"),"")</f>
        <v/>
      </c>
      <c r="AM11" s="10" t="str">
        <f t="shared" si="0"/>
        <v/>
      </c>
      <c r="AN11" s="10" t="str">
        <f t="shared" si="0"/>
        <v/>
      </c>
      <c r="AO11" s="46" t="s">
        <v>142</v>
      </c>
      <c r="AP11" s="46" t="s">
        <v>143</v>
      </c>
      <c r="AQ11" s="46">
        <v>1</v>
      </c>
      <c r="AR11" s="46"/>
      <c r="AS11" s="49"/>
      <c r="AT11" s="49"/>
      <c r="AU11" s="50"/>
      <c r="AV11" s="50"/>
      <c r="AW11" s="51"/>
      <c r="AX11" s="51"/>
      <c r="BE11" s="13" t="str">
        <f t="shared" si="1"/>
        <v>SilverpeakSFP</v>
      </c>
      <c r="BF11" s="13" t="str">
        <f t="shared" si="1"/>
        <v>SilverpeakPIM</v>
      </c>
      <c r="BG11" s="13" t="str">
        <f t="shared" si="1"/>
        <v>SilverpeakBW</v>
      </c>
      <c r="BH11" s="13" t="str">
        <f t="shared" si="1"/>
        <v>SilverpeakCable</v>
      </c>
      <c r="BI11" s="13" t="str">
        <f t="shared" si="1"/>
        <v>SilverpeakPC</v>
      </c>
      <c r="BJ11" s="13" t="str">
        <f t="shared" si="1"/>
        <v>SilverpeakFull PRMA</v>
      </c>
    </row>
    <row r="12" spans="1:62" s="13" customFormat="1" ht="101.5" x14ac:dyDescent="0.35">
      <c r="A12" s="10" t="e">
        <f>IF(F12="Gateway","SDWAN Gateway, SDW0020",IF(E12="","",VLOOKUP(E12,#REF!,2,FALSE)))</f>
        <v>#REF!</v>
      </c>
      <c r="B12" s="10" t="e">
        <f>IF(F12="Gateway","not applicable",IF(E12="","",VLOOKUP(E12,#REF!,3,FALSE)))</f>
        <v>#REF!</v>
      </c>
      <c r="C12" s="10" t="e">
        <f>IF(F12="Gateway","19400263",IF(E12="","",VLOOKUP(E12,#REF!,4,FALSE)))</f>
        <v>#REF!</v>
      </c>
      <c r="D12" s="43" t="s">
        <v>819</v>
      </c>
      <c r="E12" s="43" t="s">
        <v>128</v>
      </c>
      <c r="F12" s="10" t="s">
        <v>129</v>
      </c>
      <c r="G12" s="55" t="s">
        <v>24</v>
      </c>
      <c r="H12" s="46" t="s">
        <v>1991</v>
      </c>
      <c r="I12" s="46"/>
      <c r="J12" s="46">
        <v>9</v>
      </c>
      <c r="K12" s="10" t="s">
        <v>130</v>
      </c>
      <c r="L12" s="10" t="s">
        <v>146</v>
      </c>
      <c r="M12" s="10" t="s">
        <v>147</v>
      </c>
      <c r="N12" s="47">
        <v>250</v>
      </c>
      <c r="O12" s="10" t="s">
        <v>150</v>
      </c>
      <c r="P12" s="10" t="s">
        <v>133</v>
      </c>
      <c r="Q12" s="46"/>
      <c r="R12" s="48" t="s">
        <v>134</v>
      </c>
      <c r="S12" s="10" t="s">
        <v>149</v>
      </c>
      <c r="T12" s="46" t="s">
        <v>136</v>
      </c>
      <c r="U12" s="46"/>
      <c r="V12" s="46"/>
      <c r="W12" s="46"/>
      <c r="X12" s="46"/>
      <c r="Y12" s="46"/>
      <c r="Z12" s="46"/>
      <c r="AA12" s="46" t="s">
        <v>137</v>
      </c>
      <c r="AB12" s="46"/>
      <c r="AC12" s="46"/>
      <c r="AD12" s="46" t="s">
        <v>145</v>
      </c>
      <c r="AE12" s="46">
        <v>3</v>
      </c>
      <c r="AF12" s="46" t="s">
        <v>139</v>
      </c>
      <c r="AG12" s="46" t="s">
        <v>140</v>
      </c>
      <c r="AH12" s="10">
        <f t="shared" si="2"/>
        <v>25</v>
      </c>
      <c r="AI12" s="46"/>
      <c r="AJ12" s="46"/>
      <c r="AK12" s="10" t="s">
        <v>141</v>
      </c>
      <c r="AL12" s="10" t="str">
        <f>IF(E12="Fortinet",_xlfn.IFNA(VLOOKUP(AI12,#REF!,2,FALSE),"Please select option under Full PRMA Coverage column"),"")</f>
        <v/>
      </c>
      <c r="AM12" s="10" t="str">
        <f t="shared" si="0"/>
        <v/>
      </c>
      <c r="AN12" s="10" t="str">
        <f t="shared" si="0"/>
        <v/>
      </c>
      <c r="AO12" s="46" t="s">
        <v>142</v>
      </c>
      <c r="AP12" s="46" t="s">
        <v>143</v>
      </c>
      <c r="AQ12" s="46">
        <v>1</v>
      </c>
      <c r="AR12" s="46"/>
      <c r="AS12" s="49"/>
      <c r="AT12" s="49"/>
      <c r="AU12" s="50"/>
      <c r="AV12" s="50"/>
      <c r="AW12" s="51"/>
      <c r="AX12" s="51"/>
      <c r="BE12" s="13" t="str">
        <f t="shared" si="1"/>
        <v>SilverpeakSFP</v>
      </c>
      <c r="BF12" s="13" t="str">
        <f t="shared" si="1"/>
        <v>SilverpeakPIM</v>
      </c>
      <c r="BG12" s="13" t="str">
        <f t="shared" si="1"/>
        <v>SilverpeakBW</v>
      </c>
      <c r="BH12" s="13" t="str">
        <f t="shared" si="1"/>
        <v>SilverpeakCable</v>
      </c>
      <c r="BI12" s="13" t="str">
        <f t="shared" si="1"/>
        <v>SilverpeakPC</v>
      </c>
      <c r="BJ12" s="13" t="str">
        <f t="shared" si="1"/>
        <v>SilverpeakFull PRMA</v>
      </c>
    </row>
    <row r="13" spans="1:62" s="58" customFormat="1" ht="101.5" x14ac:dyDescent="0.35">
      <c r="A13" s="10" t="e">
        <f>IF(F13="Gateway","SDWAN Gateway, SDW0020",IF(E13="","",VLOOKUP(E13,#REF!,2,FALSE)))</f>
        <v>#REF!</v>
      </c>
      <c r="B13" s="10" t="e">
        <f>IF(F13="Gateway","not applicable",IF(E13="","",VLOOKUP(E13,#REF!,3,FALSE)))</f>
        <v>#REF!</v>
      </c>
      <c r="C13" s="10" t="e">
        <f>IF(F13="Gateway","19400263",IF(E13="","",VLOOKUP(E13,#REF!,4,FALSE)))</f>
        <v>#REF!</v>
      </c>
      <c r="D13" s="43" t="s">
        <v>821</v>
      </c>
      <c r="E13" s="43" t="s">
        <v>128</v>
      </c>
      <c r="F13" s="10" t="s">
        <v>129</v>
      </c>
      <c r="G13" s="55" t="s">
        <v>24</v>
      </c>
      <c r="H13" s="246" t="s">
        <v>1991</v>
      </c>
      <c r="I13" s="43"/>
      <c r="J13" s="46">
        <v>10</v>
      </c>
      <c r="K13" s="10" t="s">
        <v>130</v>
      </c>
      <c r="L13" s="43" t="s">
        <v>146</v>
      </c>
      <c r="M13" s="43" t="s">
        <v>147</v>
      </c>
      <c r="N13" s="56">
        <v>250</v>
      </c>
      <c r="O13" s="43" t="s">
        <v>150</v>
      </c>
      <c r="P13" s="10" t="s">
        <v>133</v>
      </c>
      <c r="Q13" s="46"/>
      <c r="R13" s="48" t="s">
        <v>134</v>
      </c>
      <c r="S13" s="10" t="s">
        <v>149</v>
      </c>
      <c r="T13" s="46" t="s">
        <v>136</v>
      </c>
      <c r="U13" s="57"/>
      <c r="W13" s="57"/>
      <c r="Y13" s="57"/>
      <c r="AA13" s="46" t="s">
        <v>137</v>
      </c>
      <c r="AB13" s="46"/>
      <c r="AC13" s="46"/>
      <c r="AD13" s="46" t="s">
        <v>145</v>
      </c>
      <c r="AE13" s="46">
        <v>3</v>
      </c>
      <c r="AF13" s="46" t="s">
        <v>139</v>
      </c>
      <c r="AG13" s="46" t="s">
        <v>140</v>
      </c>
      <c r="AH13" s="10">
        <f t="shared" si="2"/>
        <v>25</v>
      </c>
      <c r="AI13" s="46"/>
      <c r="AJ13" s="46"/>
      <c r="AK13" s="10" t="s">
        <v>141</v>
      </c>
      <c r="AL13" s="10" t="str">
        <f>IF(E13="Fortinet",_xlfn.IFNA(VLOOKUP(AI13,#REF!,2,FALSE),"Please select option under Full PRMA Coverage column"),"")</f>
        <v/>
      </c>
      <c r="AM13" s="10" t="str">
        <f t="shared" si="0"/>
        <v/>
      </c>
      <c r="AN13" s="10" t="str">
        <f t="shared" si="0"/>
        <v/>
      </c>
      <c r="AO13" s="46" t="s">
        <v>142</v>
      </c>
      <c r="AP13" s="46" t="s">
        <v>143</v>
      </c>
      <c r="AQ13" s="46">
        <v>1</v>
      </c>
      <c r="AR13" s="57"/>
      <c r="BE13" s="13" t="str">
        <f t="shared" si="1"/>
        <v>SilverpeakSFP</v>
      </c>
      <c r="BF13" s="13" t="str">
        <f t="shared" si="1"/>
        <v>SilverpeakPIM</v>
      </c>
      <c r="BG13" s="13" t="str">
        <f t="shared" si="1"/>
        <v>SilverpeakBW</v>
      </c>
      <c r="BH13" s="13" t="str">
        <f t="shared" si="1"/>
        <v>SilverpeakCable</v>
      </c>
      <c r="BI13" s="13" t="str">
        <f t="shared" si="1"/>
        <v>SilverpeakPC</v>
      </c>
      <c r="BJ13" s="13" t="str">
        <f t="shared" si="1"/>
        <v>SilverpeakFull PRMA</v>
      </c>
    </row>
    <row r="14" spans="1:62" s="58" customFormat="1" ht="101.5" x14ac:dyDescent="0.35">
      <c r="A14" s="10" t="e">
        <f>IF(F14="Gateway","SDWAN Gateway, SDW0020",IF(E14="","",VLOOKUP(E14,#REF!,2,FALSE)))</f>
        <v>#REF!</v>
      </c>
      <c r="B14" s="10" t="e">
        <f>IF(F14="Gateway","not applicable",IF(E14="","",VLOOKUP(E14,#REF!,3,FALSE)))</f>
        <v>#REF!</v>
      </c>
      <c r="C14" s="10" t="e">
        <f>IF(F14="Gateway","19400263",IF(E14="","",VLOOKUP(E14,#REF!,4,FALSE)))</f>
        <v>#REF!</v>
      </c>
      <c r="D14" s="43" t="s">
        <v>823</v>
      </c>
      <c r="E14" s="43" t="s">
        <v>128</v>
      </c>
      <c r="F14" s="10" t="s">
        <v>129</v>
      </c>
      <c r="G14" s="55" t="s">
        <v>24</v>
      </c>
      <c r="H14" s="246" t="s">
        <v>2056</v>
      </c>
      <c r="I14" s="43"/>
      <c r="J14" s="46">
        <v>9</v>
      </c>
      <c r="K14" s="10" t="s">
        <v>130</v>
      </c>
      <c r="L14" s="43" t="s">
        <v>146</v>
      </c>
      <c r="M14" s="43" t="s">
        <v>147</v>
      </c>
      <c r="N14" s="56">
        <v>250</v>
      </c>
      <c r="O14" s="43" t="s">
        <v>151</v>
      </c>
      <c r="P14" s="10" t="s">
        <v>133</v>
      </c>
      <c r="Q14" s="46"/>
      <c r="R14" s="48" t="s">
        <v>134</v>
      </c>
      <c r="S14" s="10" t="s">
        <v>149</v>
      </c>
      <c r="T14" s="46" t="s">
        <v>136</v>
      </c>
      <c r="U14" s="57"/>
      <c r="W14" s="57"/>
      <c r="Y14" s="57"/>
      <c r="AA14" s="46" t="s">
        <v>137</v>
      </c>
      <c r="AB14" s="46"/>
      <c r="AC14" s="46"/>
      <c r="AD14" s="46" t="s">
        <v>145</v>
      </c>
      <c r="AE14" s="46">
        <v>3</v>
      </c>
      <c r="AF14" s="46" t="s">
        <v>139</v>
      </c>
      <c r="AG14" s="46" t="s">
        <v>140</v>
      </c>
      <c r="AH14" s="10">
        <f t="shared" si="2"/>
        <v>25</v>
      </c>
      <c r="AI14" s="46"/>
      <c r="AJ14" s="46"/>
      <c r="AK14" s="10" t="s">
        <v>141</v>
      </c>
      <c r="AL14" s="10" t="str">
        <f>IF(E14="Fortinet",_xlfn.IFNA(VLOOKUP(AI14,#REF!,2,FALSE),"Please select option under Full PRMA Coverage column"),"")</f>
        <v/>
      </c>
      <c r="AM14" s="10" t="str">
        <f t="shared" si="0"/>
        <v/>
      </c>
      <c r="AN14" s="10" t="str">
        <f t="shared" si="0"/>
        <v/>
      </c>
      <c r="AO14" s="46" t="s">
        <v>142</v>
      </c>
      <c r="AP14" s="46" t="s">
        <v>143</v>
      </c>
      <c r="AQ14" s="46">
        <v>1</v>
      </c>
      <c r="AR14" s="57"/>
      <c r="BE14" s="13" t="str">
        <f t="shared" si="1"/>
        <v>SilverpeakSFP</v>
      </c>
      <c r="BF14" s="13" t="str">
        <f t="shared" si="1"/>
        <v>SilverpeakPIM</v>
      </c>
      <c r="BG14" s="13" t="str">
        <f t="shared" si="1"/>
        <v>SilverpeakBW</v>
      </c>
      <c r="BH14" s="13" t="str">
        <f t="shared" si="1"/>
        <v>SilverpeakCable</v>
      </c>
      <c r="BI14" s="13" t="str">
        <f t="shared" si="1"/>
        <v>SilverpeakPC</v>
      </c>
      <c r="BJ14" s="13" t="str">
        <f t="shared" si="1"/>
        <v>SilverpeakFull PRMA</v>
      </c>
    </row>
    <row r="15" spans="1:62" s="58" customFormat="1" ht="101.5" x14ac:dyDescent="0.35">
      <c r="A15" s="10" t="e">
        <f>IF(F15="Gateway","SDWAN Gateway, SDW0020",IF(E15="","",VLOOKUP(E15,#REF!,2,FALSE)))</f>
        <v>#REF!</v>
      </c>
      <c r="B15" s="10" t="e">
        <f>IF(F15="Gateway","not applicable",IF(E15="","",VLOOKUP(E15,#REF!,3,FALSE)))</f>
        <v>#REF!</v>
      </c>
      <c r="C15" s="10" t="e">
        <f>IF(F15="Gateway","19400263",IF(E15="","",VLOOKUP(E15,#REF!,4,FALSE)))</f>
        <v>#REF!</v>
      </c>
      <c r="D15" s="43" t="s">
        <v>825</v>
      </c>
      <c r="E15" s="43" t="s">
        <v>128</v>
      </c>
      <c r="F15" s="10" t="s">
        <v>129</v>
      </c>
      <c r="G15" s="55" t="s">
        <v>24</v>
      </c>
      <c r="H15" s="246" t="s">
        <v>2056</v>
      </c>
      <c r="I15" s="43"/>
      <c r="J15" s="46">
        <v>10</v>
      </c>
      <c r="K15" s="10" t="s">
        <v>130</v>
      </c>
      <c r="L15" s="43" t="s">
        <v>146</v>
      </c>
      <c r="M15" s="43" t="s">
        <v>147</v>
      </c>
      <c r="N15" s="56">
        <v>250</v>
      </c>
      <c r="O15" s="43" t="s">
        <v>151</v>
      </c>
      <c r="P15" s="10" t="s">
        <v>133</v>
      </c>
      <c r="Q15" s="46"/>
      <c r="R15" s="48" t="s">
        <v>134</v>
      </c>
      <c r="S15" s="10" t="s">
        <v>149</v>
      </c>
      <c r="T15" s="46" t="s">
        <v>136</v>
      </c>
      <c r="U15" s="57"/>
      <c r="W15" s="57"/>
      <c r="Y15" s="57"/>
      <c r="AA15" s="46" t="s">
        <v>137</v>
      </c>
      <c r="AB15" s="46"/>
      <c r="AC15" s="46"/>
      <c r="AD15" s="46" t="s">
        <v>145</v>
      </c>
      <c r="AE15" s="46">
        <v>3</v>
      </c>
      <c r="AF15" s="46" t="s">
        <v>139</v>
      </c>
      <c r="AG15" s="46" t="s">
        <v>140</v>
      </c>
      <c r="AH15" s="10">
        <f t="shared" si="2"/>
        <v>25</v>
      </c>
      <c r="AI15" s="46"/>
      <c r="AJ15" s="46"/>
      <c r="AK15" s="10" t="s">
        <v>141</v>
      </c>
      <c r="AL15" s="10" t="str">
        <f>IF(E15="Fortinet",_xlfn.IFNA(VLOOKUP(AI15,#REF!,2,FALSE),"Please select option under Full PRMA Coverage column"),"")</f>
        <v/>
      </c>
      <c r="AM15" s="10" t="str">
        <f t="shared" si="0"/>
        <v/>
      </c>
      <c r="AN15" s="10" t="str">
        <f t="shared" si="0"/>
        <v/>
      </c>
      <c r="AO15" s="46" t="s">
        <v>142</v>
      </c>
      <c r="AP15" s="46" t="s">
        <v>143</v>
      </c>
      <c r="AQ15" s="46">
        <v>1</v>
      </c>
      <c r="AR15" s="57"/>
      <c r="BE15" s="13" t="str">
        <f t="shared" si="1"/>
        <v>SilverpeakSFP</v>
      </c>
      <c r="BF15" s="13" t="str">
        <f t="shared" si="1"/>
        <v>SilverpeakPIM</v>
      </c>
      <c r="BG15" s="13" t="str">
        <f t="shared" si="1"/>
        <v>SilverpeakBW</v>
      </c>
      <c r="BH15" s="13" t="str">
        <f t="shared" si="1"/>
        <v>SilverpeakCable</v>
      </c>
      <c r="BI15" s="13" t="str">
        <f t="shared" si="1"/>
        <v>SilverpeakPC</v>
      </c>
      <c r="BJ15" s="13" t="str">
        <f t="shared" si="1"/>
        <v>SilverpeakFull PRMA</v>
      </c>
    </row>
    <row r="16" spans="1:62" s="58" customFormat="1" ht="101.5" x14ac:dyDescent="0.35">
      <c r="A16" s="10" t="e">
        <f>IF(F16="Gateway","SDWAN Gateway, SDW0020",IF(E16="","",VLOOKUP(E16,#REF!,2,FALSE)))</f>
        <v>#REF!</v>
      </c>
      <c r="B16" s="10" t="e">
        <f>IF(F16="Gateway","not applicable",IF(E16="","",VLOOKUP(E16,#REF!,3,FALSE)))</f>
        <v>#REF!</v>
      </c>
      <c r="C16" s="10" t="e">
        <f>IF(F16="Gateway","19400263",IF(E16="","",VLOOKUP(E16,#REF!,4,FALSE)))</f>
        <v>#REF!</v>
      </c>
      <c r="D16" s="43" t="s">
        <v>827</v>
      </c>
      <c r="E16" s="43" t="s">
        <v>128</v>
      </c>
      <c r="F16" s="10" t="s">
        <v>129</v>
      </c>
      <c r="G16" s="55" t="s">
        <v>25</v>
      </c>
      <c r="H16" s="58" t="s">
        <v>2057</v>
      </c>
      <c r="J16" s="46">
        <v>30</v>
      </c>
      <c r="K16" s="10" t="s">
        <v>130</v>
      </c>
      <c r="L16" s="58" t="s">
        <v>146</v>
      </c>
      <c r="M16" s="58" t="s">
        <v>147</v>
      </c>
      <c r="N16" s="59">
        <v>100</v>
      </c>
      <c r="O16" s="58" t="s">
        <v>152</v>
      </c>
      <c r="P16" s="10" t="s">
        <v>133</v>
      </c>
      <c r="Q16" s="46"/>
      <c r="R16" s="48" t="s">
        <v>134</v>
      </c>
      <c r="S16" s="10" t="s">
        <v>149</v>
      </c>
      <c r="T16" s="46" t="s">
        <v>136</v>
      </c>
      <c r="U16" s="57"/>
      <c r="W16" s="57"/>
      <c r="Y16" s="57"/>
      <c r="AA16" s="46" t="s">
        <v>137</v>
      </c>
      <c r="AB16" s="46"/>
      <c r="AC16" s="46"/>
      <c r="AD16" s="46" t="s">
        <v>145</v>
      </c>
      <c r="AE16" s="46">
        <v>3</v>
      </c>
      <c r="AF16" s="46" t="s">
        <v>139</v>
      </c>
      <c r="AG16" s="46" t="s">
        <v>140</v>
      </c>
      <c r="AH16" s="10">
        <f t="shared" si="2"/>
        <v>10</v>
      </c>
      <c r="AI16" s="46"/>
      <c r="AJ16" s="46"/>
      <c r="AK16" s="10" t="s">
        <v>141</v>
      </c>
      <c r="AL16" s="10" t="str">
        <f>IF(E16="Fortinet",_xlfn.IFNA(VLOOKUP(AI16,#REF!,2,FALSE),"Please select option under Full PRMA Coverage column"),"")</f>
        <v/>
      </c>
      <c r="AM16" s="10" t="str">
        <f t="shared" si="0"/>
        <v/>
      </c>
      <c r="AN16" s="10" t="str">
        <f t="shared" si="0"/>
        <v/>
      </c>
      <c r="AO16" s="46" t="s">
        <v>142</v>
      </c>
      <c r="AP16" s="46" t="s">
        <v>143</v>
      </c>
      <c r="AQ16" s="46">
        <v>1</v>
      </c>
      <c r="AR16" s="57"/>
      <c r="BE16" s="13" t="str">
        <f t="shared" si="1"/>
        <v>SilverpeakSFP</v>
      </c>
      <c r="BF16" s="13" t="str">
        <f t="shared" si="1"/>
        <v>SilverpeakPIM</v>
      </c>
      <c r="BG16" s="13" t="str">
        <f t="shared" si="1"/>
        <v>SilverpeakBW</v>
      </c>
      <c r="BH16" s="13" t="str">
        <f t="shared" si="1"/>
        <v>SilverpeakCable</v>
      </c>
      <c r="BI16" s="13" t="str">
        <f t="shared" si="1"/>
        <v>SilverpeakPC</v>
      </c>
      <c r="BJ16" s="13" t="str">
        <f t="shared" si="1"/>
        <v>SilverpeakFull PRMA</v>
      </c>
    </row>
    <row r="17" spans="1:62" s="58" customFormat="1" ht="101.5" x14ac:dyDescent="0.35">
      <c r="A17" s="10" t="e">
        <f>IF(F17="Gateway","SDWAN Gateway, SDW0020",IF(E17="","",VLOOKUP(E17,#REF!,2,FALSE)))</f>
        <v>#REF!</v>
      </c>
      <c r="B17" s="10" t="e">
        <f>IF(F17="Gateway","not applicable",IF(E17="","",VLOOKUP(E17,#REF!,3,FALSE)))</f>
        <v>#REF!</v>
      </c>
      <c r="C17" s="10" t="e">
        <f>IF(F17="Gateway","19400263",IF(E17="","",VLOOKUP(E17,#REF!,4,FALSE)))</f>
        <v>#REF!</v>
      </c>
      <c r="D17" s="58" t="s">
        <v>829</v>
      </c>
      <c r="E17" s="43" t="s">
        <v>128</v>
      </c>
      <c r="F17" s="10" t="s">
        <v>129</v>
      </c>
      <c r="G17" s="55" t="s">
        <v>25</v>
      </c>
      <c r="H17" s="58" t="s">
        <v>2057</v>
      </c>
      <c r="J17" s="46">
        <v>31</v>
      </c>
      <c r="K17" s="10" t="s">
        <v>130</v>
      </c>
      <c r="L17" s="58" t="s">
        <v>146</v>
      </c>
      <c r="M17" s="58" t="s">
        <v>147</v>
      </c>
      <c r="N17" s="59">
        <v>100</v>
      </c>
      <c r="O17" s="58" t="s">
        <v>152</v>
      </c>
      <c r="P17" s="10" t="s">
        <v>133</v>
      </c>
      <c r="Q17" s="46"/>
      <c r="R17" s="48" t="s">
        <v>134</v>
      </c>
      <c r="S17" s="10" t="s">
        <v>149</v>
      </c>
      <c r="T17" s="46" t="s">
        <v>136</v>
      </c>
      <c r="U17" s="57"/>
      <c r="W17" s="57"/>
      <c r="Y17" s="57"/>
      <c r="AA17" s="46" t="s">
        <v>137</v>
      </c>
      <c r="AB17" s="46"/>
      <c r="AC17" s="46"/>
      <c r="AD17" s="46" t="s">
        <v>145</v>
      </c>
      <c r="AE17" s="46">
        <v>3</v>
      </c>
      <c r="AF17" s="46" t="s">
        <v>139</v>
      </c>
      <c r="AG17" s="46" t="s">
        <v>140</v>
      </c>
      <c r="AH17" s="10">
        <f t="shared" si="2"/>
        <v>10</v>
      </c>
      <c r="AI17" s="46"/>
      <c r="AJ17" s="46"/>
      <c r="AK17" s="10" t="s">
        <v>141</v>
      </c>
      <c r="AL17" s="10" t="str">
        <f>IF(E17="Fortinet",_xlfn.IFNA(VLOOKUP(AI17,#REF!,2,FALSE),"Please select option under Full PRMA Coverage column"),"")</f>
        <v/>
      </c>
      <c r="AM17" s="10" t="str">
        <f t="shared" si="0"/>
        <v/>
      </c>
      <c r="AN17" s="10" t="str">
        <f t="shared" si="0"/>
        <v/>
      </c>
      <c r="AO17" s="46" t="s">
        <v>142</v>
      </c>
      <c r="AP17" s="46" t="s">
        <v>143</v>
      </c>
      <c r="AQ17" s="46">
        <v>1</v>
      </c>
      <c r="AR17" s="57"/>
      <c r="BE17" s="13" t="str">
        <f t="shared" si="1"/>
        <v>SilverpeakSFP</v>
      </c>
      <c r="BF17" s="13" t="str">
        <f t="shared" si="1"/>
        <v>SilverpeakPIM</v>
      </c>
      <c r="BG17" s="13" t="str">
        <f t="shared" si="1"/>
        <v>SilverpeakBW</v>
      </c>
      <c r="BH17" s="13" t="str">
        <f t="shared" si="1"/>
        <v>SilverpeakCable</v>
      </c>
      <c r="BI17" s="13" t="str">
        <f t="shared" si="1"/>
        <v>SilverpeakPC</v>
      </c>
      <c r="BJ17" s="13" t="str">
        <f t="shared" si="1"/>
        <v>SilverpeakFull PRMA</v>
      </c>
    </row>
    <row r="18" spans="1:62" s="48" customFormat="1" ht="116" x14ac:dyDescent="0.35">
      <c r="A18" s="10" t="e">
        <f>IF(F18="Gateway","SDWAN Gateway, SDW0020",IF(E18="","",VLOOKUP(E18,#REF!,2,FALSE)))</f>
        <v>#REF!</v>
      </c>
      <c r="B18" s="10" t="e">
        <f>IF(F18="Gateway","not applicable",IF(E18="","",VLOOKUP(E18,#REF!,3,FALSE)))</f>
        <v>#REF!</v>
      </c>
      <c r="C18" s="10" t="e">
        <f>IF(F18="Gateway","19400263",IF(E18="","",VLOOKUP(E18,#REF!,4,FALSE)))</f>
        <v>#REF!</v>
      </c>
      <c r="D18" s="48" t="s">
        <v>831</v>
      </c>
      <c r="E18" s="43" t="s">
        <v>128</v>
      </c>
      <c r="F18" s="10" t="s">
        <v>129</v>
      </c>
      <c r="G18" s="55" t="s">
        <v>25</v>
      </c>
      <c r="H18" s="71" t="s">
        <v>1945</v>
      </c>
      <c r="J18" s="60">
        <v>9</v>
      </c>
      <c r="K18" s="10" t="s">
        <v>130</v>
      </c>
      <c r="L18" s="48" t="s">
        <v>146</v>
      </c>
      <c r="M18" s="48" t="s">
        <v>147</v>
      </c>
      <c r="N18" s="61">
        <v>250</v>
      </c>
      <c r="O18" s="48" t="s">
        <v>153</v>
      </c>
      <c r="P18" s="10" t="s">
        <v>133</v>
      </c>
      <c r="Q18" s="46"/>
      <c r="R18" s="48" t="s">
        <v>134</v>
      </c>
      <c r="S18" s="10" t="s">
        <v>149</v>
      </c>
      <c r="T18" s="46" t="s">
        <v>136</v>
      </c>
      <c r="U18" s="46"/>
      <c r="V18" s="13"/>
      <c r="W18" s="46"/>
      <c r="X18" s="46"/>
      <c r="Y18" s="46"/>
      <c r="Z18" s="46"/>
      <c r="AA18" s="46" t="s">
        <v>137</v>
      </c>
      <c r="AB18" s="46"/>
      <c r="AC18" s="46"/>
      <c r="AD18" s="46" t="s">
        <v>154</v>
      </c>
      <c r="AE18" s="46">
        <v>3</v>
      </c>
      <c r="AF18" s="46" t="s">
        <v>139</v>
      </c>
      <c r="AG18" s="46" t="s">
        <v>140</v>
      </c>
      <c r="AH18" s="2">
        <f t="shared" si="2"/>
        <v>25</v>
      </c>
      <c r="AI18" s="46"/>
      <c r="AJ18" s="46"/>
      <c r="AK18" s="10" t="s">
        <v>141</v>
      </c>
      <c r="AL18" s="10" t="str">
        <f>IF(E18="Fortinet",_xlfn.IFNA(VLOOKUP(AI18,#REF!,2,FALSE),"Please select option under Full PRMA Coverage column"),"")</f>
        <v/>
      </c>
      <c r="AM18" s="10" t="str">
        <f t="shared" si="0"/>
        <v/>
      </c>
      <c r="AN18" s="10" t="str">
        <f t="shared" si="0"/>
        <v/>
      </c>
      <c r="AO18" s="46" t="s">
        <v>142</v>
      </c>
      <c r="AP18" s="46" t="s">
        <v>143</v>
      </c>
      <c r="AQ18" s="46">
        <v>1</v>
      </c>
      <c r="AR18" s="2"/>
      <c r="BE18" s="13" t="str">
        <f t="shared" si="1"/>
        <v>SilverpeakSFP</v>
      </c>
      <c r="BF18" s="13" t="str">
        <f t="shared" si="1"/>
        <v>SilverpeakPIM</v>
      </c>
      <c r="BG18" s="13" t="str">
        <f t="shared" si="1"/>
        <v>SilverpeakBW</v>
      </c>
      <c r="BH18" s="13" t="str">
        <f t="shared" si="1"/>
        <v>SilverpeakCable</v>
      </c>
      <c r="BI18" s="13" t="str">
        <f t="shared" si="1"/>
        <v>SilverpeakPC</v>
      </c>
      <c r="BJ18" s="13" t="str">
        <f t="shared" si="1"/>
        <v>SilverpeakFull PRMA</v>
      </c>
    </row>
    <row r="19" spans="1:62" s="48" customFormat="1" ht="116" x14ac:dyDescent="0.35">
      <c r="A19" s="10" t="e">
        <f>IF(F19="Gateway","SDWAN Gateway, SDW0020",IF(E19="","",VLOOKUP(E19,#REF!,2,FALSE)))</f>
        <v>#REF!</v>
      </c>
      <c r="B19" s="10" t="e">
        <f>IF(F19="Gateway","not applicable",IF(E19="","",VLOOKUP(E19,#REF!,3,FALSE)))</f>
        <v>#REF!</v>
      </c>
      <c r="C19" s="10" t="e">
        <f>IF(F19="Gateway","19400263",IF(E19="","",VLOOKUP(E19,#REF!,4,FALSE)))</f>
        <v>#REF!</v>
      </c>
      <c r="D19" s="48" t="s">
        <v>833</v>
      </c>
      <c r="E19" s="43" t="s">
        <v>128</v>
      </c>
      <c r="F19" s="10" t="s">
        <v>129</v>
      </c>
      <c r="G19" s="55" t="s">
        <v>25</v>
      </c>
      <c r="H19" s="71" t="s">
        <v>1945</v>
      </c>
      <c r="J19" s="46">
        <v>10</v>
      </c>
      <c r="K19" s="10" t="s">
        <v>130</v>
      </c>
      <c r="L19" s="48" t="s">
        <v>146</v>
      </c>
      <c r="M19" s="48" t="s">
        <v>147</v>
      </c>
      <c r="N19" s="61">
        <v>250</v>
      </c>
      <c r="O19" s="48" t="s">
        <v>153</v>
      </c>
      <c r="P19" s="10" t="s">
        <v>133</v>
      </c>
      <c r="Q19" s="46"/>
      <c r="R19" s="48" t="s">
        <v>134</v>
      </c>
      <c r="S19" s="10" t="s">
        <v>149</v>
      </c>
      <c r="T19" s="46" t="s">
        <v>136</v>
      </c>
      <c r="U19" s="46"/>
      <c r="V19" s="13"/>
      <c r="W19" s="46"/>
      <c r="X19" s="46"/>
      <c r="Y19" s="46"/>
      <c r="Z19" s="46"/>
      <c r="AA19" s="46" t="s">
        <v>137</v>
      </c>
      <c r="AB19" s="46"/>
      <c r="AC19" s="46"/>
      <c r="AD19" s="46" t="s">
        <v>154</v>
      </c>
      <c r="AE19" s="46">
        <v>3</v>
      </c>
      <c r="AF19" s="46" t="s">
        <v>139</v>
      </c>
      <c r="AG19" s="46" t="s">
        <v>140</v>
      </c>
      <c r="AH19" s="2">
        <f t="shared" si="2"/>
        <v>25</v>
      </c>
      <c r="AI19" s="46"/>
      <c r="AJ19" s="46"/>
      <c r="AK19" s="10" t="s">
        <v>141</v>
      </c>
      <c r="AL19" s="10" t="str">
        <f>IF(E19="Fortinet",_xlfn.IFNA(VLOOKUP(AI19,#REF!,2,FALSE),"Please select option under Full PRMA Coverage column"),"")</f>
        <v/>
      </c>
      <c r="AM19" s="10" t="str">
        <f t="shared" si="0"/>
        <v/>
      </c>
      <c r="AN19" s="10" t="str">
        <f t="shared" si="0"/>
        <v/>
      </c>
      <c r="AO19" s="46" t="s">
        <v>142</v>
      </c>
      <c r="AP19" s="46" t="s">
        <v>143</v>
      </c>
      <c r="AQ19" s="46">
        <v>1</v>
      </c>
      <c r="AR19" s="2"/>
      <c r="BE19" s="13" t="str">
        <f t="shared" si="1"/>
        <v>SilverpeakSFP</v>
      </c>
      <c r="BF19" s="13" t="str">
        <f t="shared" si="1"/>
        <v>SilverpeakPIM</v>
      </c>
      <c r="BG19" s="13" t="str">
        <f t="shared" si="1"/>
        <v>SilverpeakBW</v>
      </c>
      <c r="BH19" s="13" t="str">
        <f t="shared" si="1"/>
        <v>SilverpeakCable</v>
      </c>
      <c r="BI19" s="13" t="str">
        <f t="shared" si="1"/>
        <v>SilverpeakPC</v>
      </c>
      <c r="BJ19" s="13" t="str">
        <f t="shared" si="1"/>
        <v>SilverpeakFull PRMA</v>
      </c>
    </row>
    <row r="20" spans="1:62" s="63" customFormat="1" ht="87" x14ac:dyDescent="0.35">
      <c r="A20" s="62" t="e">
        <f>IF(F20="Gateway","SDWAN Gateway, SDW0020",IF(E20="","",VLOOKUP(E20,#REF!,2,FALSE)))</f>
        <v>#REF!</v>
      </c>
      <c r="B20" s="62" t="e">
        <f>IF(F20="Gateway","not applicable",IF(E20="","",VLOOKUP(E20,#REF!,3,FALSE)))</f>
        <v>#REF!</v>
      </c>
      <c r="C20" s="62" t="e">
        <f>IF(F20="Gateway","19400263",IF(E20="","",VLOOKUP(E20,#REF!,4,FALSE)))</f>
        <v>#REF!</v>
      </c>
      <c r="D20" s="63" t="s">
        <v>1515</v>
      </c>
      <c r="E20" s="64" t="s">
        <v>128</v>
      </c>
      <c r="F20" s="62" t="s">
        <v>129</v>
      </c>
      <c r="G20" s="63" t="s">
        <v>26</v>
      </c>
      <c r="H20" s="72" t="s">
        <v>1992</v>
      </c>
      <c r="J20" s="65">
        <v>30</v>
      </c>
      <c r="K20" s="62" t="s">
        <v>130</v>
      </c>
      <c r="L20" s="63" t="s">
        <v>146</v>
      </c>
      <c r="M20" s="63" t="s">
        <v>147</v>
      </c>
      <c r="N20" s="66">
        <v>100</v>
      </c>
      <c r="P20" s="62" t="s">
        <v>133</v>
      </c>
      <c r="Q20" s="65"/>
      <c r="R20" s="63" t="s">
        <v>134</v>
      </c>
      <c r="S20" s="62" t="s">
        <v>149</v>
      </c>
      <c r="T20" s="65" t="s">
        <v>136</v>
      </c>
      <c r="U20" s="67"/>
      <c r="W20" s="67"/>
      <c r="Y20" s="67"/>
      <c r="AA20" s="65" t="s">
        <v>137</v>
      </c>
      <c r="AB20" s="65"/>
      <c r="AC20" s="65"/>
      <c r="AD20" s="65" t="s">
        <v>145</v>
      </c>
      <c r="AE20" s="65">
        <v>3</v>
      </c>
      <c r="AF20" s="65" t="s">
        <v>139</v>
      </c>
      <c r="AG20" s="65" t="s">
        <v>140</v>
      </c>
      <c r="AH20" s="62">
        <f t="shared" si="2"/>
        <v>10</v>
      </c>
      <c r="AI20" s="65"/>
      <c r="AJ20" s="46"/>
      <c r="AK20" s="10" t="s">
        <v>141</v>
      </c>
      <c r="AL20" s="10" t="str">
        <f>IF(E20="Fortinet",_xlfn.IFNA(VLOOKUP(AI20,#REF!,2,FALSE),"Please select option under Full PRMA Coverage column"),"")</f>
        <v/>
      </c>
      <c r="AM20" s="10" t="str">
        <f t="shared" si="0"/>
        <v/>
      </c>
      <c r="AN20" s="10" t="str">
        <f t="shared" si="0"/>
        <v/>
      </c>
      <c r="AO20" s="65" t="s">
        <v>142</v>
      </c>
      <c r="AP20" s="65" t="s">
        <v>143</v>
      </c>
      <c r="AQ20" s="65">
        <v>1</v>
      </c>
      <c r="AR20" s="67"/>
      <c r="BE20" s="68" t="str">
        <f t="shared" ref="BE20:BJ62" si="3">CONCATENATE($E20,BE$3)</f>
        <v>SilverpeakSFP</v>
      </c>
      <c r="BF20" s="68" t="str">
        <f t="shared" si="3"/>
        <v>SilverpeakPIM</v>
      </c>
      <c r="BG20" s="68" t="str">
        <f t="shared" si="3"/>
        <v>SilverpeakBW</v>
      </c>
      <c r="BH20" s="68" t="str">
        <f t="shared" si="3"/>
        <v>SilverpeakCable</v>
      </c>
      <c r="BI20" s="68" t="str">
        <f t="shared" si="3"/>
        <v>SilverpeakPC</v>
      </c>
      <c r="BJ20" s="68" t="str">
        <f t="shared" si="3"/>
        <v>SilverpeakFull PRMA</v>
      </c>
    </row>
    <row r="21" spans="1:62" s="63" customFormat="1" ht="87" x14ac:dyDescent="0.35">
      <c r="A21" s="62" t="e">
        <f>IF(F21="Gateway","SDWAN Gateway, SDW0020",IF(E21="","",VLOOKUP(E21,#REF!,2,FALSE)))</f>
        <v>#REF!</v>
      </c>
      <c r="B21" s="62" t="e">
        <f>IF(F21="Gateway","not applicable",IF(E21="","",VLOOKUP(E21,#REF!,3,FALSE)))</f>
        <v>#REF!</v>
      </c>
      <c r="C21" s="62" t="e">
        <f>IF(F21="Gateway","19400263",IF(E21="","",VLOOKUP(E21,#REF!,4,FALSE)))</f>
        <v>#REF!</v>
      </c>
      <c r="D21" s="63" t="s">
        <v>1516</v>
      </c>
      <c r="E21" s="64" t="s">
        <v>128</v>
      </c>
      <c r="F21" s="62" t="s">
        <v>129</v>
      </c>
      <c r="G21" s="63" t="s">
        <v>26</v>
      </c>
      <c r="H21" s="72" t="s">
        <v>1992</v>
      </c>
      <c r="J21" s="65">
        <v>31</v>
      </c>
      <c r="K21" s="62" t="s">
        <v>130</v>
      </c>
      <c r="L21" s="63" t="s">
        <v>146</v>
      </c>
      <c r="M21" s="63" t="s">
        <v>147</v>
      </c>
      <c r="N21" s="66">
        <v>100</v>
      </c>
      <c r="P21" s="62" t="s">
        <v>133</v>
      </c>
      <c r="Q21" s="65"/>
      <c r="R21" s="63" t="s">
        <v>134</v>
      </c>
      <c r="S21" s="62" t="s">
        <v>149</v>
      </c>
      <c r="T21" s="65" t="s">
        <v>136</v>
      </c>
      <c r="U21" s="67"/>
      <c r="W21" s="67"/>
      <c r="Y21" s="67"/>
      <c r="AA21" s="65" t="s">
        <v>137</v>
      </c>
      <c r="AB21" s="65"/>
      <c r="AC21" s="65"/>
      <c r="AD21" s="65" t="s">
        <v>145</v>
      </c>
      <c r="AE21" s="65">
        <v>3</v>
      </c>
      <c r="AF21" s="65" t="s">
        <v>139</v>
      </c>
      <c r="AG21" s="65" t="s">
        <v>140</v>
      </c>
      <c r="AH21" s="62">
        <f t="shared" si="2"/>
        <v>10</v>
      </c>
      <c r="AI21" s="65"/>
      <c r="AJ21" s="46"/>
      <c r="AK21" s="10" t="s">
        <v>141</v>
      </c>
      <c r="AL21" s="10" t="str">
        <f>IF(E21="Fortinet",_xlfn.IFNA(VLOOKUP(AI21,#REF!,2,FALSE),"Please select option under Full PRMA Coverage column"),"")</f>
        <v/>
      </c>
      <c r="AM21" s="10" t="str">
        <f t="shared" si="0"/>
        <v/>
      </c>
      <c r="AN21" s="10" t="str">
        <f t="shared" si="0"/>
        <v/>
      </c>
      <c r="AO21" s="65" t="s">
        <v>142</v>
      </c>
      <c r="AP21" s="65" t="s">
        <v>143</v>
      </c>
      <c r="AQ21" s="65">
        <v>1</v>
      </c>
      <c r="AR21" s="67"/>
      <c r="BE21" s="68" t="str">
        <f t="shared" si="3"/>
        <v>SilverpeakSFP</v>
      </c>
      <c r="BF21" s="68" t="str">
        <f t="shared" si="3"/>
        <v>SilverpeakPIM</v>
      </c>
      <c r="BG21" s="68" t="str">
        <f t="shared" si="3"/>
        <v>SilverpeakBW</v>
      </c>
      <c r="BH21" s="68" t="str">
        <f t="shared" si="3"/>
        <v>SilverpeakCable</v>
      </c>
      <c r="BI21" s="68" t="str">
        <f t="shared" si="3"/>
        <v>SilverpeakPC</v>
      </c>
      <c r="BJ21" s="68" t="str">
        <f t="shared" si="3"/>
        <v>SilverpeakFull PRMA</v>
      </c>
    </row>
    <row r="22" spans="1:62" s="48" customFormat="1" ht="87" x14ac:dyDescent="0.35">
      <c r="A22" s="10" t="e">
        <f>IF(F22="Gateway","SDWAN Gateway, SDW0020",IF(E22="","",VLOOKUP(E22,#REF!,2,FALSE)))</f>
        <v>#REF!</v>
      </c>
      <c r="B22" s="10" t="e">
        <f>IF(F22="Gateway","not applicable",IF(E22="","",VLOOKUP(E22,#REF!,3,FALSE)))</f>
        <v>#REF!</v>
      </c>
      <c r="C22" s="10" t="e">
        <f>IF(F22="Gateway","19400263",IF(E22="","",VLOOKUP(E22,#REF!,4,FALSE)))</f>
        <v>#REF!</v>
      </c>
      <c r="D22" s="48" t="s">
        <v>835</v>
      </c>
      <c r="E22" s="43" t="s">
        <v>128</v>
      </c>
      <c r="F22" s="10" t="s">
        <v>129</v>
      </c>
      <c r="G22" s="55" t="s">
        <v>26</v>
      </c>
      <c r="H22" s="71" t="s">
        <v>1993</v>
      </c>
      <c r="J22" s="46">
        <v>30</v>
      </c>
      <c r="K22" s="10" t="s">
        <v>130</v>
      </c>
      <c r="L22" s="48" t="s">
        <v>146</v>
      </c>
      <c r="M22" s="48" t="s">
        <v>147</v>
      </c>
      <c r="N22" s="61">
        <v>100</v>
      </c>
      <c r="O22" s="48" t="s">
        <v>155</v>
      </c>
      <c r="P22" s="10" t="s">
        <v>133</v>
      </c>
      <c r="Q22" s="46"/>
      <c r="R22" s="48" t="s">
        <v>134</v>
      </c>
      <c r="S22" s="10" t="s">
        <v>149</v>
      </c>
      <c r="T22" s="46" t="s">
        <v>136</v>
      </c>
      <c r="U22" s="2"/>
      <c r="W22" s="2"/>
      <c r="Y22" s="2"/>
      <c r="AA22" s="46" t="s">
        <v>137</v>
      </c>
      <c r="AB22" s="46"/>
      <c r="AC22" s="46"/>
      <c r="AD22" s="46" t="s">
        <v>145</v>
      </c>
      <c r="AE22" s="46">
        <v>3</v>
      </c>
      <c r="AF22" s="46" t="s">
        <v>139</v>
      </c>
      <c r="AG22" s="46" t="s">
        <v>140</v>
      </c>
      <c r="AH22" s="10">
        <f t="shared" si="2"/>
        <v>10</v>
      </c>
      <c r="AI22" s="46"/>
      <c r="AJ22" s="46"/>
      <c r="AK22" s="10" t="s">
        <v>141</v>
      </c>
      <c r="AL22" s="10" t="str">
        <f>IF(E22="Fortinet",_xlfn.IFNA(VLOOKUP(AI22,#REF!,2,FALSE),"Please select option under Full PRMA Coverage column"),"")</f>
        <v/>
      </c>
      <c r="AM22" s="10" t="str">
        <f t="shared" si="0"/>
        <v/>
      </c>
      <c r="AN22" s="10" t="str">
        <f t="shared" si="0"/>
        <v/>
      </c>
      <c r="AO22" s="46" t="s">
        <v>142</v>
      </c>
      <c r="AP22" s="46" t="s">
        <v>143</v>
      </c>
      <c r="AQ22" s="46">
        <v>1</v>
      </c>
      <c r="AR22" s="2"/>
      <c r="BE22" s="13" t="str">
        <f t="shared" si="3"/>
        <v>SilverpeakSFP</v>
      </c>
      <c r="BF22" s="13" t="str">
        <f t="shared" si="3"/>
        <v>SilverpeakPIM</v>
      </c>
      <c r="BG22" s="13" t="str">
        <f t="shared" si="3"/>
        <v>SilverpeakBW</v>
      </c>
      <c r="BH22" s="13" t="str">
        <f t="shared" si="3"/>
        <v>SilverpeakCable</v>
      </c>
      <c r="BI22" s="13" t="str">
        <f t="shared" si="3"/>
        <v>SilverpeakPC</v>
      </c>
      <c r="BJ22" s="13" t="str">
        <f t="shared" si="3"/>
        <v>SilverpeakFull PRMA</v>
      </c>
    </row>
    <row r="23" spans="1:62" s="48" customFormat="1" ht="87" x14ac:dyDescent="0.35">
      <c r="A23" s="10" t="e">
        <f>IF(F23="Gateway","SDWAN Gateway, SDW0020",IF(E23="","",VLOOKUP(E23,#REF!,2,FALSE)))</f>
        <v>#REF!</v>
      </c>
      <c r="B23" s="10" t="e">
        <f>IF(F23="Gateway","not applicable",IF(E23="","",VLOOKUP(E23,#REF!,3,FALSE)))</f>
        <v>#REF!</v>
      </c>
      <c r="C23" s="10" t="e">
        <f>IF(F23="Gateway","19400263",IF(E23="","",VLOOKUP(E23,#REF!,4,FALSE)))</f>
        <v>#REF!</v>
      </c>
      <c r="D23" s="48" t="s">
        <v>837</v>
      </c>
      <c r="E23" s="43" t="s">
        <v>128</v>
      </c>
      <c r="F23" s="10" t="s">
        <v>129</v>
      </c>
      <c r="G23" s="55" t="s">
        <v>26</v>
      </c>
      <c r="H23" s="71" t="s">
        <v>1993</v>
      </c>
      <c r="J23" s="46">
        <v>31</v>
      </c>
      <c r="K23" s="10" t="s">
        <v>130</v>
      </c>
      <c r="L23" s="48" t="s">
        <v>146</v>
      </c>
      <c r="M23" s="48" t="s">
        <v>147</v>
      </c>
      <c r="N23" s="61">
        <v>100</v>
      </c>
      <c r="O23" s="48" t="s">
        <v>155</v>
      </c>
      <c r="P23" s="10" t="s">
        <v>133</v>
      </c>
      <c r="Q23" s="46"/>
      <c r="R23" s="48" t="s">
        <v>134</v>
      </c>
      <c r="S23" s="10" t="s">
        <v>149</v>
      </c>
      <c r="T23" s="46" t="s">
        <v>136</v>
      </c>
      <c r="U23" s="2"/>
      <c r="W23" s="2"/>
      <c r="Y23" s="2"/>
      <c r="AA23" s="46" t="s">
        <v>137</v>
      </c>
      <c r="AB23" s="46"/>
      <c r="AC23" s="46"/>
      <c r="AD23" s="46" t="s">
        <v>145</v>
      </c>
      <c r="AE23" s="46">
        <v>3</v>
      </c>
      <c r="AF23" s="46" t="s">
        <v>139</v>
      </c>
      <c r="AG23" s="46" t="s">
        <v>140</v>
      </c>
      <c r="AH23" s="10">
        <f t="shared" si="2"/>
        <v>10</v>
      </c>
      <c r="AI23" s="46"/>
      <c r="AJ23" s="46"/>
      <c r="AK23" s="10" t="s">
        <v>141</v>
      </c>
      <c r="AL23" s="10" t="str">
        <f>IF(E23="Fortinet",_xlfn.IFNA(VLOOKUP(AI23,#REF!,2,FALSE),"Please select option under Full PRMA Coverage column"),"")</f>
        <v/>
      </c>
      <c r="AM23" s="10" t="str">
        <f t="shared" si="0"/>
        <v/>
      </c>
      <c r="AN23" s="10" t="str">
        <f t="shared" si="0"/>
        <v/>
      </c>
      <c r="AO23" s="46" t="s">
        <v>142</v>
      </c>
      <c r="AP23" s="46" t="s">
        <v>143</v>
      </c>
      <c r="AQ23" s="46">
        <v>1</v>
      </c>
      <c r="AR23" s="2"/>
      <c r="BE23" s="13" t="str">
        <f t="shared" si="3"/>
        <v>SilverpeakSFP</v>
      </c>
      <c r="BF23" s="13" t="str">
        <f t="shared" si="3"/>
        <v>SilverpeakPIM</v>
      </c>
      <c r="BG23" s="13" t="str">
        <f t="shared" si="3"/>
        <v>SilverpeakBW</v>
      </c>
      <c r="BH23" s="13" t="str">
        <f t="shared" si="3"/>
        <v>SilverpeakCable</v>
      </c>
      <c r="BI23" s="13" t="str">
        <f t="shared" si="3"/>
        <v>SilverpeakPC</v>
      </c>
      <c r="BJ23" s="13" t="str">
        <f t="shared" si="3"/>
        <v>SilverpeakFull PRMA</v>
      </c>
    </row>
    <row r="24" spans="1:62" s="48" customFormat="1" ht="116" x14ac:dyDescent="0.35">
      <c r="A24" s="10" t="e">
        <f>IF(F24="Gateway","SDWAN Gateway, SDW0020",IF(E24="","",VLOOKUP(E24,#REF!,2,FALSE)))</f>
        <v>#REF!</v>
      </c>
      <c r="B24" s="10" t="e">
        <f>IF(F24="Gateway","not applicable",IF(E24="","",VLOOKUP(E24,#REF!,3,FALSE)))</f>
        <v>#REF!</v>
      </c>
      <c r="C24" s="10" t="e">
        <f>IF(F24="Gateway","19400263",IF(E24="","",VLOOKUP(E24,#REF!,4,FALSE)))</f>
        <v>#REF!</v>
      </c>
      <c r="D24" s="48" t="s">
        <v>839</v>
      </c>
      <c r="E24" s="43" t="s">
        <v>128</v>
      </c>
      <c r="F24" s="10" t="s">
        <v>129</v>
      </c>
      <c r="G24" s="55" t="s">
        <v>26</v>
      </c>
      <c r="H24" s="71" t="s">
        <v>1994</v>
      </c>
      <c r="J24" s="46">
        <v>9</v>
      </c>
      <c r="K24" s="10" t="s">
        <v>130</v>
      </c>
      <c r="L24" s="48" t="s">
        <v>146</v>
      </c>
      <c r="M24" s="48" t="s">
        <v>147</v>
      </c>
      <c r="N24" s="61">
        <v>250</v>
      </c>
      <c r="O24" s="48" t="s">
        <v>156</v>
      </c>
      <c r="P24" s="10" t="s">
        <v>133</v>
      </c>
      <c r="Q24" s="46"/>
      <c r="R24" s="48" t="s">
        <v>134</v>
      </c>
      <c r="S24" s="10" t="s">
        <v>149</v>
      </c>
      <c r="T24" s="46" t="s">
        <v>136</v>
      </c>
      <c r="U24" s="46"/>
      <c r="V24" s="46"/>
      <c r="W24" s="2"/>
      <c r="Y24" s="2"/>
      <c r="AA24" s="46" t="s">
        <v>137</v>
      </c>
      <c r="AB24" s="46"/>
      <c r="AC24" s="46"/>
      <c r="AD24" s="46" t="s">
        <v>138</v>
      </c>
      <c r="AE24" s="46">
        <v>3</v>
      </c>
      <c r="AF24" s="46" t="s">
        <v>139</v>
      </c>
      <c r="AG24" s="46" t="s">
        <v>140</v>
      </c>
      <c r="AH24" s="10">
        <f t="shared" si="2"/>
        <v>25</v>
      </c>
      <c r="AI24" s="46"/>
      <c r="AJ24" s="46"/>
      <c r="AK24" s="10" t="s">
        <v>141</v>
      </c>
      <c r="AL24" s="10" t="str">
        <f>IF(E24="Fortinet",_xlfn.IFNA(VLOOKUP(AI24,#REF!,2,FALSE),"Please select option under Full PRMA Coverage column"),"")</f>
        <v/>
      </c>
      <c r="AM24" s="10" t="str">
        <f t="shared" si="0"/>
        <v/>
      </c>
      <c r="AN24" s="10" t="str">
        <f t="shared" si="0"/>
        <v/>
      </c>
      <c r="AO24" s="46" t="s">
        <v>142</v>
      </c>
      <c r="AP24" s="46" t="s">
        <v>143</v>
      </c>
      <c r="AQ24" s="46">
        <v>1</v>
      </c>
      <c r="AR24" s="2"/>
      <c r="BE24" s="13" t="str">
        <f t="shared" si="3"/>
        <v>SilverpeakSFP</v>
      </c>
      <c r="BF24" s="13" t="str">
        <f t="shared" si="3"/>
        <v>SilverpeakPIM</v>
      </c>
      <c r="BG24" s="13" t="str">
        <f t="shared" si="3"/>
        <v>SilverpeakBW</v>
      </c>
      <c r="BH24" s="13" t="str">
        <f t="shared" si="3"/>
        <v>SilverpeakCable</v>
      </c>
      <c r="BI24" s="13" t="str">
        <f t="shared" si="3"/>
        <v>SilverpeakPC</v>
      </c>
      <c r="BJ24" s="13" t="str">
        <f t="shared" si="3"/>
        <v>SilverpeakFull PRMA</v>
      </c>
    </row>
    <row r="25" spans="1:62" s="48" customFormat="1" ht="116" x14ac:dyDescent="0.35">
      <c r="A25" s="10" t="e">
        <f>IF(F25="Gateway","SDWAN Gateway, SDW0020",IF(E25="","",VLOOKUP(E25,#REF!,2,FALSE)))</f>
        <v>#REF!</v>
      </c>
      <c r="B25" s="10" t="e">
        <f>IF(F25="Gateway","not applicable",IF(E25="","",VLOOKUP(E25,#REF!,3,FALSE)))</f>
        <v>#REF!</v>
      </c>
      <c r="C25" s="10" t="e">
        <f>IF(F25="Gateway","19400263",IF(E25="","",VLOOKUP(E25,#REF!,4,FALSE)))</f>
        <v>#REF!</v>
      </c>
      <c r="D25" s="48" t="s">
        <v>841</v>
      </c>
      <c r="E25" s="43" t="s">
        <v>128</v>
      </c>
      <c r="F25" s="10" t="s">
        <v>129</v>
      </c>
      <c r="G25" s="55" t="s">
        <v>26</v>
      </c>
      <c r="H25" s="71" t="s">
        <v>1994</v>
      </c>
      <c r="J25" s="46">
        <v>10</v>
      </c>
      <c r="K25" s="10" t="s">
        <v>130</v>
      </c>
      <c r="L25" s="48" t="s">
        <v>146</v>
      </c>
      <c r="M25" s="48" t="s">
        <v>147</v>
      </c>
      <c r="N25" s="61">
        <v>250</v>
      </c>
      <c r="O25" s="48" t="s">
        <v>156</v>
      </c>
      <c r="P25" s="10" t="s">
        <v>133</v>
      </c>
      <c r="Q25" s="46"/>
      <c r="R25" s="48" t="s">
        <v>134</v>
      </c>
      <c r="S25" s="10" t="s">
        <v>149</v>
      </c>
      <c r="T25" s="46" t="s">
        <v>136</v>
      </c>
      <c r="U25" s="46"/>
      <c r="V25" s="46"/>
      <c r="W25" s="2"/>
      <c r="Y25" s="2"/>
      <c r="AA25" s="46" t="s">
        <v>137</v>
      </c>
      <c r="AB25" s="46"/>
      <c r="AC25" s="46"/>
      <c r="AD25" s="46" t="s">
        <v>138</v>
      </c>
      <c r="AE25" s="46">
        <v>3</v>
      </c>
      <c r="AF25" s="46" t="s">
        <v>139</v>
      </c>
      <c r="AG25" s="46" t="s">
        <v>140</v>
      </c>
      <c r="AH25" s="10">
        <f t="shared" si="2"/>
        <v>25</v>
      </c>
      <c r="AI25" s="46"/>
      <c r="AJ25" s="46"/>
      <c r="AK25" s="10" t="s">
        <v>141</v>
      </c>
      <c r="AL25" s="10" t="str">
        <f>IF(E25="Fortinet",_xlfn.IFNA(VLOOKUP(AI25,#REF!,2,FALSE),"Please select option under Full PRMA Coverage column"),"")</f>
        <v/>
      </c>
      <c r="AM25" s="10" t="str">
        <f t="shared" si="0"/>
        <v/>
      </c>
      <c r="AN25" s="10" t="str">
        <f t="shared" si="0"/>
        <v/>
      </c>
      <c r="AO25" s="46" t="s">
        <v>142</v>
      </c>
      <c r="AP25" s="46" t="s">
        <v>143</v>
      </c>
      <c r="AQ25" s="46">
        <v>1</v>
      </c>
      <c r="AR25" s="2"/>
      <c r="BE25" s="13" t="str">
        <f t="shared" si="3"/>
        <v>SilverpeakSFP</v>
      </c>
      <c r="BF25" s="13" t="str">
        <f t="shared" si="3"/>
        <v>SilverpeakPIM</v>
      </c>
      <c r="BG25" s="13" t="str">
        <f t="shared" si="3"/>
        <v>SilverpeakBW</v>
      </c>
      <c r="BH25" s="13" t="str">
        <f t="shared" si="3"/>
        <v>SilverpeakCable</v>
      </c>
      <c r="BI25" s="13" t="str">
        <f t="shared" si="3"/>
        <v>SilverpeakPC</v>
      </c>
      <c r="BJ25" s="13" t="str">
        <f t="shared" si="3"/>
        <v>SilverpeakFull PRMA</v>
      </c>
    </row>
    <row r="26" spans="1:62" s="63" customFormat="1" ht="87" x14ac:dyDescent="0.35">
      <c r="A26" s="62" t="e">
        <f>IF(F26="Gateway","SDWAN Gateway, SDW0020",IF(E26="","",VLOOKUP(E26,#REF!,2,FALSE)))</f>
        <v>#REF!</v>
      </c>
      <c r="B26" s="62" t="e">
        <f>IF(F26="Gateway","not applicable",IF(E26="","",VLOOKUP(E26,#REF!,3,FALSE)))</f>
        <v>#REF!</v>
      </c>
      <c r="C26" s="62" t="e">
        <f>IF(F26="Gateway","19400263",IF(E26="","",VLOOKUP(E26,#REF!,4,FALSE)))</f>
        <v>#REF!</v>
      </c>
      <c r="D26" s="63" t="s">
        <v>157</v>
      </c>
      <c r="E26" s="64" t="s">
        <v>128</v>
      </c>
      <c r="F26" s="62" t="s">
        <v>129</v>
      </c>
      <c r="G26" s="63" t="s">
        <v>26</v>
      </c>
      <c r="H26" s="72" t="s">
        <v>2058</v>
      </c>
      <c r="J26" s="65">
        <v>38</v>
      </c>
      <c r="K26" s="62" t="s">
        <v>130</v>
      </c>
      <c r="L26" s="63" t="s">
        <v>158</v>
      </c>
      <c r="M26" s="63" t="s">
        <v>159</v>
      </c>
      <c r="N26" s="66">
        <v>20</v>
      </c>
      <c r="P26" s="62" t="s">
        <v>133</v>
      </c>
      <c r="Q26" s="65"/>
      <c r="R26" s="63" t="s">
        <v>134</v>
      </c>
      <c r="S26" s="62" t="s">
        <v>160</v>
      </c>
      <c r="T26" s="65" t="s">
        <v>136</v>
      </c>
      <c r="U26" s="65"/>
      <c r="V26" s="65"/>
      <c r="W26" s="65"/>
      <c r="X26" s="65"/>
      <c r="Y26" s="65"/>
      <c r="Z26" s="65"/>
      <c r="AA26" s="65" t="s">
        <v>137</v>
      </c>
      <c r="AB26" s="65"/>
      <c r="AC26" s="65"/>
      <c r="AD26" s="65" t="s">
        <v>145</v>
      </c>
      <c r="AE26" s="65">
        <v>3</v>
      </c>
      <c r="AF26" s="65" t="s">
        <v>139</v>
      </c>
      <c r="AG26" s="65" t="s">
        <v>140</v>
      </c>
      <c r="AH26" s="67">
        <f t="shared" si="2"/>
        <v>2</v>
      </c>
      <c r="AI26" s="65"/>
      <c r="AJ26" s="46"/>
      <c r="AK26" s="10" t="s">
        <v>141</v>
      </c>
      <c r="AL26" s="10" t="str">
        <f>IF(E26="Fortinet",_xlfn.IFNA(VLOOKUP(AI26,#REF!,2,FALSE),"Please select option under Full PRMA Coverage column"),"")</f>
        <v/>
      </c>
      <c r="AM26" s="10" t="str">
        <f t="shared" si="0"/>
        <v/>
      </c>
      <c r="AN26" s="10" t="str">
        <f t="shared" si="0"/>
        <v/>
      </c>
      <c r="AO26" s="65" t="s">
        <v>142</v>
      </c>
      <c r="AP26" s="65" t="s">
        <v>143</v>
      </c>
      <c r="AQ26" s="65">
        <v>1</v>
      </c>
      <c r="AR26" s="67"/>
      <c r="BE26" s="68" t="str">
        <f t="shared" si="3"/>
        <v>SilverpeakSFP</v>
      </c>
      <c r="BF26" s="68" t="str">
        <f t="shared" si="3"/>
        <v>SilverpeakPIM</v>
      </c>
      <c r="BG26" s="68" t="str">
        <f t="shared" si="3"/>
        <v>SilverpeakBW</v>
      </c>
      <c r="BH26" s="68" t="str">
        <f t="shared" si="3"/>
        <v>SilverpeakCable</v>
      </c>
      <c r="BI26" s="68" t="str">
        <f t="shared" si="3"/>
        <v>SilverpeakPC</v>
      </c>
      <c r="BJ26" s="68" t="str">
        <f t="shared" si="3"/>
        <v>SilverpeakFull PRMA</v>
      </c>
    </row>
    <row r="27" spans="1:62" s="63" customFormat="1" ht="87" x14ac:dyDescent="0.35">
      <c r="A27" s="62" t="e">
        <f>IF(F27="Gateway","SDWAN Gateway, SDW0020",IF(E27="","",VLOOKUP(E27,#REF!,2,FALSE)))</f>
        <v>#REF!</v>
      </c>
      <c r="B27" s="62" t="e">
        <f>IF(F27="Gateway","not applicable",IF(E27="","",VLOOKUP(E27,#REF!,3,FALSE)))</f>
        <v>#REF!</v>
      </c>
      <c r="C27" s="62" t="e">
        <f>IF(F27="Gateway","19400263",IF(E27="","",VLOOKUP(E27,#REF!,4,FALSE)))</f>
        <v>#REF!</v>
      </c>
      <c r="D27" s="63" t="s">
        <v>161</v>
      </c>
      <c r="E27" s="64" t="s">
        <v>128</v>
      </c>
      <c r="F27" s="62" t="s">
        <v>129</v>
      </c>
      <c r="G27" s="63" t="s">
        <v>26</v>
      </c>
      <c r="H27" s="72" t="s">
        <v>2058</v>
      </c>
      <c r="J27" s="65">
        <v>39</v>
      </c>
      <c r="K27" s="62" t="s">
        <v>130</v>
      </c>
      <c r="L27" s="63" t="s">
        <v>158</v>
      </c>
      <c r="M27" s="63" t="s">
        <v>159</v>
      </c>
      <c r="N27" s="66">
        <v>20</v>
      </c>
      <c r="P27" s="62" t="s">
        <v>133</v>
      </c>
      <c r="Q27" s="65"/>
      <c r="R27" s="63" t="s">
        <v>134</v>
      </c>
      <c r="S27" s="62" t="s">
        <v>160</v>
      </c>
      <c r="T27" s="65" t="s">
        <v>136</v>
      </c>
      <c r="U27" s="65"/>
      <c r="V27" s="65"/>
      <c r="W27" s="65"/>
      <c r="X27" s="65"/>
      <c r="Y27" s="65"/>
      <c r="Z27" s="65"/>
      <c r="AA27" s="65" t="s">
        <v>137</v>
      </c>
      <c r="AB27" s="65"/>
      <c r="AC27" s="65"/>
      <c r="AD27" s="65" t="s">
        <v>145</v>
      </c>
      <c r="AE27" s="65">
        <v>3</v>
      </c>
      <c r="AF27" s="65" t="s">
        <v>139</v>
      </c>
      <c r="AG27" s="65" t="s">
        <v>140</v>
      </c>
      <c r="AH27" s="67">
        <f t="shared" si="2"/>
        <v>2</v>
      </c>
      <c r="AI27" s="65"/>
      <c r="AJ27" s="46"/>
      <c r="AK27" s="10" t="s">
        <v>141</v>
      </c>
      <c r="AL27" s="10" t="str">
        <f>IF(E27="Fortinet",_xlfn.IFNA(VLOOKUP(AI27,#REF!,2,FALSE),"Please select option under Full PRMA Coverage column"),"")</f>
        <v/>
      </c>
      <c r="AM27" s="10" t="str">
        <f t="shared" si="0"/>
        <v/>
      </c>
      <c r="AN27" s="10" t="str">
        <f t="shared" si="0"/>
        <v/>
      </c>
      <c r="AO27" s="65" t="s">
        <v>142</v>
      </c>
      <c r="AP27" s="65" t="s">
        <v>143</v>
      </c>
      <c r="AQ27" s="65">
        <v>1</v>
      </c>
      <c r="AR27" s="67"/>
      <c r="BE27" s="68" t="str">
        <f t="shared" si="3"/>
        <v>SilverpeakSFP</v>
      </c>
      <c r="BF27" s="68" t="str">
        <f t="shared" si="3"/>
        <v>SilverpeakPIM</v>
      </c>
      <c r="BG27" s="68" t="str">
        <f t="shared" si="3"/>
        <v>SilverpeakBW</v>
      </c>
      <c r="BH27" s="68" t="str">
        <f t="shared" si="3"/>
        <v>SilverpeakCable</v>
      </c>
      <c r="BI27" s="68" t="str">
        <f t="shared" si="3"/>
        <v>SilverpeakPC</v>
      </c>
      <c r="BJ27" s="68" t="str">
        <f t="shared" si="3"/>
        <v>SilverpeakFull PRMA</v>
      </c>
    </row>
    <row r="28" spans="1:62" s="63" customFormat="1" ht="87" x14ac:dyDescent="0.35">
      <c r="A28" s="62" t="e">
        <f>IF(F28="Gateway","SDWAN Gateway, SDW0020",IF(E28="","",VLOOKUP(E28,#REF!,2,FALSE)))</f>
        <v>#REF!</v>
      </c>
      <c r="B28" s="62" t="e">
        <f>IF(F28="Gateway","not applicable",IF(E28="","",VLOOKUP(E28,#REF!,3,FALSE)))</f>
        <v>#REF!</v>
      </c>
      <c r="C28" s="62" t="e">
        <f>IF(F28="Gateway","19400263",IF(E28="","",VLOOKUP(E28,#REF!,4,FALSE)))</f>
        <v>#REF!</v>
      </c>
      <c r="D28" s="63" t="s">
        <v>162</v>
      </c>
      <c r="E28" s="64" t="s">
        <v>128</v>
      </c>
      <c r="F28" s="62" t="s">
        <v>129</v>
      </c>
      <c r="G28" s="63" t="s">
        <v>26</v>
      </c>
      <c r="H28" s="72" t="s">
        <v>2059</v>
      </c>
      <c r="J28" s="65">
        <v>38</v>
      </c>
      <c r="K28" s="62" t="s">
        <v>130</v>
      </c>
      <c r="L28" s="63" t="s">
        <v>158</v>
      </c>
      <c r="M28" s="63" t="s">
        <v>159</v>
      </c>
      <c r="N28" s="66">
        <v>20</v>
      </c>
      <c r="P28" s="62" t="s">
        <v>133</v>
      </c>
      <c r="Q28" s="65"/>
      <c r="R28" s="63" t="s">
        <v>134</v>
      </c>
      <c r="S28" s="62" t="s">
        <v>160</v>
      </c>
      <c r="T28" s="65" t="s">
        <v>136</v>
      </c>
      <c r="U28" s="67"/>
      <c r="W28" s="67"/>
      <c r="Y28" s="67"/>
      <c r="AA28" s="65" t="s">
        <v>137</v>
      </c>
      <c r="AB28" s="65"/>
      <c r="AC28" s="65"/>
      <c r="AD28" s="65" t="s">
        <v>145</v>
      </c>
      <c r="AE28" s="65">
        <v>3</v>
      </c>
      <c r="AF28" s="65" t="s">
        <v>139</v>
      </c>
      <c r="AG28" s="65" t="s">
        <v>140</v>
      </c>
      <c r="AH28" s="62">
        <f t="shared" si="2"/>
        <v>2</v>
      </c>
      <c r="AI28" s="65"/>
      <c r="AJ28" s="46"/>
      <c r="AK28" s="10" t="s">
        <v>141</v>
      </c>
      <c r="AL28" s="10" t="str">
        <f>IF(E28="Fortinet",_xlfn.IFNA(VLOOKUP(AI28,#REF!,2,FALSE),"Please select option under Full PRMA Coverage column"),"")</f>
        <v/>
      </c>
      <c r="AM28" s="10" t="str">
        <f t="shared" si="0"/>
        <v/>
      </c>
      <c r="AN28" s="10" t="str">
        <f t="shared" si="0"/>
        <v/>
      </c>
      <c r="AO28" s="65" t="s">
        <v>142</v>
      </c>
      <c r="AP28" s="65" t="s">
        <v>143</v>
      </c>
      <c r="AQ28" s="65">
        <v>1</v>
      </c>
      <c r="AR28" s="67"/>
      <c r="BE28" s="68" t="str">
        <f t="shared" si="3"/>
        <v>SilverpeakSFP</v>
      </c>
      <c r="BF28" s="68" t="str">
        <f t="shared" si="3"/>
        <v>SilverpeakPIM</v>
      </c>
      <c r="BG28" s="68" t="str">
        <f t="shared" si="3"/>
        <v>SilverpeakBW</v>
      </c>
      <c r="BH28" s="68" t="str">
        <f t="shared" si="3"/>
        <v>SilverpeakCable</v>
      </c>
      <c r="BI28" s="68" t="str">
        <f t="shared" si="3"/>
        <v>SilverpeakPC</v>
      </c>
      <c r="BJ28" s="68" t="str">
        <f t="shared" si="3"/>
        <v>SilverpeakFull PRMA</v>
      </c>
    </row>
    <row r="29" spans="1:62" s="63" customFormat="1" ht="87" x14ac:dyDescent="0.35">
      <c r="A29" s="62" t="e">
        <f>IF(F29="Gateway","SDWAN Gateway, SDW0020",IF(E29="","",VLOOKUP(E29,#REF!,2,FALSE)))</f>
        <v>#REF!</v>
      </c>
      <c r="B29" s="62" t="e">
        <f>IF(F29="Gateway","not applicable",IF(E29="","",VLOOKUP(E29,#REF!,3,FALSE)))</f>
        <v>#REF!</v>
      </c>
      <c r="C29" s="62" t="e">
        <f>IF(F29="Gateway","19400263",IF(E29="","",VLOOKUP(E29,#REF!,4,FALSE)))</f>
        <v>#REF!</v>
      </c>
      <c r="D29" s="63" t="s">
        <v>163</v>
      </c>
      <c r="E29" s="64" t="s">
        <v>128</v>
      </c>
      <c r="F29" s="62" t="s">
        <v>129</v>
      </c>
      <c r="G29" s="63" t="s">
        <v>26</v>
      </c>
      <c r="H29" s="72" t="s">
        <v>2059</v>
      </c>
      <c r="J29" s="65">
        <v>39</v>
      </c>
      <c r="K29" s="62" t="s">
        <v>130</v>
      </c>
      <c r="L29" s="63" t="s">
        <v>158</v>
      </c>
      <c r="M29" s="63" t="s">
        <v>159</v>
      </c>
      <c r="N29" s="66">
        <v>20</v>
      </c>
      <c r="P29" s="62" t="s">
        <v>133</v>
      </c>
      <c r="Q29" s="65"/>
      <c r="R29" s="63" t="s">
        <v>134</v>
      </c>
      <c r="S29" s="62" t="s">
        <v>160</v>
      </c>
      <c r="T29" s="65" t="s">
        <v>136</v>
      </c>
      <c r="W29" s="67"/>
      <c r="Y29" s="67"/>
      <c r="AA29" s="65" t="s">
        <v>137</v>
      </c>
      <c r="AB29" s="65"/>
      <c r="AC29" s="65"/>
      <c r="AD29" s="65" t="s">
        <v>145</v>
      </c>
      <c r="AE29" s="65">
        <v>3</v>
      </c>
      <c r="AF29" s="65" t="s">
        <v>139</v>
      </c>
      <c r="AG29" s="65" t="s">
        <v>140</v>
      </c>
      <c r="AH29" s="62">
        <f t="shared" si="2"/>
        <v>2</v>
      </c>
      <c r="AI29" s="65"/>
      <c r="AJ29" s="46"/>
      <c r="AK29" s="10" t="s">
        <v>141</v>
      </c>
      <c r="AL29" s="10" t="str">
        <f>IF(E29="Fortinet",_xlfn.IFNA(VLOOKUP(AI29,#REF!,2,FALSE),"Please select option under Full PRMA Coverage column"),"")</f>
        <v/>
      </c>
      <c r="AM29" s="10" t="str">
        <f t="shared" si="0"/>
        <v/>
      </c>
      <c r="AN29" s="10" t="str">
        <f t="shared" si="0"/>
        <v/>
      </c>
      <c r="AO29" s="65" t="s">
        <v>142</v>
      </c>
      <c r="AP29" s="65" t="s">
        <v>143</v>
      </c>
      <c r="AQ29" s="65">
        <v>1</v>
      </c>
      <c r="AR29" s="67"/>
      <c r="BE29" s="68" t="str">
        <f t="shared" si="3"/>
        <v>SilverpeakSFP</v>
      </c>
      <c r="BF29" s="68" t="str">
        <f t="shared" si="3"/>
        <v>SilverpeakPIM</v>
      </c>
      <c r="BG29" s="68" t="str">
        <f t="shared" si="3"/>
        <v>SilverpeakBW</v>
      </c>
      <c r="BH29" s="68" t="str">
        <f t="shared" si="3"/>
        <v>SilverpeakCable</v>
      </c>
      <c r="BI29" s="68" t="str">
        <f t="shared" si="3"/>
        <v>SilverpeakPC</v>
      </c>
      <c r="BJ29" s="68" t="str">
        <f t="shared" si="3"/>
        <v>SilverpeakFull PRMA</v>
      </c>
    </row>
    <row r="30" spans="1:62" s="63" customFormat="1" ht="116" x14ac:dyDescent="0.35">
      <c r="A30" s="62" t="e">
        <f>IF(F30="Gateway","SDWAN Gateway, SDW0020",IF(E30="","",VLOOKUP(E30,#REF!,2,FALSE)))</f>
        <v>#REF!</v>
      </c>
      <c r="B30" s="62" t="e">
        <f>IF(F30="Gateway","not applicable",IF(E30="","",VLOOKUP(E30,#REF!,3,FALSE)))</f>
        <v>#REF!</v>
      </c>
      <c r="C30" s="62" t="e">
        <f>IF(F30="Gateway","19400263",IF(E30="","",VLOOKUP(E30,#REF!,4,FALSE)))</f>
        <v>#REF!</v>
      </c>
      <c r="D30" s="63" t="s">
        <v>164</v>
      </c>
      <c r="E30" s="64" t="s">
        <v>128</v>
      </c>
      <c r="F30" s="62" t="s">
        <v>129</v>
      </c>
      <c r="G30" s="63" t="s">
        <v>26</v>
      </c>
      <c r="H30" s="72" t="s">
        <v>2060</v>
      </c>
      <c r="J30" s="65">
        <v>38</v>
      </c>
      <c r="K30" s="62" t="s">
        <v>130</v>
      </c>
      <c r="L30" s="63" t="s">
        <v>158</v>
      </c>
      <c r="M30" s="63" t="s">
        <v>159</v>
      </c>
      <c r="N30" s="66">
        <v>20</v>
      </c>
      <c r="P30" s="62" t="s">
        <v>133</v>
      </c>
      <c r="Q30" s="65"/>
      <c r="R30" s="63" t="s">
        <v>134</v>
      </c>
      <c r="S30" s="62" t="s">
        <v>160</v>
      </c>
      <c r="T30" s="65" t="s">
        <v>136</v>
      </c>
      <c r="U30" s="65"/>
      <c r="V30" s="68"/>
      <c r="W30" s="65"/>
      <c r="X30" s="65"/>
      <c r="Y30" s="65"/>
      <c r="Z30" s="65"/>
      <c r="AA30" s="65" t="s">
        <v>137</v>
      </c>
      <c r="AB30" s="65"/>
      <c r="AC30" s="65"/>
      <c r="AD30" s="65" t="s">
        <v>154</v>
      </c>
      <c r="AE30" s="65">
        <v>3</v>
      </c>
      <c r="AF30" s="65" t="s">
        <v>139</v>
      </c>
      <c r="AG30" s="65" t="s">
        <v>140</v>
      </c>
      <c r="AH30" s="67">
        <f t="shared" si="2"/>
        <v>2</v>
      </c>
      <c r="AI30" s="65"/>
      <c r="AJ30" s="46"/>
      <c r="AK30" s="10" t="s">
        <v>141</v>
      </c>
      <c r="AL30" s="10" t="str">
        <f>IF(E30="Fortinet",_xlfn.IFNA(VLOOKUP(AI30,#REF!,2,FALSE),"Please select option under Full PRMA Coverage column"),"")</f>
        <v/>
      </c>
      <c r="AM30" s="10" t="str">
        <f t="shared" si="0"/>
        <v/>
      </c>
      <c r="AN30" s="10" t="str">
        <f t="shared" si="0"/>
        <v/>
      </c>
      <c r="AO30" s="65" t="s">
        <v>142</v>
      </c>
      <c r="AP30" s="65" t="s">
        <v>143</v>
      </c>
      <c r="AQ30" s="65">
        <v>1</v>
      </c>
      <c r="AR30" s="67"/>
      <c r="BE30" s="68" t="str">
        <f t="shared" si="3"/>
        <v>SilverpeakSFP</v>
      </c>
      <c r="BF30" s="68" t="str">
        <f t="shared" si="3"/>
        <v>SilverpeakPIM</v>
      </c>
      <c r="BG30" s="68" t="str">
        <f t="shared" si="3"/>
        <v>SilverpeakBW</v>
      </c>
      <c r="BH30" s="68" t="str">
        <f t="shared" si="3"/>
        <v>SilverpeakCable</v>
      </c>
      <c r="BI30" s="68" t="str">
        <f t="shared" si="3"/>
        <v>SilverpeakPC</v>
      </c>
      <c r="BJ30" s="68" t="str">
        <f t="shared" si="3"/>
        <v>SilverpeakFull PRMA</v>
      </c>
    </row>
    <row r="31" spans="1:62" s="63" customFormat="1" ht="116" x14ac:dyDescent="0.35">
      <c r="A31" s="62" t="e">
        <f>IF(F31="Gateway","SDWAN Gateway, SDW0020",IF(E31="","",VLOOKUP(E31,#REF!,2,FALSE)))</f>
        <v>#REF!</v>
      </c>
      <c r="B31" s="62" t="e">
        <f>IF(F31="Gateway","not applicable",IF(E31="","",VLOOKUP(E31,#REF!,3,FALSE)))</f>
        <v>#REF!</v>
      </c>
      <c r="C31" s="62" t="e">
        <f>IF(F31="Gateway","19400263",IF(E31="","",VLOOKUP(E31,#REF!,4,FALSE)))</f>
        <v>#REF!</v>
      </c>
      <c r="D31" s="63" t="s">
        <v>165</v>
      </c>
      <c r="E31" s="64" t="s">
        <v>128</v>
      </c>
      <c r="F31" s="62" t="s">
        <v>129</v>
      </c>
      <c r="G31" s="63" t="s">
        <v>26</v>
      </c>
      <c r="H31" s="72" t="s">
        <v>2060</v>
      </c>
      <c r="J31" s="65">
        <v>39</v>
      </c>
      <c r="K31" s="62" t="s">
        <v>130</v>
      </c>
      <c r="L31" s="63" t="s">
        <v>158</v>
      </c>
      <c r="M31" s="63" t="s">
        <v>159</v>
      </c>
      <c r="N31" s="66">
        <v>20</v>
      </c>
      <c r="P31" s="62" t="s">
        <v>133</v>
      </c>
      <c r="Q31" s="65"/>
      <c r="R31" s="63" t="s">
        <v>134</v>
      </c>
      <c r="S31" s="62" t="s">
        <v>160</v>
      </c>
      <c r="T31" s="65" t="s">
        <v>136</v>
      </c>
      <c r="U31" s="65"/>
      <c r="V31" s="68"/>
      <c r="W31" s="65"/>
      <c r="X31" s="65"/>
      <c r="Y31" s="65"/>
      <c r="Z31" s="65"/>
      <c r="AA31" s="65" t="s">
        <v>137</v>
      </c>
      <c r="AB31" s="65"/>
      <c r="AC31" s="65"/>
      <c r="AD31" s="65" t="s">
        <v>154</v>
      </c>
      <c r="AE31" s="65">
        <v>3</v>
      </c>
      <c r="AF31" s="65" t="s">
        <v>139</v>
      </c>
      <c r="AG31" s="65" t="s">
        <v>140</v>
      </c>
      <c r="AH31" s="67">
        <f t="shared" si="2"/>
        <v>2</v>
      </c>
      <c r="AI31" s="65"/>
      <c r="AJ31" s="46"/>
      <c r="AK31" s="10" t="s">
        <v>141</v>
      </c>
      <c r="AL31" s="10" t="str">
        <f>IF(E31="Fortinet",_xlfn.IFNA(VLOOKUP(AI31,#REF!,2,FALSE),"Please select option under Full PRMA Coverage column"),"")</f>
        <v/>
      </c>
      <c r="AM31" s="10" t="str">
        <f t="shared" si="0"/>
        <v/>
      </c>
      <c r="AN31" s="10" t="str">
        <f t="shared" si="0"/>
        <v/>
      </c>
      <c r="AO31" s="65" t="s">
        <v>142</v>
      </c>
      <c r="AP31" s="65" t="s">
        <v>143</v>
      </c>
      <c r="AQ31" s="65">
        <v>1</v>
      </c>
      <c r="AR31" s="67"/>
      <c r="BE31" s="68" t="str">
        <f t="shared" si="3"/>
        <v>SilverpeakSFP</v>
      </c>
      <c r="BF31" s="68" t="str">
        <f t="shared" si="3"/>
        <v>SilverpeakPIM</v>
      </c>
      <c r="BG31" s="68" t="str">
        <f t="shared" si="3"/>
        <v>SilverpeakBW</v>
      </c>
      <c r="BH31" s="68" t="str">
        <f t="shared" si="3"/>
        <v>SilverpeakCable</v>
      </c>
      <c r="BI31" s="68" t="str">
        <f t="shared" si="3"/>
        <v>SilverpeakPC</v>
      </c>
      <c r="BJ31" s="68" t="str">
        <f t="shared" si="3"/>
        <v>SilverpeakFull PRMA</v>
      </c>
    </row>
    <row r="32" spans="1:62" s="63" customFormat="1" ht="116" x14ac:dyDescent="0.35">
      <c r="A32" s="62" t="e">
        <f>IF(F32="Gateway","SDWAN Gateway, SDW0020",IF(E32="","",VLOOKUP(E32,#REF!,2,FALSE)))</f>
        <v>#REF!</v>
      </c>
      <c r="B32" s="62" t="e">
        <f>IF(F32="Gateway","not applicable",IF(E32="","",VLOOKUP(E32,#REF!,3,FALSE)))</f>
        <v>#REF!</v>
      </c>
      <c r="C32" s="62" t="e">
        <f>IF(F32="Gateway","19400263",IF(E32="","",VLOOKUP(E32,#REF!,4,FALSE)))</f>
        <v>#REF!</v>
      </c>
      <c r="D32" s="63" t="s">
        <v>166</v>
      </c>
      <c r="E32" s="64" t="s">
        <v>128</v>
      </c>
      <c r="F32" s="62" t="s">
        <v>129</v>
      </c>
      <c r="G32" s="63" t="s">
        <v>26</v>
      </c>
      <c r="H32" s="72" t="s">
        <v>2061</v>
      </c>
      <c r="J32" s="65">
        <v>38</v>
      </c>
      <c r="K32" s="62" t="s">
        <v>130</v>
      </c>
      <c r="L32" s="63" t="s">
        <v>158</v>
      </c>
      <c r="M32" s="63" t="s">
        <v>159</v>
      </c>
      <c r="N32" s="66">
        <v>20</v>
      </c>
      <c r="P32" s="62" t="s">
        <v>133</v>
      </c>
      <c r="Q32" s="65"/>
      <c r="R32" s="63" t="s">
        <v>134</v>
      </c>
      <c r="S32" s="62" t="s">
        <v>160</v>
      </c>
      <c r="T32" s="65" t="s">
        <v>136</v>
      </c>
      <c r="U32" s="65"/>
      <c r="V32" s="68"/>
      <c r="W32" s="65"/>
      <c r="X32" s="65"/>
      <c r="Y32" s="65"/>
      <c r="Z32" s="65"/>
      <c r="AA32" s="65" t="s">
        <v>137</v>
      </c>
      <c r="AB32" s="65"/>
      <c r="AC32" s="65"/>
      <c r="AD32" s="65" t="s">
        <v>154</v>
      </c>
      <c r="AE32" s="65">
        <v>3</v>
      </c>
      <c r="AF32" s="65" t="s">
        <v>139</v>
      </c>
      <c r="AG32" s="65" t="s">
        <v>140</v>
      </c>
      <c r="AH32" s="67">
        <f t="shared" si="2"/>
        <v>2</v>
      </c>
      <c r="AI32" s="65"/>
      <c r="AJ32" s="46"/>
      <c r="AK32" s="10" t="s">
        <v>141</v>
      </c>
      <c r="AL32" s="10" t="str">
        <f>IF(E32="Fortinet",_xlfn.IFNA(VLOOKUP(AI32,#REF!,2,FALSE),"Please select option under Full PRMA Coverage column"),"")</f>
        <v/>
      </c>
      <c r="AM32" s="10" t="str">
        <f t="shared" si="0"/>
        <v/>
      </c>
      <c r="AN32" s="10" t="str">
        <f t="shared" si="0"/>
        <v/>
      </c>
      <c r="AO32" s="65" t="s">
        <v>142</v>
      </c>
      <c r="AP32" s="65" t="s">
        <v>143</v>
      </c>
      <c r="AQ32" s="65">
        <v>1</v>
      </c>
      <c r="AR32" s="67"/>
      <c r="BE32" s="68" t="str">
        <f t="shared" si="3"/>
        <v>SilverpeakSFP</v>
      </c>
      <c r="BF32" s="68" t="str">
        <f t="shared" si="3"/>
        <v>SilverpeakPIM</v>
      </c>
      <c r="BG32" s="68" t="str">
        <f t="shared" si="3"/>
        <v>SilverpeakBW</v>
      </c>
      <c r="BH32" s="68" t="str">
        <f t="shared" si="3"/>
        <v>SilverpeakCable</v>
      </c>
      <c r="BI32" s="68" t="str">
        <f t="shared" si="3"/>
        <v>SilverpeakPC</v>
      </c>
      <c r="BJ32" s="68" t="str">
        <f t="shared" si="3"/>
        <v>SilverpeakFull PRMA</v>
      </c>
    </row>
    <row r="33" spans="1:62" s="63" customFormat="1" ht="116" x14ac:dyDescent="0.35">
      <c r="A33" s="62" t="e">
        <f>IF(F33="Gateway","SDWAN Gateway, SDW0020",IF(E33="","",VLOOKUP(E33,#REF!,2,FALSE)))</f>
        <v>#REF!</v>
      </c>
      <c r="B33" s="62" t="e">
        <f>IF(F33="Gateway","not applicable",IF(E33="","",VLOOKUP(E33,#REF!,3,FALSE)))</f>
        <v>#REF!</v>
      </c>
      <c r="C33" s="62" t="e">
        <f>IF(F33="Gateway","19400263",IF(E33="","",VLOOKUP(E33,#REF!,4,FALSE)))</f>
        <v>#REF!</v>
      </c>
      <c r="D33" s="63" t="s">
        <v>167</v>
      </c>
      <c r="E33" s="64" t="s">
        <v>128</v>
      </c>
      <c r="F33" s="62" t="s">
        <v>129</v>
      </c>
      <c r="G33" s="63" t="s">
        <v>26</v>
      </c>
      <c r="H33" s="72" t="s">
        <v>2061</v>
      </c>
      <c r="J33" s="65">
        <v>39</v>
      </c>
      <c r="K33" s="62" t="s">
        <v>130</v>
      </c>
      <c r="L33" s="63" t="s">
        <v>158</v>
      </c>
      <c r="M33" s="63" t="s">
        <v>159</v>
      </c>
      <c r="N33" s="66">
        <v>20</v>
      </c>
      <c r="P33" s="62" t="s">
        <v>133</v>
      </c>
      <c r="Q33" s="65"/>
      <c r="R33" s="63" t="s">
        <v>134</v>
      </c>
      <c r="S33" s="62" t="s">
        <v>160</v>
      </c>
      <c r="T33" s="65" t="s">
        <v>136</v>
      </c>
      <c r="U33" s="65"/>
      <c r="V33" s="68"/>
      <c r="W33" s="65"/>
      <c r="X33" s="65"/>
      <c r="Y33" s="65"/>
      <c r="Z33" s="65"/>
      <c r="AA33" s="65" t="s">
        <v>137</v>
      </c>
      <c r="AB33" s="65"/>
      <c r="AC33" s="65"/>
      <c r="AD33" s="65" t="s">
        <v>154</v>
      </c>
      <c r="AE33" s="65">
        <v>3</v>
      </c>
      <c r="AF33" s="65" t="s">
        <v>139</v>
      </c>
      <c r="AG33" s="65" t="s">
        <v>140</v>
      </c>
      <c r="AH33" s="67">
        <f t="shared" si="2"/>
        <v>2</v>
      </c>
      <c r="AI33" s="65"/>
      <c r="AJ33" s="46"/>
      <c r="AK33" s="10" t="s">
        <v>141</v>
      </c>
      <c r="AL33" s="10" t="str">
        <f>IF(E33="Fortinet",_xlfn.IFNA(VLOOKUP(AI33,#REF!,2,FALSE),"Please select option under Full PRMA Coverage column"),"")</f>
        <v/>
      </c>
      <c r="AM33" s="10" t="str">
        <f t="shared" si="0"/>
        <v/>
      </c>
      <c r="AN33" s="10" t="str">
        <f t="shared" si="0"/>
        <v/>
      </c>
      <c r="AO33" s="65" t="s">
        <v>142</v>
      </c>
      <c r="AP33" s="65" t="s">
        <v>143</v>
      </c>
      <c r="AQ33" s="65">
        <v>1</v>
      </c>
      <c r="AR33" s="67"/>
      <c r="BE33" s="68" t="str">
        <f t="shared" si="3"/>
        <v>SilverpeakSFP</v>
      </c>
      <c r="BF33" s="68" t="str">
        <f t="shared" si="3"/>
        <v>SilverpeakPIM</v>
      </c>
      <c r="BG33" s="68" t="str">
        <f t="shared" si="3"/>
        <v>SilverpeakBW</v>
      </c>
      <c r="BH33" s="68" t="str">
        <f t="shared" si="3"/>
        <v>SilverpeakCable</v>
      </c>
      <c r="BI33" s="68" t="str">
        <f t="shared" si="3"/>
        <v>SilverpeakPC</v>
      </c>
      <c r="BJ33" s="68" t="str">
        <f t="shared" si="3"/>
        <v>SilverpeakFull PRMA</v>
      </c>
    </row>
    <row r="34" spans="1:62" s="63" customFormat="1" ht="116" x14ac:dyDescent="0.35">
      <c r="A34" s="62" t="e">
        <f>IF(F34="Gateway","SDWAN Gateway, SDW0020",IF(E34="","",VLOOKUP(E34,#REF!,2,FALSE)))</f>
        <v>#REF!</v>
      </c>
      <c r="B34" s="62" t="e">
        <f>IF(F34="Gateway","not applicable",IF(E34="","",VLOOKUP(E34,#REF!,3,FALSE)))</f>
        <v>#REF!</v>
      </c>
      <c r="C34" s="62" t="e">
        <f>IF(F34="Gateway","19400263",IF(E34="","",VLOOKUP(E34,#REF!,4,FALSE)))</f>
        <v>#REF!</v>
      </c>
      <c r="D34" s="63" t="s">
        <v>168</v>
      </c>
      <c r="E34" s="64" t="s">
        <v>128</v>
      </c>
      <c r="F34" s="62" t="s">
        <v>129</v>
      </c>
      <c r="G34" s="63" t="s">
        <v>26</v>
      </c>
      <c r="H34" s="72" t="s">
        <v>2062</v>
      </c>
      <c r="J34" s="65">
        <v>38</v>
      </c>
      <c r="K34" s="62" t="s">
        <v>130</v>
      </c>
      <c r="L34" s="63" t="s">
        <v>158</v>
      </c>
      <c r="M34" s="63" t="s">
        <v>159</v>
      </c>
      <c r="N34" s="66">
        <v>20</v>
      </c>
      <c r="P34" s="62" t="s">
        <v>133</v>
      </c>
      <c r="Q34" s="65"/>
      <c r="R34" s="63" t="s">
        <v>134</v>
      </c>
      <c r="S34" s="62" t="s">
        <v>160</v>
      </c>
      <c r="T34" s="65" t="s">
        <v>136</v>
      </c>
      <c r="U34" s="65"/>
      <c r="V34" s="68"/>
      <c r="W34" s="65"/>
      <c r="X34" s="65"/>
      <c r="Y34" s="65"/>
      <c r="Z34" s="65"/>
      <c r="AA34" s="65" t="s">
        <v>137</v>
      </c>
      <c r="AB34" s="65"/>
      <c r="AC34" s="65"/>
      <c r="AD34" s="65" t="s">
        <v>154</v>
      </c>
      <c r="AE34" s="65">
        <v>3</v>
      </c>
      <c r="AF34" s="65" t="s">
        <v>139</v>
      </c>
      <c r="AG34" s="65" t="s">
        <v>140</v>
      </c>
      <c r="AH34" s="67">
        <f t="shared" si="2"/>
        <v>2</v>
      </c>
      <c r="AI34" s="65"/>
      <c r="AJ34" s="46"/>
      <c r="AK34" s="10" t="s">
        <v>141</v>
      </c>
      <c r="AL34" s="10" t="str">
        <f>IF(E34="Fortinet",_xlfn.IFNA(VLOOKUP(AI34,#REF!,2,FALSE),"Please select option under Full PRMA Coverage column"),"")</f>
        <v/>
      </c>
      <c r="AM34" s="10" t="str">
        <f t="shared" si="0"/>
        <v/>
      </c>
      <c r="AN34" s="10" t="str">
        <f t="shared" si="0"/>
        <v/>
      </c>
      <c r="AO34" s="65" t="s">
        <v>142</v>
      </c>
      <c r="AP34" s="65" t="s">
        <v>143</v>
      </c>
      <c r="AQ34" s="65">
        <v>1</v>
      </c>
      <c r="AR34" s="67"/>
      <c r="BE34" s="68" t="str">
        <f t="shared" si="3"/>
        <v>SilverpeakSFP</v>
      </c>
      <c r="BF34" s="68" t="str">
        <f t="shared" si="3"/>
        <v>SilverpeakPIM</v>
      </c>
      <c r="BG34" s="68" t="str">
        <f t="shared" si="3"/>
        <v>SilverpeakBW</v>
      </c>
      <c r="BH34" s="68" t="str">
        <f t="shared" si="3"/>
        <v>SilverpeakCable</v>
      </c>
      <c r="BI34" s="68" t="str">
        <f t="shared" si="3"/>
        <v>SilverpeakPC</v>
      </c>
      <c r="BJ34" s="68" t="str">
        <f t="shared" si="3"/>
        <v>SilverpeakFull PRMA</v>
      </c>
    </row>
    <row r="35" spans="1:62" s="63" customFormat="1" ht="116" x14ac:dyDescent="0.35">
      <c r="A35" s="62" t="e">
        <f>IF(F35="Gateway","SDWAN Gateway, SDW0020",IF(E35="","",VLOOKUP(E35,#REF!,2,FALSE)))</f>
        <v>#REF!</v>
      </c>
      <c r="B35" s="62" t="e">
        <f>IF(F35="Gateway","not applicable",IF(E35="","",VLOOKUP(E35,#REF!,3,FALSE)))</f>
        <v>#REF!</v>
      </c>
      <c r="C35" s="62" t="e">
        <f>IF(F35="Gateway","19400263",IF(E35="","",VLOOKUP(E35,#REF!,4,FALSE)))</f>
        <v>#REF!</v>
      </c>
      <c r="D35" s="63" t="s">
        <v>169</v>
      </c>
      <c r="E35" s="64" t="s">
        <v>128</v>
      </c>
      <c r="F35" s="62" t="s">
        <v>129</v>
      </c>
      <c r="G35" s="63" t="s">
        <v>26</v>
      </c>
      <c r="H35" s="72" t="s">
        <v>2062</v>
      </c>
      <c r="J35" s="65">
        <v>39</v>
      </c>
      <c r="K35" s="62" t="s">
        <v>130</v>
      </c>
      <c r="L35" s="63" t="s">
        <v>158</v>
      </c>
      <c r="M35" s="63" t="s">
        <v>159</v>
      </c>
      <c r="N35" s="66">
        <v>20</v>
      </c>
      <c r="P35" s="62" t="s">
        <v>133</v>
      </c>
      <c r="Q35" s="65"/>
      <c r="R35" s="63" t="s">
        <v>134</v>
      </c>
      <c r="S35" s="62" t="s">
        <v>160</v>
      </c>
      <c r="T35" s="65" t="s">
        <v>136</v>
      </c>
      <c r="U35" s="65"/>
      <c r="V35" s="68"/>
      <c r="W35" s="65"/>
      <c r="X35" s="65"/>
      <c r="Y35" s="65"/>
      <c r="Z35" s="65"/>
      <c r="AA35" s="65" t="s">
        <v>137</v>
      </c>
      <c r="AB35" s="65"/>
      <c r="AC35" s="65"/>
      <c r="AD35" s="65" t="s">
        <v>154</v>
      </c>
      <c r="AE35" s="65">
        <v>3</v>
      </c>
      <c r="AF35" s="65" t="s">
        <v>139</v>
      </c>
      <c r="AG35" s="65" t="s">
        <v>140</v>
      </c>
      <c r="AH35" s="67">
        <f t="shared" si="2"/>
        <v>2</v>
      </c>
      <c r="AI35" s="65"/>
      <c r="AJ35" s="46"/>
      <c r="AK35" s="10" t="s">
        <v>141</v>
      </c>
      <c r="AL35" s="10" t="str">
        <f>IF(E35="Fortinet",_xlfn.IFNA(VLOOKUP(AI35,#REF!,2,FALSE),"Please select option under Full PRMA Coverage column"),"")</f>
        <v/>
      </c>
      <c r="AM35" s="10" t="str">
        <f t="shared" si="0"/>
        <v/>
      </c>
      <c r="AN35" s="10" t="str">
        <f t="shared" si="0"/>
        <v/>
      </c>
      <c r="AO35" s="65" t="s">
        <v>142</v>
      </c>
      <c r="AP35" s="65" t="s">
        <v>143</v>
      </c>
      <c r="AQ35" s="65">
        <v>1</v>
      </c>
      <c r="AR35" s="67"/>
      <c r="BE35" s="68" t="str">
        <f t="shared" si="3"/>
        <v>SilverpeakSFP</v>
      </c>
      <c r="BF35" s="68" t="str">
        <f t="shared" si="3"/>
        <v>SilverpeakPIM</v>
      </c>
      <c r="BG35" s="68" t="str">
        <f t="shared" si="3"/>
        <v>SilverpeakBW</v>
      </c>
      <c r="BH35" s="68" t="str">
        <f t="shared" si="3"/>
        <v>SilverpeakCable</v>
      </c>
      <c r="BI35" s="68" t="str">
        <f t="shared" si="3"/>
        <v>SilverpeakPC</v>
      </c>
      <c r="BJ35" s="68" t="str">
        <f t="shared" si="3"/>
        <v>SilverpeakFull PRMA</v>
      </c>
    </row>
    <row r="36" spans="1:62" s="63" customFormat="1" ht="116" x14ac:dyDescent="0.35">
      <c r="A36" s="62" t="e">
        <f>IF(F36="Gateway","SDWAN Gateway, SDW0020",IF(E36="","",VLOOKUP(E36,#REF!,2,FALSE)))</f>
        <v>#REF!</v>
      </c>
      <c r="B36" s="62" t="e">
        <f>IF(F36="Gateway","not applicable",IF(E36="","",VLOOKUP(E36,#REF!,3,FALSE)))</f>
        <v>#REF!</v>
      </c>
      <c r="C36" s="62" t="e">
        <f>IF(F36="Gateway","19400263",IF(E36="","",VLOOKUP(E36,#REF!,4,FALSE)))</f>
        <v>#REF!</v>
      </c>
      <c r="D36" s="63" t="s">
        <v>170</v>
      </c>
      <c r="E36" s="64" t="s">
        <v>128</v>
      </c>
      <c r="F36" s="62" t="s">
        <v>129</v>
      </c>
      <c r="G36" s="63" t="s">
        <v>26</v>
      </c>
      <c r="H36" s="72" t="s">
        <v>2063</v>
      </c>
      <c r="J36" s="65">
        <v>38</v>
      </c>
      <c r="K36" s="62" t="s">
        <v>130</v>
      </c>
      <c r="L36" s="63" t="s">
        <v>158</v>
      </c>
      <c r="M36" s="63" t="s">
        <v>159</v>
      </c>
      <c r="N36" s="66">
        <v>20</v>
      </c>
      <c r="P36" s="62" t="s">
        <v>133</v>
      </c>
      <c r="Q36" s="65"/>
      <c r="R36" s="63" t="s">
        <v>134</v>
      </c>
      <c r="S36" s="62" t="s">
        <v>160</v>
      </c>
      <c r="T36" s="65" t="s">
        <v>136</v>
      </c>
      <c r="U36" s="65"/>
      <c r="V36" s="68"/>
      <c r="W36" s="65"/>
      <c r="X36" s="65"/>
      <c r="Y36" s="65"/>
      <c r="Z36" s="65"/>
      <c r="AA36" s="65" t="s">
        <v>137</v>
      </c>
      <c r="AB36" s="65"/>
      <c r="AC36" s="65"/>
      <c r="AD36" s="65" t="s">
        <v>154</v>
      </c>
      <c r="AE36" s="65">
        <v>3</v>
      </c>
      <c r="AF36" s="65" t="s">
        <v>139</v>
      </c>
      <c r="AG36" s="65" t="s">
        <v>140</v>
      </c>
      <c r="AH36" s="67">
        <f t="shared" si="2"/>
        <v>2</v>
      </c>
      <c r="AI36" s="65"/>
      <c r="AJ36" s="46"/>
      <c r="AK36" s="10" t="s">
        <v>141</v>
      </c>
      <c r="AL36" s="10" t="str">
        <f>IF(E36="Fortinet",_xlfn.IFNA(VLOOKUP(AI36,#REF!,2,FALSE),"Please select option under Full PRMA Coverage column"),"")</f>
        <v/>
      </c>
      <c r="AM36" s="10" t="str">
        <f t="shared" si="0"/>
        <v/>
      </c>
      <c r="AN36" s="10" t="str">
        <f t="shared" si="0"/>
        <v/>
      </c>
      <c r="AO36" s="65" t="s">
        <v>142</v>
      </c>
      <c r="AP36" s="65" t="s">
        <v>143</v>
      </c>
      <c r="AQ36" s="65">
        <v>1</v>
      </c>
      <c r="AR36" s="67"/>
      <c r="BE36" s="68" t="str">
        <f t="shared" si="3"/>
        <v>SilverpeakSFP</v>
      </c>
      <c r="BF36" s="68" t="str">
        <f t="shared" si="3"/>
        <v>SilverpeakPIM</v>
      </c>
      <c r="BG36" s="68" t="str">
        <f t="shared" si="3"/>
        <v>SilverpeakBW</v>
      </c>
      <c r="BH36" s="68" t="str">
        <f t="shared" si="3"/>
        <v>SilverpeakCable</v>
      </c>
      <c r="BI36" s="68" t="str">
        <f t="shared" si="3"/>
        <v>SilverpeakPC</v>
      </c>
      <c r="BJ36" s="68" t="str">
        <f t="shared" si="3"/>
        <v>SilverpeakFull PRMA</v>
      </c>
    </row>
    <row r="37" spans="1:62" s="63" customFormat="1" ht="116" x14ac:dyDescent="0.35">
      <c r="A37" s="62" t="e">
        <f>IF(F37="Gateway","SDWAN Gateway, SDW0020",IF(E37="","",VLOOKUP(E37,#REF!,2,FALSE)))</f>
        <v>#REF!</v>
      </c>
      <c r="B37" s="62" t="e">
        <f>IF(F37="Gateway","not applicable",IF(E37="","",VLOOKUP(E37,#REF!,3,FALSE)))</f>
        <v>#REF!</v>
      </c>
      <c r="C37" s="62" t="e">
        <f>IF(F37="Gateway","19400263",IF(E37="","",VLOOKUP(E37,#REF!,4,FALSE)))</f>
        <v>#REF!</v>
      </c>
      <c r="D37" s="63" t="s">
        <v>171</v>
      </c>
      <c r="E37" s="64" t="s">
        <v>128</v>
      </c>
      <c r="F37" s="62" t="s">
        <v>129</v>
      </c>
      <c r="G37" s="63" t="s">
        <v>26</v>
      </c>
      <c r="H37" s="72" t="s">
        <v>2063</v>
      </c>
      <c r="J37" s="65">
        <v>39</v>
      </c>
      <c r="K37" s="62" t="s">
        <v>130</v>
      </c>
      <c r="L37" s="63" t="s">
        <v>158</v>
      </c>
      <c r="M37" s="63" t="s">
        <v>159</v>
      </c>
      <c r="N37" s="66">
        <v>20</v>
      </c>
      <c r="P37" s="62" t="s">
        <v>133</v>
      </c>
      <c r="Q37" s="65"/>
      <c r="R37" s="63" t="s">
        <v>134</v>
      </c>
      <c r="S37" s="62" t="s">
        <v>160</v>
      </c>
      <c r="T37" s="65" t="s">
        <v>136</v>
      </c>
      <c r="U37" s="65"/>
      <c r="V37" s="68"/>
      <c r="W37" s="65"/>
      <c r="X37" s="65"/>
      <c r="Y37" s="65"/>
      <c r="Z37" s="65"/>
      <c r="AA37" s="65" t="s">
        <v>137</v>
      </c>
      <c r="AB37" s="65"/>
      <c r="AC37" s="65"/>
      <c r="AD37" s="65" t="s">
        <v>154</v>
      </c>
      <c r="AE37" s="65">
        <v>3</v>
      </c>
      <c r="AF37" s="65" t="s">
        <v>139</v>
      </c>
      <c r="AG37" s="65" t="s">
        <v>140</v>
      </c>
      <c r="AH37" s="67">
        <f t="shared" si="2"/>
        <v>2</v>
      </c>
      <c r="AI37" s="65"/>
      <c r="AJ37" s="46"/>
      <c r="AK37" s="10" t="s">
        <v>141</v>
      </c>
      <c r="AL37" s="10" t="str">
        <f>IF(E37="Fortinet",_xlfn.IFNA(VLOOKUP(AI37,#REF!,2,FALSE),"Please select option under Full PRMA Coverage column"),"")</f>
        <v/>
      </c>
      <c r="AM37" s="10" t="str">
        <f t="shared" si="0"/>
        <v/>
      </c>
      <c r="AN37" s="10" t="str">
        <f t="shared" si="0"/>
        <v/>
      </c>
      <c r="AO37" s="65" t="s">
        <v>142</v>
      </c>
      <c r="AP37" s="65" t="s">
        <v>143</v>
      </c>
      <c r="AQ37" s="65">
        <v>1</v>
      </c>
      <c r="AR37" s="67"/>
      <c r="BE37" s="68" t="str">
        <f t="shared" si="3"/>
        <v>SilverpeakSFP</v>
      </c>
      <c r="BF37" s="68" t="str">
        <f t="shared" si="3"/>
        <v>SilverpeakPIM</v>
      </c>
      <c r="BG37" s="68" t="str">
        <f t="shared" si="3"/>
        <v>SilverpeakBW</v>
      </c>
      <c r="BH37" s="68" t="str">
        <f t="shared" si="3"/>
        <v>SilverpeakCable</v>
      </c>
      <c r="BI37" s="68" t="str">
        <f t="shared" si="3"/>
        <v>SilverpeakPC</v>
      </c>
      <c r="BJ37" s="68" t="str">
        <f t="shared" si="3"/>
        <v>SilverpeakFull PRMA</v>
      </c>
    </row>
    <row r="38" spans="1:62" s="48" customFormat="1" ht="116" x14ac:dyDescent="0.35">
      <c r="A38" s="10" t="e">
        <f>IF(F38="Gateway","SDWAN Gateway, SDW0020",IF(E38="","",VLOOKUP(E38,#REF!,2,FALSE)))</f>
        <v>#REF!</v>
      </c>
      <c r="B38" s="10" t="e">
        <f>IF(F38="Gateway","not applicable",IF(E38="","",VLOOKUP(E38,#REF!,3,FALSE)))</f>
        <v>#REF!</v>
      </c>
      <c r="C38" s="10" t="e">
        <f>IF(F38="Gateway","19400263",IF(E38="","",VLOOKUP(E38,#REF!,4,FALSE)))</f>
        <v>#REF!</v>
      </c>
      <c r="D38" s="48" t="s">
        <v>843</v>
      </c>
      <c r="E38" s="43" t="s">
        <v>128</v>
      </c>
      <c r="F38" s="10" t="s">
        <v>129</v>
      </c>
      <c r="G38" s="55" t="s">
        <v>26</v>
      </c>
      <c r="H38" s="71" t="s">
        <v>2064</v>
      </c>
      <c r="J38" s="60">
        <v>30</v>
      </c>
      <c r="K38" s="10" t="s">
        <v>130</v>
      </c>
      <c r="L38" s="48" t="s">
        <v>146</v>
      </c>
      <c r="M38" s="48" t="s">
        <v>147</v>
      </c>
      <c r="N38" s="61">
        <v>100</v>
      </c>
      <c r="O38" s="48" t="s">
        <v>172</v>
      </c>
      <c r="P38" s="10" t="s">
        <v>133</v>
      </c>
      <c r="Q38" s="46"/>
      <c r="R38" s="48" t="s">
        <v>134</v>
      </c>
      <c r="S38" s="10" t="s">
        <v>149</v>
      </c>
      <c r="T38" s="46" t="s">
        <v>136</v>
      </c>
      <c r="U38" s="46"/>
      <c r="V38" s="13"/>
      <c r="W38" s="46"/>
      <c r="X38" s="46"/>
      <c r="Y38" s="46"/>
      <c r="Z38" s="46"/>
      <c r="AA38" s="46" t="s">
        <v>137</v>
      </c>
      <c r="AB38" s="46"/>
      <c r="AC38" s="46"/>
      <c r="AD38" s="46" t="s">
        <v>154</v>
      </c>
      <c r="AE38" s="46">
        <v>3</v>
      </c>
      <c r="AF38" s="46" t="s">
        <v>139</v>
      </c>
      <c r="AG38" s="46" t="s">
        <v>140</v>
      </c>
      <c r="AH38" s="2">
        <f t="shared" si="2"/>
        <v>10</v>
      </c>
      <c r="AI38" s="46"/>
      <c r="AJ38" s="46"/>
      <c r="AK38" s="10" t="s">
        <v>141</v>
      </c>
      <c r="AL38" s="10" t="str">
        <f>IF(E38="Fortinet",_xlfn.IFNA(VLOOKUP(AI38,#REF!,2,FALSE),"Please select option under Full PRMA Coverage column"),"")</f>
        <v/>
      </c>
      <c r="AM38" s="10" t="str">
        <f t="shared" si="0"/>
        <v/>
      </c>
      <c r="AN38" s="10" t="str">
        <f t="shared" si="0"/>
        <v/>
      </c>
      <c r="AO38" s="46" t="s">
        <v>142</v>
      </c>
      <c r="AP38" s="46" t="s">
        <v>143</v>
      </c>
      <c r="AQ38" s="46">
        <v>1</v>
      </c>
      <c r="AR38" s="2"/>
      <c r="BE38" s="13" t="str">
        <f t="shared" si="3"/>
        <v>SilverpeakSFP</v>
      </c>
      <c r="BF38" s="13" t="str">
        <f t="shared" si="3"/>
        <v>SilverpeakPIM</v>
      </c>
      <c r="BG38" s="13" t="str">
        <f t="shared" si="3"/>
        <v>SilverpeakBW</v>
      </c>
      <c r="BH38" s="13" t="str">
        <f t="shared" si="3"/>
        <v>SilverpeakCable</v>
      </c>
      <c r="BI38" s="13" t="str">
        <f t="shared" si="3"/>
        <v>SilverpeakPC</v>
      </c>
      <c r="BJ38" s="13" t="str">
        <f t="shared" si="3"/>
        <v>SilverpeakFull PRMA</v>
      </c>
    </row>
    <row r="39" spans="1:62" s="48" customFormat="1" ht="116" x14ac:dyDescent="0.35">
      <c r="A39" s="10" t="e">
        <f>IF(F39="Gateway","SDWAN Gateway, SDW0020",IF(E39="","",VLOOKUP(E39,#REF!,2,FALSE)))</f>
        <v>#REF!</v>
      </c>
      <c r="B39" s="10" t="e">
        <f>IF(F39="Gateway","not applicable",IF(E39="","",VLOOKUP(E39,#REF!,3,FALSE)))</f>
        <v>#REF!</v>
      </c>
      <c r="C39" s="10" t="e">
        <f>IF(F39="Gateway","19400263",IF(E39="","",VLOOKUP(E39,#REF!,4,FALSE)))</f>
        <v>#REF!</v>
      </c>
      <c r="D39" s="48" t="s">
        <v>845</v>
      </c>
      <c r="E39" s="43" t="s">
        <v>128</v>
      </c>
      <c r="F39" s="10" t="s">
        <v>129</v>
      </c>
      <c r="G39" s="55" t="s">
        <v>26</v>
      </c>
      <c r="H39" s="71" t="s">
        <v>2064</v>
      </c>
      <c r="J39" s="60">
        <v>31</v>
      </c>
      <c r="K39" s="10" t="s">
        <v>130</v>
      </c>
      <c r="L39" s="48" t="s">
        <v>146</v>
      </c>
      <c r="M39" s="48" t="s">
        <v>147</v>
      </c>
      <c r="N39" s="61">
        <v>100</v>
      </c>
      <c r="O39" s="48" t="s">
        <v>172</v>
      </c>
      <c r="P39" s="10" t="s">
        <v>133</v>
      </c>
      <c r="Q39" s="46"/>
      <c r="R39" s="48" t="s">
        <v>134</v>
      </c>
      <c r="S39" s="10" t="s">
        <v>149</v>
      </c>
      <c r="T39" s="46" t="s">
        <v>136</v>
      </c>
      <c r="U39" s="46"/>
      <c r="V39" s="13"/>
      <c r="W39" s="46"/>
      <c r="X39" s="46"/>
      <c r="Y39" s="46"/>
      <c r="Z39" s="46"/>
      <c r="AA39" s="46" t="s">
        <v>137</v>
      </c>
      <c r="AB39" s="46"/>
      <c r="AC39" s="46"/>
      <c r="AD39" s="46" t="s">
        <v>154</v>
      </c>
      <c r="AE39" s="46">
        <v>3</v>
      </c>
      <c r="AF39" s="46" t="s">
        <v>139</v>
      </c>
      <c r="AG39" s="46" t="s">
        <v>140</v>
      </c>
      <c r="AH39" s="48">
        <f t="shared" si="2"/>
        <v>10</v>
      </c>
      <c r="AI39" s="46"/>
      <c r="AJ39" s="46"/>
      <c r="AK39" s="10" t="s">
        <v>141</v>
      </c>
      <c r="AL39" s="10" t="str">
        <f>IF(E39="Fortinet",_xlfn.IFNA(VLOOKUP(AI39,#REF!,2,FALSE),"Please select option under Full PRMA Coverage column"),"")</f>
        <v/>
      </c>
      <c r="AM39" s="10" t="str">
        <f t="shared" si="0"/>
        <v/>
      </c>
      <c r="AN39" s="10" t="str">
        <f t="shared" si="0"/>
        <v/>
      </c>
      <c r="AO39" s="46" t="s">
        <v>142</v>
      </c>
      <c r="AP39" s="46" t="s">
        <v>143</v>
      </c>
      <c r="AQ39" s="46">
        <v>1</v>
      </c>
      <c r="BE39" s="13" t="str">
        <f t="shared" si="3"/>
        <v>SilverpeakSFP</v>
      </c>
      <c r="BF39" s="13" t="str">
        <f t="shared" si="3"/>
        <v>SilverpeakPIM</v>
      </c>
      <c r="BG39" s="13" t="str">
        <f t="shared" si="3"/>
        <v>SilverpeakBW</v>
      </c>
      <c r="BH39" s="13" t="str">
        <f t="shared" si="3"/>
        <v>SilverpeakCable</v>
      </c>
      <c r="BI39" s="13" t="str">
        <f t="shared" si="3"/>
        <v>SilverpeakPC</v>
      </c>
      <c r="BJ39" s="13" t="str">
        <f t="shared" si="3"/>
        <v>SilverpeakFull PRMA</v>
      </c>
    </row>
    <row r="40" spans="1:62" s="63" customFormat="1" ht="87" x14ac:dyDescent="0.35">
      <c r="A40" s="62" t="e">
        <f>IF(F40="Gateway","SDWAN Gateway, SDW0020",IF(E40="","",VLOOKUP(E40,#REF!,2,FALSE)))</f>
        <v>#REF!</v>
      </c>
      <c r="B40" s="62" t="e">
        <f>IF(F40="Gateway","not applicable",IF(E40="","",VLOOKUP(E40,#REF!,3,FALSE)))</f>
        <v>#REF!</v>
      </c>
      <c r="C40" s="62" t="e">
        <f>IF(F40="Gateway","19400263",IF(E40="","",VLOOKUP(E40,#REF!,4,FALSE)))</f>
        <v>#REF!</v>
      </c>
      <c r="D40" s="63" t="s">
        <v>173</v>
      </c>
      <c r="E40" s="64" t="s">
        <v>128</v>
      </c>
      <c r="F40" s="62" t="s">
        <v>129</v>
      </c>
      <c r="G40" s="63" t="s">
        <v>26</v>
      </c>
      <c r="H40" s="72" t="s">
        <v>2065</v>
      </c>
      <c r="J40" s="65">
        <v>38</v>
      </c>
      <c r="K40" s="62" t="s">
        <v>130</v>
      </c>
      <c r="L40" s="63" t="s">
        <v>158</v>
      </c>
      <c r="M40" s="63" t="s">
        <v>159</v>
      </c>
      <c r="N40" s="66">
        <v>20</v>
      </c>
      <c r="P40" s="62" t="s">
        <v>133</v>
      </c>
      <c r="Q40" s="65"/>
      <c r="R40" s="63" t="s">
        <v>134</v>
      </c>
      <c r="S40" s="62" t="s">
        <v>160</v>
      </c>
      <c r="T40" s="65" t="s">
        <v>136</v>
      </c>
      <c r="U40" s="65"/>
      <c r="V40" s="65"/>
      <c r="W40" s="65"/>
      <c r="X40" s="65"/>
      <c r="Y40" s="65"/>
      <c r="Z40" s="65"/>
      <c r="AA40" s="65" t="s">
        <v>137</v>
      </c>
      <c r="AB40" s="65"/>
      <c r="AC40" s="65"/>
      <c r="AD40" s="65" t="s">
        <v>145</v>
      </c>
      <c r="AE40" s="65">
        <v>3</v>
      </c>
      <c r="AF40" s="65" t="s">
        <v>139</v>
      </c>
      <c r="AG40" s="65" t="s">
        <v>140</v>
      </c>
      <c r="AH40" s="63">
        <f t="shared" si="2"/>
        <v>2</v>
      </c>
      <c r="AI40" s="65"/>
      <c r="AJ40" s="46"/>
      <c r="AK40" s="10" t="s">
        <v>141</v>
      </c>
      <c r="AL40" s="10" t="str">
        <f>IF(E40="Fortinet",_xlfn.IFNA(VLOOKUP(AI40,#REF!,2,FALSE),"Please select option under Full PRMA Coverage column"),"")</f>
        <v/>
      </c>
      <c r="AM40" s="10" t="str">
        <f t="shared" si="0"/>
        <v/>
      </c>
      <c r="AN40" s="10" t="str">
        <f t="shared" si="0"/>
        <v/>
      </c>
      <c r="AO40" s="65" t="s">
        <v>142</v>
      </c>
      <c r="AP40" s="65" t="s">
        <v>143</v>
      </c>
      <c r="AQ40" s="65">
        <v>1</v>
      </c>
      <c r="BE40" s="68" t="str">
        <f t="shared" si="3"/>
        <v>SilverpeakSFP</v>
      </c>
      <c r="BF40" s="68" t="str">
        <f t="shared" si="3"/>
        <v>SilverpeakPIM</v>
      </c>
      <c r="BG40" s="68" t="str">
        <f t="shared" si="3"/>
        <v>SilverpeakBW</v>
      </c>
      <c r="BH40" s="68" t="str">
        <f t="shared" si="3"/>
        <v>SilverpeakCable</v>
      </c>
      <c r="BI40" s="68" t="str">
        <f t="shared" si="3"/>
        <v>SilverpeakPC</v>
      </c>
      <c r="BJ40" s="68" t="str">
        <f t="shared" si="3"/>
        <v>SilverpeakFull PRMA</v>
      </c>
    </row>
    <row r="41" spans="1:62" s="63" customFormat="1" ht="87" x14ac:dyDescent="0.35">
      <c r="A41" s="62" t="e">
        <f>IF(F41="Gateway","SDWAN Gateway, SDW0020",IF(E41="","",VLOOKUP(E41,#REF!,2,FALSE)))</f>
        <v>#REF!</v>
      </c>
      <c r="B41" s="62" t="e">
        <f>IF(F41="Gateway","not applicable",IF(E41="","",VLOOKUP(E41,#REF!,3,FALSE)))</f>
        <v>#REF!</v>
      </c>
      <c r="C41" s="62" t="e">
        <f>IF(F41="Gateway","19400263",IF(E41="","",VLOOKUP(E41,#REF!,4,FALSE)))</f>
        <v>#REF!</v>
      </c>
      <c r="D41" s="63" t="s">
        <v>174</v>
      </c>
      <c r="E41" s="64" t="s">
        <v>128</v>
      </c>
      <c r="F41" s="62" t="s">
        <v>129</v>
      </c>
      <c r="G41" s="63" t="s">
        <v>26</v>
      </c>
      <c r="H41" s="72" t="s">
        <v>2065</v>
      </c>
      <c r="J41" s="65">
        <v>39</v>
      </c>
      <c r="K41" s="62" t="s">
        <v>130</v>
      </c>
      <c r="L41" s="63" t="s">
        <v>158</v>
      </c>
      <c r="M41" s="63" t="s">
        <v>159</v>
      </c>
      <c r="N41" s="66">
        <v>20</v>
      </c>
      <c r="P41" s="62" t="s">
        <v>133</v>
      </c>
      <c r="Q41" s="65"/>
      <c r="R41" s="63" t="s">
        <v>134</v>
      </c>
      <c r="S41" s="62" t="s">
        <v>160</v>
      </c>
      <c r="T41" s="65" t="s">
        <v>136</v>
      </c>
      <c r="U41" s="65"/>
      <c r="V41" s="65"/>
      <c r="W41" s="65"/>
      <c r="X41" s="65"/>
      <c r="Y41" s="65"/>
      <c r="Z41" s="65"/>
      <c r="AA41" s="65" t="s">
        <v>137</v>
      </c>
      <c r="AB41" s="65"/>
      <c r="AC41" s="65"/>
      <c r="AD41" s="65" t="s">
        <v>145</v>
      </c>
      <c r="AE41" s="65">
        <v>3</v>
      </c>
      <c r="AF41" s="65" t="s">
        <v>139</v>
      </c>
      <c r="AG41" s="65" t="s">
        <v>140</v>
      </c>
      <c r="AH41" s="63">
        <f t="shared" si="2"/>
        <v>2</v>
      </c>
      <c r="AI41" s="65"/>
      <c r="AJ41" s="46"/>
      <c r="AK41" s="10" t="s">
        <v>141</v>
      </c>
      <c r="AL41" s="10" t="str">
        <f>IF(E41="Fortinet",_xlfn.IFNA(VLOOKUP(AI41,#REF!,2,FALSE),"Please select option under Full PRMA Coverage column"),"")</f>
        <v/>
      </c>
      <c r="AM41" s="10" t="str">
        <f t="shared" si="0"/>
        <v/>
      </c>
      <c r="AN41" s="10" t="str">
        <f t="shared" si="0"/>
        <v/>
      </c>
      <c r="AO41" s="65" t="s">
        <v>142</v>
      </c>
      <c r="AP41" s="65" t="s">
        <v>143</v>
      </c>
      <c r="AQ41" s="65">
        <v>1</v>
      </c>
      <c r="BE41" s="68" t="str">
        <f t="shared" si="3"/>
        <v>SilverpeakSFP</v>
      </c>
      <c r="BF41" s="68" t="str">
        <f t="shared" si="3"/>
        <v>SilverpeakPIM</v>
      </c>
      <c r="BG41" s="68" t="str">
        <f t="shared" si="3"/>
        <v>SilverpeakBW</v>
      </c>
      <c r="BH41" s="68" t="str">
        <f t="shared" si="3"/>
        <v>SilverpeakCable</v>
      </c>
      <c r="BI41" s="68" t="str">
        <f t="shared" si="3"/>
        <v>SilverpeakPC</v>
      </c>
      <c r="BJ41" s="68" t="str">
        <f t="shared" si="3"/>
        <v>SilverpeakFull PRMA</v>
      </c>
    </row>
    <row r="42" spans="1:62" s="63" customFormat="1" ht="87" x14ac:dyDescent="0.35">
      <c r="A42" s="62" t="e">
        <f>IF(F42="Gateway","SDWAN Gateway, SDW0020",IF(E42="","",VLOOKUP(E42,#REF!,2,FALSE)))</f>
        <v>#REF!</v>
      </c>
      <c r="B42" s="62" t="e">
        <f>IF(F42="Gateway","not applicable",IF(E42="","",VLOOKUP(E42,#REF!,3,FALSE)))</f>
        <v>#REF!</v>
      </c>
      <c r="C42" s="62" t="e">
        <f>IF(F42="Gateway","19400263",IF(E42="","",VLOOKUP(E42,#REF!,4,FALSE)))</f>
        <v>#REF!</v>
      </c>
      <c r="D42" s="63" t="s">
        <v>175</v>
      </c>
      <c r="E42" s="64" t="s">
        <v>128</v>
      </c>
      <c r="F42" s="62" t="s">
        <v>129</v>
      </c>
      <c r="G42" s="63" t="s">
        <v>26</v>
      </c>
      <c r="H42" s="72" t="s">
        <v>2066</v>
      </c>
      <c r="J42" s="65">
        <v>38</v>
      </c>
      <c r="K42" s="62" t="s">
        <v>130</v>
      </c>
      <c r="L42" s="63" t="s">
        <v>158</v>
      </c>
      <c r="M42" s="63" t="s">
        <v>159</v>
      </c>
      <c r="N42" s="66">
        <v>20</v>
      </c>
      <c r="P42" s="62" t="s">
        <v>133</v>
      </c>
      <c r="Q42" s="65"/>
      <c r="R42" s="63" t="s">
        <v>134</v>
      </c>
      <c r="S42" s="62" t="s">
        <v>160</v>
      </c>
      <c r="T42" s="65" t="s">
        <v>136</v>
      </c>
      <c r="U42" s="65"/>
      <c r="V42" s="65"/>
      <c r="W42" s="65"/>
      <c r="X42" s="65"/>
      <c r="Y42" s="65"/>
      <c r="Z42" s="65"/>
      <c r="AA42" s="65" t="s">
        <v>137</v>
      </c>
      <c r="AB42" s="65"/>
      <c r="AC42" s="65"/>
      <c r="AD42" s="65" t="s">
        <v>145</v>
      </c>
      <c r="AE42" s="65">
        <v>3</v>
      </c>
      <c r="AF42" s="65" t="s">
        <v>139</v>
      </c>
      <c r="AG42" s="65" t="s">
        <v>140</v>
      </c>
      <c r="AH42" s="63">
        <f t="shared" si="2"/>
        <v>2</v>
      </c>
      <c r="AI42" s="65"/>
      <c r="AJ42" s="46"/>
      <c r="AK42" s="10" t="s">
        <v>141</v>
      </c>
      <c r="AL42" s="10" t="str">
        <f>IF(E42="Fortinet",_xlfn.IFNA(VLOOKUP(AI42,#REF!,2,FALSE),"Please select option under Full PRMA Coverage column"),"")</f>
        <v/>
      </c>
      <c r="AM42" s="10" t="str">
        <f t="shared" si="0"/>
        <v/>
      </c>
      <c r="AN42" s="10" t="str">
        <f t="shared" si="0"/>
        <v/>
      </c>
      <c r="AO42" s="65" t="s">
        <v>142</v>
      </c>
      <c r="AP42" s="65" t="s">
        <v>143</v>
      </c>
      <c r="AQ42" s="65">
        <v>1</v>
      </c>
      <c r="BE42" s="68" t="str">
        <f t="shared" si="3"/>
        <v>SilverpeakSFP</v>
      </c>
      <c r="BF42" s="68" t="str">
        <f t="shared" si="3"/>
        <v>SilverpeakPIM</v>
      </c>
      <c r="BG42" s="68" t="str">
        <f t="shared" si="3"/>
        <v>SilverpeakBW</v>
      </c>
      <c r="BH42" s="68" t="str">
        <f t="shared" si="3"/>
        <v>SilverpeakCable</v>
      </c>
      <c r="BI42" s="68" t="str">
        <f t="shared" si="3"/>
        <v>SilverpeakPC</v>
      </c>
      <c r="BJ42" s="68" t="str">
        <f t="shared" si="3"/>
        <v>SilverpeakFull PRMA</v>
      </c>
    </row>
    <row r="43" spans="1:62" s="63" customFormat="1" ht="87" x14ac:dyDescent="0.35">
      <c r="A43" s="62" t="e">
        <f>IF(F43="Gateway","SDWAN Gateway, SDW0020",IF(E43="","",VLOOKUP(E43,#REF!,2,FALSE)))</f>
        <v>#REF!</v>
      </c>
      <c r="B43" s="62" t="e">
        <f>IF(F43="Gateway","not applicable",IF(E43="","",VLOOKUP(E43,#REF!,3,FALSE)))</f>
        <v>#REF!</v>
      </c>
      <c r="C43" s="62" t="e">
        <f>IF(F43="Gateway","19400263",IF(E43="","",VLOOKUP(E43,#REF!,4,FALSE)))</f>
        <v>#REF!</v>
      </c>
      <c r="D43" s="63" t="s">
        <v>176</v>
      </c>
      <c r="E43" s="64" t="s">
        <v>128</v>
      </c>
      <c r="F43" s="62" t="s">
        <v>129</v>
      </c>
      <c r="G43" s="63" t="s">
        <v>26</v>
      </c>
      <c r="H43" s="72" t="s">
        <v>2066</v>
      </c>
      <c r="J43" s="65">
        <v>39</v>
      </c>
      <c r="K43" s="62" t="s">
        <v>130</v>
      </c>
      <c r="L43" s="63" t="s">
        <v>158</v>
      </c>
      <c r="M43" s="63" t="s">
        <v>159</v>
      </c>
      <c r="N43" s="66">
        <v>20</v>
      </c>
      <c r="P43" s="62" t="s">
        <v>133</v>
      </c>
      <c r="Q43" s="65"/>
      <c r="R43" s="63" t="s">
        <v>134</v>
      </c>
      <c r="S43" s="62" t="s">
        <v>160</v>
      </c>
      <c r="T43" s="65" t="s">
        <v>136</v>
      </c>
      <c r="U43" s="65"/>
      <c r="V43" s="65"/>
      <c r="W43" s="65"/>
      <c r="X43" s="65"/>
      <c r="Y43" s="65"/>
      <c r="Z43" s="65"/>
      <c r="AA43" s="65" t="s">
        <v>137</v>
      </c>
      <c r="AB43" s="65"/>
      <c r="AC43" s="65"/>
      <c r="AD43" s="65" t="s">
        <v>145</v>
      </c>
      <c r="AE43" s="65">
        <v>3</v>
      </c>
      <c r="AF43" s="65" t="s">
        <v>139</v>
      </c>
      <c r="AG43" s="65" t="s">
        <v>140</v>
      </c>
      <c r="AH43" s="63">
        <f t="shared" si="2"/>
        <v>2</v>
      </c>
      <c r="AI43" s="65"/>
      <c r="AJ43" s="46"/>
      <c r="AK43" s="10" t="s">
        <v>141</v>
      </c>
      <c r="AL43" s="10" t="str">
        <f>IF(E43="Fortinet",_xlfn.IFNA(VLOOKUP(AI43,#REF!,2,FALSE),"Please select option under Full PRMA Coverage column"),"")</f>
        <v/>
      </c>
      <c r="AM43" s="10" t="str">
        <f t="shared" si="0"/>
        <v/>
      </c>
      <c r="AN43" s="10" t="str">
        <f t="shared" si="0"/>
        <v/>
      </c>
      <c r="AO43" s="65" t="s">
        <v>142</v>
      </c>
      <c r="AP43" s="65" t="s">
        <v>143</v>
      </c>
      <c r="AQ43" s="65">
        <v>1</v>
      </c>
      <c r="BE43" s="68" t="str">
        <f t="shared" si="3"/>
        <v>SilverpeakSFP</v>
      </c>
      <c r="BF43" s="68" t="str">
        <f t="shared" si="3"/>
        <v>SilverpeakPIM</v>
      </c>
      <c r="BG43" s="68" t="str">
        <f t="shared" si="3"/>
        <v>SilverpeakBW</v>
      </c>
      <c r="BH43" s="68" t="str">
        <f t="shared" si="3"/>
        <v>SilverpeakCable</v>
      </c>
      <c r="BI43" s="68" t="str">
        <f t="shared" si="3"/>
        <v>SilverpeakPC</v>
      </c>
      <c r="BJ43" s="68" t="str">
        <f t="shared" si="3"/>
        <v>SilverpeakFull PRMA</v>
      </c>
    </row>
    <row r="44" spans="1:62" s="48" customFormat="1" ht="116" x14ac:dyDescent="0.35">
      <c r="A44" s="10" t="e">
        <f>IF(F44="Gateway","SDWAN Gateway, SDW0020",IF(E44="","",VLOOKUP(E44,#REF!,2,FALSE)))</f>
        <v>#REF!</v>
      </c>
      <c r="B44" s="10" t="e">
        <f>IF(F44="Gateway","not applicable",IF(E44="","",VLOOKUP(E44,#REF!,3,FALSE)))</f>
        <v>#REF!</v>
      </c>
      <c r="C44" s="10" t="e">
        <f>IF(F44="Gateway","19400263",IF(E44="","",VLOOKUP(E44,#REF!,4,FALSE)))</f>
        <v>#REF!</v>
      </c>
      <c r="D44" s="48" t="s">
        <v>847</v>
      </c>
      <c r="E44" s="43" t="s">
        <v>128</v>
      </c>
      <c r="F44" s="10" t="s">
        <v>129</v>
      </c>
      <c r="G44" s="55" t="s">
        <v>26</v>
      </c>
      <c r="H44" s="71" t="s">
        <v>1946</v>
      </c>
      <c r="J44" s="60">
        <v>30</v>
      </c>
      <c r="K44" s="10" t="s">
        <v>130</v>
      </c>
      <c r="L44" s="48" t="s">
        <v>146</v>
      </c>
      <c r="M44" s="48" t="s">
        <v>147</v>
      </c>
      <c r="N44" s="61">
        <v>100</v>
      </c>
      <c r="O44" s="48" t="s">
        <v>177</v>
      </c>
      <c r="P44" s="10" t="s">
        <v>133</v>
      </c>
      <c r="Q44" s="46"/>
      <c r="R44" s="48" t="s">
        <v>134</v>
      </c>
      <c r="S44" s="10" t="s">
        <v>149</v>
      </c>
      <c r="T44" s="46" t="s">
        <v>136</v>
      </c>
      <c r="U44" s="46"/>
      <c r="V44" s="13"/>
      <c r="W44" s="46"/>
      <c r="X44" s="46"/>
      <c r="Y44" s="46"/>
      <c r="Z44" s="46"/>
      <c r="AA44" s="46" t="s">
        <v>137</v>
      </c>
      <c r="AB44" s="46"/>
      <c r="AC44" s="46"/>
      <c r="AD44" s="46" t="s">
        <v>154</v>
      </c>
      <c r="AE44" s="46">
        <v>3</v>
      </c>
      <c r="AF44" s="46" t="s">
        <v>139</v>
      </c>
      <c r="AG44" s="46" t="s">
        <v>140</v>
      </c>
      <c r="AH44" s="48">
        <f t="shared" si="2"/>
        <v>10</v>
      </c>
      <c r="AI44" s="46"/>
      <c r="AJ44" s="46"/>
      <c r="AK44" s="10" t="s">
        <v>141</v>
      </c>
      <c r="AL44" s="10" t="str">
        <f>IF(E44="Fortinet",_xlfn.IFNA(VLOOKUP(AI44,#REF!,2,FALSE),"Please select option under Full PRMA Coverage column"),"")</f>
        <v/>
      </c>
      <c r="AM44" s="10" t="str">
        <f t="shared" si="0"/>
        <v/>
      </c>
      <c r="AN44" s="10" t="str">
        <f t="shared" si="0"/>
        <v/>
      </c>
      <c r="AO44" s="46" t="s">
        <v>142</v>
      </c>
      <c r="AP44" s="46" t="s">
        <v>143</v>
      </c>
      <c r="AQ44" s="46">
        <v>1</v>
      </c>
      <c r="BE44" s="13" t="str">
        <f t="shared" si="3"/>
        <v>SilverpeakSFP</v>
      </c>
      <c r="BF44" s="13" t="str">
        <f t="shared" si="3"/>
        <v>SilverpeakPIM</v>
      </c>
      <c r="BG44" s="13" t="str">
        <f t="shared" si="3"/>
        <v>SilverpeakBW</v>
      </c>
      <c r="BH44" s="13" t="str">
        <f t="shared" si="3"/>
        <v>SilverpeakCable</v>
      </c>
      <c r="BI44" s="13" t="str">
        <f t="shared" si="3"/>
        <v>SilverpeakPC</v>
      </c>
      <c r="BJ44" s="13" t="str">
        <f t="shared" si="3"/>
        <v>SilverpeakFull PRMA</v>
      </c>
    </row>
    <row r="45" spans="1:62" s="48" customFormat="1" ht="116" x14ac:dyDescent="0.35">
      <c r="A45" s="10" t="e">
        <f>IF(F45="Gateway","SDWAN Gateway, SDW0020",IF(E45="","",VLOOKUP(E45,#REF!,2,FALSE)))</f>
        <v>#REF!</v>
      </c>
      <c r="B45" s="10" t="e">
        <f>IF(F45="Gateway","not applicable",IF(E45="","",VLOOKUP(E45,#REF!,3,FALSE)))</f>
        <v>#REF!</v>
      </c>
      <c r="C45" s="10" t="e">
        <f>IF(F45="Gateway","19400263",IF(E45="","",VLOOKUP(E45,#REF!,4,FALSE)))</f>
        <v>#REF!</v>
      </c>
      <c r="D45" s="48" t="s">
        <v>849</v>
      </c>
      <c r="E45" s="43" t="s">
        <v>128</v>
      </c>
      <c r="F45" s="10" t="s">
        <v>129</v>
      </c>
      <c r="G45" s="55" t="s">
        <v>26</v>
      </c>
      <c r="H45" s="71" t="s">
        <v>1946</v>
      </c>
      <c r="J45" s="60">
        <v>31</v>
      </c>
      <c r="K45" s="10" t="s">
        <v>130</v>
      </c>
      <c r="L45" s="48" t="s">
        <v>146</v>
      </c>
      <c r="M45" s="48" t="s">
        <v>147</v>
      </c>
      <c r="N45" s="61">
        <v>100</v>
      </c>
      <c r="O45" s="48" t="s">
        <v>177</v>
      </c>
      <c r="P45" s="10" t="s">
        <v>133</v>
      </c>
      <c r="Q45" s="46"/>
      <c r="R45" s="48" t="s">
        <v>134</v>
      </c>
      <c r="S45" s="10" t="s">
        <v>149</v>
      </c>
      <c r="T45" s="46" t="s">
        <v>136</v>
      </c>
      <c r="U45" s="46"/>
      <c r="V45" s="13"/>
      <c r="W45" s="46"/>
      <c r="X45" s="46"/>
      <c r="Y45" s="46"/>
      <c r="Z45" s="46"/>
      <c r="AA45" s="46" t="s">
        <v>137</v>
      </c>
      <c r="AB45" s="46"/>
      <c r="AC45" s="46"/>
      <c r="AD45" s="46" t="s">
        <v>154</v>
      </c>
      <c r="AE45" s="46">
        <v>3</v>
      </c>
      <c r="AF45" s="46" t="s">
        <v>139</v>
      </c>
      <c r="AG45" s="46" t="s">
        <v>140</v>
      </c>
      <c r="AH45" s="48">
        <f t="shared" si="2"/>
        <v>10</v>
      </c>
      <c r="AI45" s="46"/>
      <c r="AJ45" s="46"/>
      <c r="AK45" s="10" t="s">
        <v>141</v>
      </c>
      <c r="AL45" s="10" t="str">
        <f>IF(E45="Fortinet",_xlfn.IFNA(VLOOKUP(AI45,#REF!,2,FALSE),"Please select option under Full PRMA Coverage column"),"")</f>
        <v/>
      </c>
      <c r="AM45" s="10" t="str">
        <f t="shared" si="0"/>
        <v/>
      </c>
      <c r="AN45" s="10" t="str">
        <f t="shared" si="0"/>
        <v/>
      </c>
      <c r="AO45" s="46" t="s">
        <v>142</v>
      </c>
      <c r="AP45" s="46" t="s">
        <v>143</v>
      </c>
      <c r="AQ45" s="46">
        <v>1</v>
      </c>
      <c r="BE45" s="13" t="str">
        <f t="shared" si="3"/>
        <v>SilverpeakSFP</v>
      </c>
      <c r="BF45" s="13" t="str">
        <f t="shared" si="3"/>
        <v>SilverpeakPIM</v>
      </c>
      <c r="BG45" s="13" t="str">
        <f t="shared" si="3"/>
        <v>SilverpeakBW</v>
      </c>
      <c r="BH45" s="13" t="str">
        <f t="shared" si="3"/>
        <v>SilverpeakCable</v>
      </c>
      <c r="BI45" s="13" t="str">
        <f t="shared" si="3"/>
        <v>SilverpeakPC</v>
      </c>
      <c r="BJ45" s="13" t="str">
        <f t="shared" si="3"/>
        <v>SilverpeakFull PRMA</v>
      </c>
    </row>
    <row r="46" spans="1:62" s="63" customFormat="1" ht="116" x14ac:dyDescent="0.35">
      <c r="A46" s="62" t="e">
        <f>IF(F46="Gateway","SDWAN Gateway, SDW0020",IF(E46="","",VLOOKUP(E46,#REF!,2,FALSE)))</f>
        <v>#REF!</v>
      </c>
      <c r="B46" s="62" t="e">
        <f>IF(F46="Gateway","not applicable",IF(E46="","",VLOOKUP(E46,#REF!,3,FALSE)))</f>
        <v>#REF!</v>
      </c>
      <c r="C46" s="62" t="e">
        <f>IF(F46="Gateway","19400263",IF(E46="","",VLOOKUP(E46,#REF!,4,FALSE)))</f>
        <v>#REF!</v>
      </c>
      <c r="D46" s="63" t="s">
        <v>178</v>
      </c>
      <c r="E46" s="64" t="s">
        <v>128</v>
      </c>
      <c r="F46" s="62" t="s">
        <v>129</v>
      </c>
      <c r="G46" s="63" t="s">
        <v>26</v>
      </c>
      <c r="H46" s="72" t="s">
        <v>1995</v>
      </c>
      <c r="J46" s="65">
        <v>38</v>
      </c>
      <c r="K46" s="62" t="s">
        <v>130</v>
      </c>
      <c r="L46" s="63" t="s">
        <v>158</v>
      </c>
      <c r="M46" s="63" t="s">
        <v>159</v>
      </c>
      <c r="N46" s="66">
        <v>20</v>
      </c>
      <c r="P46" s="62" t="s">
        <v>133</v>
      </c>
      <c r="Q46" s="65"/>
      <c r="R46" s="63" t="s">
        <v>134</v>
      </c>
      <c r="S46" s="62" t="s">
        <v>160</v>
      </c>
      <c r="T46" s="65" t="s">
        <v>136</v>
      </c>
      <c r="U46" s="65"/>
      <c r="V46" s="68"/>
      <c r="W46" s="65"/>
      <c r="X46" s="65"/>
      <c r="Y46" s="65"/>
      <c r="Z46" s="65"/>
      <c r="AA46" s="65" t="s">
        <v>137</v>
      </c>
      <c r="AB46" s="65"/>
      <c r="AC46" s="65"/>
      <c r="AD46" s="65" t="s">
        <v>154</v>
      </c>
      <c r="AE46" s="65">
        <v>3</v>
      </c>
      <c r="AF46" s="65" t="s">
        <v>139</v>
      </c>
      <c r="AG46" s="65" t="s">
        <v>140</v>
      </c>
      <c r="AH46" s="63">
        <f t="shared" si="2"/>
        <v>2</v>
      </c>
      <c r="AI46" s="65"/>
      <c r="AJ46" s="46"/>
      <c r="AK46" s="10" t="s">
        <v>141</v>
      </c>
      <c r="AL46" s="10" t="str">
        <f>IF(E46="Fortinet",_xlfn.IFNA(VLOOKUP(AI46,#REF!,2,FALSE),"Please select option under Full PRMA Coverage column"),"")</f>
        <v/>
      </c>
      <c r="AM46" s="10" t="str">
        <f t="shared" si="0"/>
        <v/>
      </c>
      <c r="AN46" s="10" t="str">
        <f t="shared" si="0"/>
        <v/>
      </c>
      <c r="AO46" s="65" t="s">
        <v>142</v>
      </c>
      <c r="AP46" s="65" t="s">
        <v>143</v>
      </c>
      <c r="AQ46" s="65">
        <v>1</v>
      </c>
      <c r="BE46" s="68" t="str">
        <f t="shared" si="3"/>
        <v>SilverpeakSFP</v>
      </c>
      <c r="BF46" s="68" t="str">
        <f t="shared" si="3"/>
        <v>SilverpeakPIM</v>
      </c>
      <c r="BG46" s="68" t="str">
        <f t="shared" si="3"/>
        <v>SilverpeakBW</v>
      </c>
      <c r="BH46" s="68" t="str">
        <f t="shared" si="3"/>
        <v>SilverpeakCable</v>
      </c>
      <c r="BI46" s="68" t="str">
        <f t="shared" si="3"/>
        <v>SilverpeakPC</v>
      </c>
      <c r="BJ46" s="68" t="str">
        <f t="shared" si="3"/>
        <v>SilverpeakFull PRMA</v>
      </c>
    </row>
    <row r="47" spans="1:62" s="63" customFormat="1" ht="116" x14ac:dyDescent="0.35">
      <c r="A47" s="62" t="e">
        <f>IF(F47="Gateway","SDWAN Gateway, SDW0020",IF(E47="","",VLOOKUP(E47,#REF!,2,FALSE)))</f>
        <v>#REF!</v>
      </c>
      <c r="B47" s="62" t="e">
        <f>IF(F47="Gateway","not applicable",IF(E47="","",VLOOKUP(E47,#REF!,3,FALSE)))</f>
        <v>#REF!</v>
      </c>
      <c r="C47" s="62" t="e">
        <f>IF(F47="Gateway","19400263",IF(E47="","",VLOOKUP(E47,#REF!,4,FALSE)))</f>
        <v>#REF!</v>
      </c>
      <c r="D47" s="63" t="s">
        <v>179</v>
      </c>
      <c r="E47" s="64" t="s">
        <v>128</v>
      </c>
      <c r="F47" s="62" t="s">
        <v>129</v>
      </c>
      <c r="G47" s="63" t="s">
        <v>26</v>
      </c>
      <c r="H47" s="72" t="s">
        <v>1995</v>
      </c>
      <c r="J47" s="65">
        <v>39</v>
      </c>
      <c r="K47" s="62" t="s">
        <v>130</v>
      </c>
      <c r="L47" s="63" t="s">
        <v>158</v>
      </c>
      <c r="M47" s="63" t="s">
        <v>159</v>
      </c>
      <c r="N47" s="66">
        <v>20</v>
      </c>
      <c r="P47" s="62" t="s">
        <v>133</v>
      </c>
      <c r="Q47" s="65"/>
      <c r="R47" s="63" t="s">
        <v>134</v>
      </c>
      <c r="S47" s="62" t="s">
        <v>160</v>
      </c>
      <c r="T47" s="65" t="s">
        <v>136</v>
      </c>
      <c r="U47" s="65"/>
      <c r="V47" s="68"/>
      <c r="W47" s="65"/>
      <c r="X47" s="65"/>
      <c r="Y47" s="65"/>
      <c r="Z47" s="65"/>
      <c r="AA47" s="65" t="s">
        <v>137</v>
      </c>
      <c r="AB47" s="65"/>
      <c r="AC47" s="65"/>
      <c r="AD47" s="65" t="s">
        <v>154</v>
      </c>
      <c r="AE47" s="65">
        <v>3</v>
      </c>
      <c r="AF47" s="65" t="s">
        <v>139</v>
      </c>
      <c r="AG47" s="65" t="s">
        <v>140</v>
      </c>
      <c r="AH47" s="63">
        <f t="shared" si="2"/>
        <v>2</v>
      </c>
      <c r="AI47" s="65"/>
      <c r="AJ47" s="46"/>
      <c r="AK47" s="10" t="s">
        <v>141</v>
      </c>
      <c r="AL47" s="10" t="str">
        <f>IF(E47="Fortinet",_xlfn.IFNA(VLOOKUP(AI47,#REF!,2,FALSE),"Please select option under Full PRMA Coverage column"),"")</f>
        <v/>
      </c>
      <c r="AM47" s="10" t="str">
        <f t="shared" si="0"/>
        <v/>
      </c>
      <c r="AN47" s="10" t="str">
        <f t="shared" si="0"/>
        <v/>
      </c>
      <c r="AO47" s="65" t="s">
        <v>142</v>
      </c>
      <c r="AP47" s="65" t="s">
        <v>143</v>
      </c>
      <c r="AQ47" s="65">
        <v>1</v>
      </c>
      <c r="BE47" s="68" t="str">
        <f t="shared" si="3"/>
        <v>SilverpeakSFP</v>
      </c>
      <c r="BF47" s="68" t="str">
        <f t="shared" si="3"/>
        <v>SilverpeakPIM</v>
      </c>
      <c r="BG47" s="68" t="str">
        <f t="shared" si="3"/>
        <v>SilverpeakBW</v>
      </c>
      <c r="BH47" s="68" t="str">
        <f t="shared" si="3"/>
        <v>SilverpeakCable</v>
      </c>
      <c r="BI47" s="68" t="str">
        <f t="shared" si="3"/>
        <v>SilverpeakPC</v>
      </c>
      <c r="BJ47" s="68" t="str">
        <f t="shared" si="3"/>
        <v>SilverpeakFull PRMA</v>
      </c>
    </row>
    <row r="48" spans="1:62" s="63" customFormat="1" ht="87" x14ac:dyDescent="0.35">
      <c r="A48" s="62" t="e">
        <f>IF(F48="Gateway","SDWAN Gateway, SDW0020",IF(E48="","",VLOOKUP(E48,#REF!,2,FALSE)))</f>
        <v>#REF!</v>
      </c>
      <c r="B48" s="62" t="e">
        <f>IF(F48="Gateway","not applicable",IF(E48="","",VLOOKUP(E48,#REF!,3,FALSE)))</f>
        <v>#REF!</v>
      </c>
      <c r="C48" s="62" t="e">
        <f>IF(F48="Gateway","19400263",IF(E48="","",VLOOKUP(E48,#REF!,4,FALSE)))</f>
        <v>#REF!</v>
      </c>
      <c r="D48" s="63" t="s">
        <v>180</v>
      </c>
      <c r="E48" s="64" t="s">
        <v>128</v>
      </c>
      <c r="F48" s="62" t="s">
        <v>129</v>
      </c>
      <c r="G48" s="63" t="s">
        <v>26</v>
      </c>
      <c r="H48" s="72" t="s">
        <v>1947</v>
      </c>
      <c r="J48" s="65">
        <v>38</v>
      </c>
      <c r="K48" s="62" t="s">
        <v>130</v>
      </c>
      <c r="L48" s="63" t="s">
        <v>158</v>
      </c>
      <c r="M48" s="63" t="s">
        <v>159</v>
      </c>
      <c r="N48" s="66">
        <v>20</v>
      </c>
      <c r="P48" s="62" t="s">
        <v>133</v>
      </c>
      <c r="Q48" s="65"/>
      <c r="R48" s="63" t="s">
        <v>134</v>
      </c>
      <c r="S48" s="62" t="s">
        <v>160</v>
      </c>
      <c r="T48" s="65" t="s">
        <v>136</v>
      </c>
      <c r="U48" s="65"/>
      <c r="V48" s="65"/>
      <c r="W48" s="65"/>
      <c r="X48" s="65"/>
      <c r="Y48" s="65"/>
      <c r="Z48" s="65"/>
      <c r="AA48" s="65" t="s">
        <v>137</v>
      </c>
      <c r="AB48" s="65"/>
      <c r="AC48" s="65"/>
      <c r="AD48" s="65" t="s">
        <v>145</v>
      </c>
      <c r="AE48" s="65">
        <v>3</v>
      </c>
      <c r="AF48" s="65" t="s">
        <v>139</v>
      </c>
      <c r="AG48" s="65" t="s">
        <v>140</v>
      </c>
      <c r="AH48" s="63">
        <f t="shared" si="2"/>
        <v>2</v>
      </c>
      <c r="AI48" s="65"/>
      <c r="AJ48" s="46"/>
      <c r="AK48" s="10" t="s">
        <v>141</v>
      </c>
      <c r="AL48" s="10" t="str">
        <f>IF(E48="Fortinet",_xlfn.IFNA(VLOOKUP(AI48,#REF!,2,FALSE),"Please select option under Full PRMA Coverage column"),"")</f>
        <v/>
      </c>
      <c r="AM48" s="10" t="str">
        <f t="shared" si="0"/>
        <v/>
      </c>
      <c r="AN48" s="10" t="str">
        <f t="shared" si="0"/>
        <v/>
      </c>
      <c r="AO48" s="65" t="s">
        <v>142</v>
      </c>
      <c r="AP48" s="65" t="s">
        <v>143</v>
      </c>
      <c r="AQ48" s="65">
        <v>1</v>
      </c>
      <c r="BE48" s="68" t="str">
        <f t="shared" si="3"/>
        <v>SilverpeakSFP</v>
      </c>
      <c r="BF48" s="68" t="str">
        <f t="shared" si="3"/>
        <v>SilverpeakPIM</v>
      </c>
      <c r="BG48" s="68" t="str">
        <f t="shared" si="3"/>
        <v>SilverpeakBW</v>
      </c>
      <c r="BH48" s="68" t="str">
        <f t="shared" si="3"/>
        <v>SilverpeakCable</v>
      </c>
      <c r="BI48" s="68" t="str">
        <f t="shared" si="3"/>
        <v>SilverpeakPC</v>
      </c>
      <c r="BJ48" s="68" t="str">
        <f t="shared" si="3"/>
        <v>SilverpeakFull PRMA</v>
      </c>
    </row>
    <row r="49" spans="1:62" s="63" customFormat="1" ht="87" x14ac:dyDescent="0.35">
      <c r="A49" s="62" t="e">
        <f>IF(F49="Gateway","SDWAN Gateway, SDW0020",IF(E49="","",VLOOKUP(E49,#REF!,2,FALSE)))</f>
        <v>#REF!</v>
      </c>
      <c r="B49" s="62" t="e">
        <f>IF(F49="Gateway","not applicable",IF(E49="","",VLOOKUP(E49,#REF!,3,FALSE)))</f>
        <v>#REF!</v>
      </c>
      <c r="C49" s="62" t="e">
        <f>IF(F49="Gateway","19400263",IF(E49="","",VLOOKUP(E49,#REF!,4,FALSE)))</f>
        <v>#REF!</v>
      </c>
      <c r="D49" s="63" t="s">
        <v>181</v>
      </c>
      <c r="E49" s="64" t="s">
        <v>128</v>
      </c>
      <c r="F49" s="62" t="s">
        <v>129</v>
      </c>
      <c r="G49" s="63" t="s">
        <v>26</v>
      </c>
      <c r="H49" s="72" t="s">
        <v>1947</v>
      </c>
      <c r="J49" s="65">
        <v>39</v>
      </c>
      <c r="K49" s="62" t="s">
        <v>130</v>
      </c>
      <c r="L49" s="63" t="s">
        <v>158</v>
      </c>
      <c r="M49" s="63" t="s">
        <v>159</v>
      </c>
      <c r="N49" s="66">
        <v>20</v>
      </c>
      <c r="P49" s="62" t="s">
        <v>133</v>
      </c>
      <c r="Q49" s="65"/>
      <c r="R49" s="63" t="s">
        <v>134</v>
      </c>
      <c r="S49" s="62" t="s">
        <v>160</v>
      </c>
      <c r="T49" s="65" t="s">
        <v>136</v>
      </c>
      <c r="U49" s="65"/>
      <c r="V49" s="65"/>
      <c r="W49" s="65"/>
      <c r="X49" s="65"/>
      <c r="Y49" s="65"/>
      <c r="Z49" s="65"/>
      <c r="AA49" s="65" t="s">
        <v>137</v>
      </c>
      <c r="AB49" s="65"/>
      <c r="AC49" s="65"/>
      <c r="AD49" s="65" t="s">
        <v>145</v>
      </c>
      <c r="AE49" s="65">
        <v>3</v>
      </c>
      <c r="AF49" s="65" t="s">
        <v>139</v>
      </c>
      <c r="AG49" s="65" t="s">
        <v>140</v>
      </c>
      <c r="AH49" s="63">
        <f t="shared" si="2"/>
        <v>2</v>
      </c>
      <c r="AI49" s="65"/>
      <c r="AJ49" s="46"/>
      <c r="AK49" s="10" t="s">
        <v>141</v>
      </c>
      <c r="AL49" s="10" t="str">
        <f>IF(E49="Fortinet",_xlfn.IFNA(VLOOKUP(AI49,#REF!,2,FALSE),"Please select option under Full PRMA Coverage column"),"")</f>
        <v/>
      </c>
      <c r="AM49" s="10" t="str">
        <f t="shared" si="0"/>
        <v/>
      </c>
      <c r="AN49" s="10" t="str">
        <f t="shared" si="0"/>
        <v/>
      </c>
      <c r="AO49" s="65" t="s">
        <v>142</v>
      </c>
      <c r="AP49" s="65" t="s">
        <v>143</v>
      </c>
      <c r="AQ49" s="65">
        <v>1</v>
      </c>
      <c r="BE49" s="68" t="str">
        <f t="shared" si="3"/>
        <v>SilverpeakSFP</v>
      </c>
      <c r="BF49" s="68" t="str">
        <f t="shared" si="3"/>
        <v>SilverpeakPIM</v>
      </c>
      <c r="BG49" s="68" t="str">
        <f t="shared" si="3"/>
        <v>SilverpeakBW</v>
      </c>
      <c r="BH49" s="68" t="str">
        <f t="shared" si="3"/>
        <v>SilverpeakCable</v>
      </c>
      <c r="BI49" s="68" t="str">
        <f t="shared" si="3"/>
        <v>SilverpeakPC</v>
      </c>
      <c r="BJ49" s="68" t="str">
        <f t="shared" si="3"/>
        <v>SilverpeakFull PRMA</v>
      </c>
    </row>
    <row r="50" spans="1:62" s="48" customFormat="1" ht="116" x14ac:dyDescent="0.35">
      <c r="A50" s="10" t="e">
        <f>IF(F50="Gateway","SDWAN Gateway, SDW0020",IF(E50="","",VLOOKUP(E50,#REF!,2,FALSE)))</f>
        <v>#REF!</v>
      </c>
      <c r="B50" s="10" t="e">
        <f>IF(F50="Gateway","not applicable",IF(E50="","",VLOOKUP(E50,#REF!,3,FALSE)))</f>
        <v>#REF!</v>
      </c>
      <c r="C50" s="10" t="e">
        <f>IF(F50="Gateway","19400263",IF(E50="","",VLOOKUP(E50,#REF!,4,FALSE)))</f>
        <v>#REF!</v>
      </c>
      <c r="D50" s="48" t="s">
        <v>27</v>
      </c>
      <c r="E50" s="43" t="s">
        <v>128</v>
      </c>
      <c r="F50" s="10" t="s">
        <v>129</v>
      </c>
      <c r="G50" s="55" t="s">
        <v>26</v>
      </c>
      <c r="H50" s="71" t="s">
        <v>1948</v>
      </c>
      <c r="J50" s="46">
        <v>38</v>
      </c>
      <c r="K50" s="10" t="s">
        <v>130</v>
      </c>
      <c r="L50" s="48" t="s">
        <v>158</v>
      </c>
      <c r="M50" s="48" t="s">
        <v>159</v>
      </c>
      <c r="N50" s="61">
        <v>20</v>
      </c>
      <c r="P50" s="10" t="s">
        <v>133</v>
      </c>
      <c r="Q50" s="46"/>
      <c r="R50" s="48" t="s">
        <v>134</v>
      </c>
      <c r="S50" s="10" t="s">
        <v>160</v>
      </c>
      <c r="T50" s="46" t="s">
        <v>136</v>
      </c>
      <c r="U50" s="46"/>
      <c r="V50" s="13"/>
      <c r="W50" s="46"/>
      <c r="X50" s="46"/>
      <c r="Y50" s="46"/>
      <c r="Z50" s="46"/>
      <c r="AA50" s="46" t="s">
        <v>137</v>
      </c>
      <c r="AB50" s="46"/>
      <c r="AC50" s="46"/>
      <c r="AD50" s="46" t="s">
        <v>154</v>
      </c>
      <c r="AE50" s="46">
        <v>3</v>
      </c>
      <c r="AF50" s="46" t="s">
        <v>139</v>
      </c>
      <c r="AG50" s="46" t="s">
        <v>140</v>
      </c>
      <c r="AH50" s="48">
        <f t="shared" si="2"/>
        <v>2</v>
      </c>
      <c r="AI50" s="46"/>
      <c r="AJ50" s="46"/>
      <c r="AK50" s="10" t="s">
        <v>141</v>
      </c>
      <c r="AL50" s="10" t="str">
        <f>IF(E50="Fortinet",_xlfn.IFNA(VLOOKUP(AI50,#REF!,2,FALSE),"Please select option under Full PRMA Coverage column"),"")</f>
        <v/>
      </c>
      <c r="AM50" s="10" t="str">
        <f t="shared" si="0"/>
        <v/>
      </c>
      <c r="AN50" s="10" t="str">
        <f t="shared" si="0"/>
        <v/>
      </c>
      <c r="AO50" s="46" t="s">
        <v>142</v>
      </c>
      <c r="AP50" s="46" t="s">
        <v>143</v>
      </c>
      <c r="AQ50" s="46">
        <v>1</v>
      </c>
      <c r="BE50" s="13" t="str">
        <f t="shared" si="3"/>
        <v>SilverpeakSFP</v>
      </c>
      <c r="BF50" s="13" t="str">
        <f t="shared" si="3"/>
        <v>SilverpeakPIM</v>
      </c>
      <c r="BG50" s="13" t="str">
        <f t="shared" si="3"/>
        <v>SilverpeakBW</v>
      </c>
      <c r="BH50" s="13" t="str">
        <f t="shared" si="3"/>
        <v>SilverpeakCable</v>
      </c>
      <c r="BI50" s="13" t="str">
        <f t="shared" si="3"/>
        <v>SilverpeakPC</v>
      </c>
      <c r="BJ50" s="13" t="str">
        <f t="shared" si="3"/>
        <v>SilverpeakFull PRMA</v>
      </c>
    </row>
    <row r="51" spans="1:62" s="48" customFormat="1" ht="116" x14ac:dyDescent="0.35">
      <c r="A51" s="10" t="e">
        <f>IF(F51="Gateway","SDWAN Gateway, SDW0020",IF(E51="","",VLOOKUP(E51,#REF!,2,FALSE)))</f>
        <v>#REF!</v>
      </c>
      <c r="B51" s="10" t="e">
        <f>IF(F51="Gateway","not applicable",IF(E51="","",VLOOKUP(E51,#REF!,3,FALSE)))</f>
        <v>#REF!</v>
      </c>
      <c r="C51" s="10" t="e">
        <f>IF(F51="Gateway","19400263",IF(E51="","",VLOOKUP(E51,#REF!,4,FALSE)))</f>
        <v>#REF!</v>
      </c>
      <c r="D51" s="48" t="s">
        <v>28</v>
      </c>
      <c r="E51" s="43" t="s">
        <v>128</v>
      </c>
      <c r="F51" s="10" t="s">
        <v>129</v>
      </c>
      <c r="G51" s="55" t="s">
        <v>26</v>
      </c>
      <c r="H51" s="71" t="s">
        <v>1948</v>
      </c>
      <c r="J51" s="46">
        <v>39</v>
      </c>
      <c r="K51" s="10" t="s">
        <v>130</v>
      </c>
      <c r="L51" s="48" t="s">
        <v>158</v>
      </c>
      <c r="M51" s="48" t="s">
        <v>159</v>
      </c>
      <c r="N51" s="61">
        <v>20</v>
      </c>
      <c r="P51" s="10" t="s">
        <v>133</v>
      </c>
      <c r="Q51" s="46"/>
      <c r="R51" s="48" t="s">
        <v>134</v>
      </c>
      <c r="S51" s="10" t="s">
        <v>160</v>
      </c>
      <c r="T51" s="46" t="s">
        <v>136</v>
      </c>
      <c r="U51" s="46"/>
      <c r="V51" s="13"/>
      <c r="W51" s="46"/>
      <c r="X51" s="46"/>
      <c r="Y51" s="46"/>
      <c r="Z51" s="46"/>
      <c r="AA51" s="46" t="s">
        <v>137</v>
      </c>
      <c r="AB51" s="46"/>
      <c r="AC51" s="46"/>
      <c r="AD51" s="46" t="s">
        <v>154</v>
      </c>
      <c r="AE51" s="46">
        <v>3</v>
      </c>
      <c r="AF51" s="46" t="s">
        <v>139</v>
      </c>
      <c r="AG51" s="46" t="s">
        <v>140</v>
      </c>
      <c r="AH51" s="48">
        <f t="shared" si="2"/>
        <v>2</v>
      </c>
      <c r="AI51" s="46"/>
      <c r="AJ51" s="46"/>
      <c r="AK51" s="10" t="s">
        <v>141</v>
      </c>
      <c r="AL51" s="10" t="str">
        <f>IF(E51="Fortinet",_xlfn.IFNA(VLOOKUP(AI51,#REF!,2,FALSE),"Please select option under Full PRMA Coverage column"),"")</f>
        <v/>
      </c>
      <c r="AM51" s="10" t="str">
        <f t="shared" si="0"/>
        <v/>
      </c>
      <c r="AN51" s="10" t="str">
        <f t="shared" si="0"/>
        <v/>
      </c>
      <c r="AO51" s="46" t="s">
        <v>142</v>
      </c>
      <c r="AP51" s="46" t="s">
        <v>143</v>
      </c>
      <c r="AQ51" s="46">
        <v>1</v>
      </c>
      <c r="BE51" s="13" t="str">
        <f t="shared" si="3"/>
        <v>SilverpeakSFP</v>
      </c>
      <c r="BF51" s="13" t="str">
        <f t="shared" si="3"/>
        <v>SilverpeakPIM</v>
      </c>
      <c r="BG51" s="13" t="str">
        <f t="shared" si="3"/>
        <v>SilverpeakBW</v>
      </c>
      <c r="BH51" s="13" t="str">
        <f t="shared" si="3"/>
        <v>SilverpeakCable</v>
      </c>
      <c r="BI51" s="13" t="str">
        <f t="shared" si="3"/>
        <v>SilverpeakPC</v>
      </c>
      <c r="BJ51" s="13" t="str">
        <f t="shared" si="3"/>
        <v>SilverpeakFull PRMA</v>
      </c>
    </row>
    <row r="52" spans="1:62" s="48" customFormat="1" ht="87" x14ac:dyDescent="0.35">
      <c r="A52" s="10" t="e">
        <f>IF(F52="Gateway","SDWAN Gateway, SDW0020",IF(E52="","",VLOOKUP(E52,#REF!,2,FALSE)))</f>
        <v>#REF!</v>
      </c>
      <c r="B52" s="10" t="e">
        <f>IF(F52="Gateway","not applicable",IF(E52="","",VLOOKUP(E52,#REF!,3,FALSE)))</f>
        <v>#REF!</v>
      </c>
      <c r="C52" s="10" t="e">
        <f>IF(F52="Gateway","19400263",IF(E52="","",VLOOKUP(E52,#REF!,4,FALSE)))</f>
        <v>#REF!</v>
      </c>
      <c r="D52" s="48" t="s">
        <v>851</v>
      </c>
      <c r="E52" s="43" t="s">
        <v>128</v>
      </c>
      <c r="F52" s="10" t="s">
        <v>129</v>
      </c>
      <c r="G52" s="55" t="s">
        <v>26</v>
      </c>
      <c r="H52" s="71" t="s">
        <v>1996</v>
      </c>
      <c r="J52" s="46">
        <v>30</v>
      </c>
      <c r="K52" s="10" t="s">
        <v>130</v>
      </c>
      <c r="L52" s="48" t="s">
        <v>146</v>
      </c>
      <c r="M52" s="48" t="s">
        <v>147</v>
      </c>
      <c r="N52" s="61">
        <v>100</v>
      </c>
      <c r="O52" s="48" t="s">
        <v>182</v>
      </c>
      <c r="P52" s="10" t="s">
        <v>133</v>
      </c>
      <c r="Q52" s="46"/>
      <c r="R52" s="48" t="s">
        <v>134</v>
      </c>
      <c r="S52" s="10" t="s">
        <v>149</v>
      </c>
      <c r="T52" s="46" t="s">
        <v>136</v>
      </c>
      <c r="AA52" s="46" t="s">
        <v>137</v>
      </c>
      <c r="AB52" s="46"/>
      <c r="AC52" s="46"/>
      <c r="AD52" s="46" t="s">
        <v>145</v>
      </c>
      <c r="AE52" s="46">
        <v>3</v>
      </c>
      <c r="AF52" s="46" t="s">
        <v>139</v>
      </c>
      <c r="AG52" s="46" t="s">
        <v>140</v>
      </c>
      <c r="AH52" s="10">
        <f t="shared" si="2"/>
        <v>10</v>
      </c>
      <c r="AI52" s="46"/>
      <c r="AJ52" s="46"/>
      <c r="AK52" s="10" t="s">
        <v>141</v>
      </c>
      <c r="AL52" s="10" t="str">
        <f>IF(E52="Fortinet",_xlfn.IFNA(VLOOKUP(AI52,#REF!,2,FALSE),"Please select option under Full PRMA Coverage column"),"")</f>
        <v/>
      </c>
      <c r="AM52" s="10" t="str">
        <f t="shared" si="0"/>
        <v/>
      </c>
      <c r="AN52" s="10" t="str">
        <f t="shared" si="0"/>
        <v/>
      </c>
      <c r="AO52" s="46" t="s">
        <v>142</v>
      </c>
      <c r="AP52" s="46" t="s">
        <v>143</v>
      </c>
      <c r="AQ52" s="46">
        <v>1</v>
      </c>
      <c r="BE52" s="13" t="str">
        <f t="shared" si="3"/>
        <v>SilverpeakSFP</v>
      </c>
      <c r="BF52" s="13" t="str">
        <f t="shared" si="3"/>
        <v>SilverpeakPIM</v>
      </c>
      <c r="BG52" s="13" t="str">
        <f t="shared" si="3"/>
        <v>SilverpeakBW</v>
      </c>
      <c r="BH52" s="13" t="str">
        <f t="shared" si="3"/>
        <v>SilverpeakCable</v>
      </c>
      <c r="BI52" s="13" t="str">
        <f t="shared" si="3"/>
        <v>SilverpeakPC</v>
      </c>
      <c r="BJ52" s="13" t="str">
        <f t="shared" si="3"/>
        <v>SilverpeakFull PRMA</v>
      </c>
    </row>
    <row r="53" spans="1:62" s="48" customFormat="1" ht="87" x14ac:dyDescent="0.35">
      <c r="A53" s="10" t="e">
        <f>IF(F53="Gateway","SDWAN Gateway, SDW0020",IF(E53="","",VLOOKUP(E53,#REF!,2,FALSE)))</f>
        <v>#REF!</v>
      </c>
      <c r="B53" s="10" t="e">
        <f>IF(F53="Gateway","not applicable",IF(E53="","",VLOOKUP(E53,#REF!,3,FALSE)))</f>
        <v>#REF!</v>
      </c>
      <c r="C53" s="10" t="e">
        <f>IF(F53="Gateway","19400263",IF(E53="","",VLOOKUP(E53,#REF!,4,FALSE)))</f>
        <v>#REF!</v>
      </c>
      <c r="D53" s="48" t="s">
        <v>853</v>
      </c>
      <c r="E53" s="43" t="s">
        <v>128</v>
      </c>
      <c r="F53" s="10" t="s">
        <v>129</v>
      </c>
      <c r="G53" s="55" t="s">
        <v>26</v>
      </c>
      <c r="H53" s="71" t="s">
        <v>1996</v>
      </c>
      <c r="J53" s="46">
        <v>31</v>
      </c>
      <c r="K53" s="10" t="s">
        <v>130</v>
      </c>
      <c r="L53" s="48" t="s">
        <v>146</v>
      </c>
      <c r="M53" s="48" t="s">
        <v>147</v>
      </c>
      <c r="N53" s="61">
        <v>100</v>
      </c>
      <c r="O53" s="48" t="s">
        <v>182</v>
      </c>
      <c r="P53" s="10" t="s">
        <v>133</v>
      </c>
      <c r="Q53" s="46"/>
      <c r="R53" s="48" t="s">
        <v>134</v>
      </c>
      <c r="S53" s="10" t="s">
        <v>149</v>
      </c>
      <c r="T53" s="46" t="s">
        <v>136</v>
      </c>
      <c r="AA53" s="46" t="s">
        <v>137</v>
      </c>
      <c r="AB53" s="46"/>
      <c r="AC53" s="46"/>
      <c r="AD53" s="46" t="s">
        <v>145</v>
      </c>
      <c r="AE53" s="46">
        <v>3</v>
      </c>
      <c r="AF53" s="46" t="s">
        <v>139</v>
      </c>
      <c r="AG53" s="46" t="s">
        <v>140</v>
      </c>
      <c r="AH53" s="10">
        <f t="shared" si="2"/>
        <v>10</v>
      </c>
      <c r="AI53" s="46"/>
      <c r="AJ53" s="46"/>
      <c r="AK53" s="10" t="s">
        <v>141</v>
      </c>
      <c r="AL53" s="10" t="str">
        <f>IF(E53="Fortinet",_xlfn.IFNA(VLOOKUP(AI53,#REF!,2,FALSE),"Please select option under Full PRMA Coverage column"),"")</f>
        <v/>
      </c>
      <c r="AM53" s="10" t="str">
        <f t="shared" si="0"/>
        <v/>
      </c>
      <c r="AN53" s="10" t="str">
        <f t="shared" si="0"/>
        <v/>
      </c>
      <c r="AO53" s="46" t="s">
        <v>142</v>
      </c>
      <c r="AP53" s="46" t="s">
        <v>143</v>
      </c>
      <c r="AQ53" s="46">
        <v>1</v>
      </c>
      <c r="BE53" s="13" t="str">
        <f t="shared" si="3"/>
        <v>SilverpeakSFP</v>
      </c>
      <c r="BF53" s="13" t="str">
        <f t="shared" si="3"/>
        <v>SilverpeakPIM</v>
      </c>
      <c r="BG53" s="13" t="str">
        <f t="shared" si="3"/>
        <v>SilverpeakBW</v>
      </c>
      <c r="BH53" s="13" t="str">
        <f t="shared" si="3"/>
        <v>SilverpeakCable</v>
      </c>
      <c r="BI53" s="13" t="str">
        <f t="shared" si="3"/>
        <v>SilverpeakPC</v>
      </c>
      <c r="BJ53" s="13" t="str">
        <f t="shared" si="3"/>
        <v>SilverpeakFull PRMA</v>
      </c>
    </row>
    <row r="54" spans="1:62" s="48" customFormat="1" ht="87" x14ac:dyDescent="0.35">
      <c r="A54" s="10" t="e">
        <f>IF(F54="Gateway","SDWAN Gateway, SDW0020",IF(E54="","",VLOOKUP(E54,#REF!,2,FALSE)))</f>
        <v>#REF!</v>
      </c>
      <c r="B54" s="10" t="e">
        <f>IF(F54="Gateway","not applicable",IF(E54="","",VLOOKUP(E54,#REF!,3,FALSE)))</f>
        <v>#REF!</v>
      </c>
      <c r="C54" s="10" t="e">
        <f>IF(F54="Gateway","19400263",IF(E54="","",VLOOKUP(E54,#REF!,4,FALSE)))</f>
        <v>#REF!</v>
      </c>
      <c r="D54" s="48" t="s">
        <v>855</v>
      </c>
      <c r="E54" s="43" t="s">
        <v>128</v>
      </c>
      <c r="F54" s="10" t="s">
        <v>129</v>
      </c>
      <c r="G54" s="55" t="s">
        <v>26</v>
      </c>
      <c r="H54" s="71" t="s">
        <v>2067</v>
      </c>
      <c r="J54" s="46">
        <v>30</v>
      </c>
      <c r="K54" s="10" t="s">
        <v>130</v>
      </c>
      <c r="L54" s="48" t="s">
        <v>146</v>
      </c>
      <c r="M54" s="48" t="s">
        <v>147</v>
      </c>
      <c r="N54" s="61">
        <v>100</v>
      </c>
      <c r="O54" s="48" t="s">
        <v>183</v>
      </c>
      <c r="P54" s="10" t="s">
        <v>133</v>
      </c>
      <c r="Q54" s="46"/>
      <c r="R54" s="48" t="s">
        <v>134</v>
      </c>
      <c r="S54" s="10" t="s">
        <v>149</v>
      </c>
      <c r="T54" s="46" t="s">
        <v>136</v>
      </c>
      <c r="U54" s="46"/>
      <c r="V54" s="46"/>
      <c r="W54" s="46"/>
      <c r="X54" s="46"/>
      <c r="Y54" s="46"/>
      <c r="Z54" s="46"/>
      <c r="AA54" s="46" t="s">
        <v>137</v>
      </c>
      <c r="AB54" s="46"/>
      <c r="AC54" s="46"/>
      <c r="AD54" s="46" t="s">
        <v>145</v>
      </c>
      <c r="AE54" s="46">
        <v>3</v>
      </c>
      <c r="AF54" s="46" t="s">
        <v>139</v>
      </c>
      <c r="AG54" s="46" t="s">
        <v>140</v>
      </c>
      <c r="AH54" s="48">
        <f t="shared" si="2"/>
        <v>10</v>
      </c>
      <c r="AI54" s="46"/>
      <c r="AJ54" s="46"/>
      <c r="AK54" s="10" t="s">
        <v>141</v>
      </c>
      <c r="AL54" s="10" t="str">
        <f>IF(E54="Fortinet",_xlfn.IFNA(VLOOKUP(AI54,#REF!,2,FALSE),"Please select option under Full PRMA Coverage column"),"")</f>
        <v/>
      </c>
      <c r="AM54" s="10" t="str">
        <f t="shared" si="0"/>
        <v/>
      </c>
      <c r="AN54" s="10" t="str">
        <f t="shared" si="0"/>
        <v/>
      </c>
      <c r="AO54" s="46" t="s">
        <v>142</v>
      </c>
      <c r="AP54" s="46" t="s">
        <v>143</v>
      </c>
      <c r="AQ54" s="46">
        <v>1</v>
      </c>
      <c r="BE54" s="13" t="str">
        <f t="shared" si="3"/>
        <v>SilverpeakSFP</v>
      </c>
      <c r="BF54" s="13" t="str">
        <f t="shared" si="3"/>
        <v>SilverpeakPIM</v>
      </c>
      <c r="BG54" s="13" t="str">
        <f t="shared" si="3"/>
        <v>SilverpeakBW</v>
      </c>
      <c r="BH54" s="13" t="str">
        <f t="shared" si="3"/>
        <v>SilverpeakCable</v>
      </c>
      <c r="BI54" s="13" t="str">
        <f t="shared" si="3"/>
        <v>SilverpeakPC</v>
      </c>
      <c r="BJ54" s="13" t="str">
        <f t="shared" si="3"/>
        <v>SilverpeakFull PRMA</v>
      </c>
    </row>
    <row r="55" spans="1:62" s="48" customFormat="1" ht="87" x14ac:dyDescent="0.35">
      <c r="A55" s="10" t="e">
        <f>IF(F55="Gateway","SDWAN Gateway, SDW0020",IF(E55="","",VLOOKUP(E55,#REF!,2,FALSE)))</f>
        <v>#REF!</v>
      </c>
      <c r="B55" s="10" t="e">
        <f>IF(F55="Gateway","not applicable",IF(E55="","",VLOOKUP(E55,#REF!,3,FALSE)))</f>
        <v>#REF!</v>
      </c>
      <c r="C55" s="10" t="e">
        <f>IF(F55="Gateway","19400263",IF(E55="","",VLOOKUP(E55,#REF!,4,FALSE)))</f>
        <v>#REF!</v>
      </c>
      <c r="D55" s="48" t="s">
        <v>857</v>
      </c>
      <c r="E55" s="43" t="s">
        <v>128</v>
      </c>
      <c r="F55" s="10" t="s">
        <v>129</v>
      </c>
      <c r="G55" s="55" t="s">
        <v>26</v>
      </c>
      <c r="H55" s="71" t="s">
        <v>2067</v>
      </c>
      <c r="J55" s="46">
        <v>31</v>
      </c>
      <c r="K55" s="10" t="s">
        <v>130</v>
      </c>
      <c r="L55" s="48" t="s">
        <v>146</v>
      </c>
      <c r="M55" s="48" t="s">
        <v>147</v>
      </c>
      <c r="N55" s="61">
        <v>100</v>
      </c>
      <c r="O55" s="48" t="s">
        <v>183</v>
      </c>
      <c r="P55" s="10" t="s">
        <v>133</v>
      </c>
      <c r="Q55" s="46"/>
      <c r="R55" s="48" t="s">
        <v>134</v>
      </c>
      <c r="S55" s="10" t="s">
        <v>149</v>
      </c>
      <c r="T55" s="46" t="s">
        <v>136</v>
      </c>
      <c r="U55" s="46"/>
      <c r="V55" s="46"/>
      <c r="W55" s="46"/>
      <c r="X55" s="46"/>
      <c r="Y55" s="46"/>
      <c r="Z55" s="46"/>
      <c r="AA55" s="46" t="s">
        <v>137</v>
      </c>
      <c r="AB55" s="46"/>
      <c r="AC55" s="46"/>
      <c r="AD55" s="46" t="s">
        <v>145</v>
      </c>
      <c r="AE55" s="46">
        <v>3</v>
      </c>
      <c r="AF55" s="46" t="s">
        <v>139</v>
      </c>
      <c r="AG55" s="46" t="s">
        <v>140</v>
      </c>
      <c r="AH55" s="48">
        <f t="shared" si="2"/>
        <v>10</v>
      </c>
      <c r="AI55" s="46"/>
      <c r="AJ55" s="46"/>
      <c r="AK55" s="10" t="s">
        <v>141</v>
      </c>
      <c r="AL55" s="10" t="str">
        <f>IF(E55="Fortinet",_xlfn.IFNA(VLOOKUP(AI55,#REF!,2,FALSE),"Please select option under Full PRMA Coverage column"),"")</f>
        <v/>
      </c>
      <c r="AM55" s="10" t="str">
        <f t="shared" si="0"/>
        <v/>
      </c>
      <c r="AN55" s="10" t="str">
        <f t="shared" si="0"/>
        <v/>
      </c>
      <c r="AO55" s="46" t="s">
        <v>142</v>
      </c>
      <c r="AP55" s="46" t="s">
        <v>143</v>
      </c>
      <c r="AQ55" s="46">
        <v>1</v>
      </c>
      <c r="BE55" s="13" t="str">
        <f t="shared" si="3"/>
        <v>SilverpeakSFP</v>
      </c>
      <c r="BF55" s="13" t="str">
        <f t="shared" si="3"/>
        <v>SilverpeakPIM</v>
      </c>
      <c r="BG55" s="13" t="str">
        <f t="shared" si="3"/>
        <v>SilverpeakBW</v>
      </c>
      <c r="BH55" s="13" t="str">
        <f t="shared" si="3"/>
        <v>SilverpeakCable</v>
      </c>
      <c r="BI55" s="13" t="str">
        <f t="shared" si="3"/>
        <v>SilverpeakPC</v>
      </c>
      <c r="BJ55" s="13" t="str">
        <f t="shared" si="3"/>
        <v>SilverpeakFull PRMA</v>
      </c>
    </row>
    <row r="56" spans="1:62" s="48" customFormat="1" ht="87" x14ac:dyDescent="0.35">
      <c r="A56" s="10" t="e">
        <f>IF(F56="Gateway","SDWAN Gateway, SDW0020",IF(E56="","",VLOOKUP(E56,#REF!,2,FALSE)))</f>
        <v>#REF!</v>
      </c>
      <c r="B56" s="10" t="e">
        <f>IF(F56="Gateway","not applicable",IF(E56="","",VLOOKUP(E56,#REF!,3,FALSE)))</f>
        <v>#REF!</v>
      </c>
      <c r="C56" s="10" t="e">
        <f>IF(F56="Gateway","19400263",IF(E56="","",VLOOKUP(E56,#REF!,4,FALSE)))</f>
        <v>#REF!</v>
      </c>
      <c r="D56" s="48" t="s">
        <v>859</v>
      </c>
      <c r="E56" s="43" t="s">
        <v>128</v>
      </c>
      <c r="F56" s="10" t="s">
        <v>129</v>
      </c>
      <c r="G56" s="55" t="s">
        <v>26</v>
      </c>
      <c r="H56" s="71" t="s">
        <v>1517</v>
      </c>
      <c r="J56" s="46">
        <v>9</v>
      </c>
      <c r="K56" s="10" t="s">
        <v>130</v>
      </c>
      <c r="L56" s="48" t="s">
        <v>146</v>
      </c>
      <c r="M56" s="48" t="s">
        <v>147</v>
      </c>
      <c r="N56" s="61">
        <v>250</v>
      </c>
      <c r="O56" s="48" t="s">
        <v>184</v>
      </c>
      <c r="P56" s="10" t="s">
        <v>133</v>
      </c>
      <c r="Q56" s="46"/>
      <c r="R56" s="48" t="s">
        <v>134</v>
      </c>
      <c r="S56" s="10" t="s">
        <v>149</v>
      </c>
      <c r="T56" s="46" t="s">
        <v>136</v>
      </c>
      <c r="U56" s="46"/>
      <c r="V56" s="46"/>
      <c r="W56" s="46"/>
      <c r="X56" s="46"/>
      <c r="Y56" s="46"/>
      <c r="Z56" s="46"/>
      <c r="AA56" s="46" t="s">
        <v>137</v>
      </c>
      <c r="AB56" s="46"/>
      <c r="AC56" s="46"/>
      <c r="AD56" s="46" t="s">
        <v>145</v>
      </c>
      <c r="AE56" s="46">
        <v>3</v>
      </c>
      <c r="AF56" s="46" t="s">
        <v>139</v>
      </c>
      <c r="AG56" s="46" t="s">
        <v>140</v>
      </c>
      <c r="AH56" s="48">
        <f t="shared" si="2"/>
        <v>25</v>
      </c>
      <c r="AI56" s="46"/>
      <c r="AJ56" s="46"/>
      <c r="AK56" s="10" t="s">
        <v>141</v>
      </c>
      <c r="AL56" s="10" t="str">
        <f>IF(E56="Fortinet",_xlfn.IFNA(VLOOKUP(AI56,#REF!,2,FALSE),"Please select option under Full PRMA Coverage column"),"")</f>
        <v/>
      </c>
      <c r="AM56" s="10" t="str">
        <f t="shared" si="0"/>
        <v/>
      </c>
      <c r="AN56" s="10" t="str">
        <f t="shared" si="0"/>
        <v/>
      </c>
      <c r="AO56" s="46" t="s">
        <v>142</v>
      </c>
      <c r="AP56" s="46" t="s">
        <v>143</v>
      </c>
      <c r="AQ56" s="46">
        <v>1</v>
      </c>
      <c r="BE56" s="13" t="str">
        <f t="shared" si="3"/>
        <v>SilverpeakSFP</v>
      </c>
      <c r="BF56" s="13" t="str">
        <f t="shared" si="3"/>
        <v>SilverpeakPIM</v>
      </c>
      <c r="BG56" s="13" t="str">
        <f t="shared" si="3"/>
        <v>SilverpeakBW</v>
      </c>
      <c r="BH56" s="13" t="str">
        <f t="shared" si="3"/>
        <v>SilverpeakCable</v>
      </c>
      <c r="BI56" s="13" t="str">
        <f t="shared" si="3"/>
        <v>SilverpeakPC</v>
      </c>
      <c r="BJ56" s="13" t="str">
        <f t="shared" si="3"/>
        <v>SilverpeakFull PRMA</v>
      </c>
    </row>
    <row r="57" spans="1:62" s="48" customFormat="1" ht="87" x14ac:dyDescent="0.35">
      <c r="A57" s="10" t="e">
        <f>IF(F57="Gateway","SDWAN Gateway, SDW0020",IF(E57="","",VLOOKUP(E57,#REF!,2,FALSE)))</f>
        <v>#REF!</v>
      </c>
      <c r="B57" s="10" t="e">
        <f>IF(F57="Gateway","not applicable",IF(E57="","",VLOOKUP(E57,#REF!,3,FALSE)))</f>
        <v>#REF!</v>
      </c>
      <c r="C57" s="10" t="e">
        <f>IF(F57="Gateway","19400263",IF(E57="","",VLOOKUP(E57,#REF!,4,FALSE)))</f>
        <v>#REF!</v>
      </c>
      <c r="D57" s="48" t="s">
        <v>862</v>
      </c>
      <c r="E57" s="43" t="s">
        <v>128</v>
      </c>
      <c r="F57" s="10" t="s">
        <v>129</v>
      </c>
      <c r="G57" s="55" t="s">
        <v>26</v>
      </c>
      <c r="H57" s="71" t="s">
        <v>1517</v>
      </c>
      <c r="J57" s="46">
        <v>10</v>
      </c>
      <c r="K57" s="10" t="s">
        <v>130</v>
      </c>
      <c r="L57" s="48" t="s">
        <v>146</v>
      </c>
      <c r="M57" s="48" t="s">
        <v>147</v>
      </c>
      <c r="N57" s="61">
        <v>250</v>
      </c>
      <c r="O57" s="48" t="s">
        <v>184</v>
      </c>
      <c r="P57" s="10" t="s">
        <v>133</v>
      </c>
      <c r="Q57" s="46"/>
      <c r="R57" s="48" t="s">
        <v>134</v>
      </c>
      <c r="S57" s="10" t="s">
        <v>149</v>
      </c>
      <c r="T57" s="46" t="s">
        <v>136</v>
      </c>
      <c r="U57" s="46"/>
      <c r="V57" s="46"/>
      <c r="W57" s="46"/>
      <c r="X57" s="46"/>
      <c r="Y57" s="46"/>
      <c r="Z57" s="46"/>
      <c r="AA57" s="46" t="s">
        <v>137</v>
      </c>
      <c r="AB57" s="46"/>
      <c r="AC57" s="46"/>
      <c r="AD57" s="46" t="s">
        <v>145</v>
      </c>
      <c r="AE57" s="46">
        <v>3</v>
      </c>
      <c r="AF57" s="46" t="s">
        <v>139</v>
      </c>
      <c r="AG57" s="46" t="s">
        <v>140</v>
      </c>
      <c r="AH57" s="48">
        <f t="shared" si="2"/>
        <v>25</v>
      </c>
      <c r="AI57" s="46"/>
      <c r="AJ57" s="46"/>
      <c r="AK57" s="10" t="s">
        <v>141</v>
      </c>
      <c r="AL57" s="10" t="str">
        <f>IF(E57="Fortinet",_xlfn.IFNA(VLOOKUP(AI57,#REF!,2,FALSE),"Please select option under Full PRMA Coverage column"),"")</f>
        <v/>
      </c>
      <c r="AM57" s="10" t="str">
        <f t="shared" si="0"/>
        <v/>
      </c>
      <c r="AN57" s="10" t="str">
        <f t="shared" si="0"/>
        <v/>
      </c>
      <c r="AO57" s="46" t="s">
        <v>142</v>
      </c>
      <c r="AP57" s="46" t="s">
        <v>143</v>
      </c>
      <c r="AQ57" s="46">
        <v>1</v>
      </c>
      <c r="BE57" s="13" t="str">
        <f t="shared" si="3"/>
        <v>SilverpeakSFP</v>
      </c>
      <c r="BF57" s="13" t="str">
        <f t="shared" si="3"/>
        <v>SilverpeakPIM</v>
      </c>
      <c r="BG57" s="13" t="str">
        <f t="shared" si="3"/>
        <v>SilverpeakBW</v>
      </c>
      <c r="BH57" s="13" t="str">
        <f t="shared" si="3"/>
        <v>SilverpeakCable</v>
      </c>
      <c r="BI57" s="13" t="str">
        <f t="shared" si="3"/>
        <v>SilverpeakPC</v>
      </c>
      <c r="BJ57" s="13" t="str">
        <f t="shared" si="3"/>
        <v>SilverpeakFull PRMA</v>
      </c>
    </row>
    <row r="58" spans="1:62" s="48" customFormat="1" ht="87" x14ac:dyDescent="0.35">
      <c r="A58" s="10" t="e">
        <f>IF(F58="Gateway","SDWAN Gateway, SDW0020",IF(E58="","",VLOOKUP(E58,#REF!,2,FALSE)))</f>
        <v>#REF!</v>
      </c>
      <c r="B58" s="10" t="e">
        <f>IF(F58="Gateway","not applicable",IF(E58="","",VLOOKUP(E58,#REF!,3,FALSE)))</f>
        <v>#REF!</v>
      </c>
      <c r="C58" s="10" t="e">
        <f>IF(F58="Gateway","19400263",IF(E58="","",VLOOKUP(E58,#REF!,4,FALSE)))</f>
        <v>#REF!</v>
      </c>
      <c r="D58" s="48" t="s">
        <v>864</v>
      </c>
      <c r="E58" s="43" t="s">
        <v>128</v>
      </c>
      <c r="F58" s="10" t="s">
        <v>129</v>
      </c>
      <c r="G58" s="55" t="s">
        <v>26</v>
      </c>
      <c r="H58" s="71" t="s">
        <v>1518</v>
      </c>
      <c r="J58" s="46">
        <v>9</v>
      </c>
      <c r="K58" s="10" t="s">
        <v>130</v>
      </c>
      <c r="L58" s="48" t="s">
        <v>146</v>
      </c>
      <c r="M58" s="48" t="s">
        <v>147</v>
      </c>
      <c r="N58" s="61">
        <v>250</v>
      </c>
      <c r="O58" s="48" t="s">
        <v>185</v>
      </c>
      <c r="P58" s="10" t="s">
        <v>133</v>
      </c>
      <c r="Q58" s="46"/>
      <c r="R58" s="48" t="s">
        <v>134</v>
      </c>
      <c r="S58" s="10" t="s">
        <v>149</v>
      </c>
      <c r="T58" s="46" t="s">
        <v>136</v>
      </c>
      <c r="AA58" s="46" t="s">
        <v>137</v>
      </c>
      <c r="AB58" s="46"/>
      <c r="AC58" s="46"/>
      <c r="AD58" s="46" t="s">
        <v>145</v>
      </c>
      <c r="AE58" s="46">
        <v>3</v>
      </c>
      <c r="AF58" s="46" t="s">
        <v>139</v>
      </c>
      <c r="AG58" s="46" t="s">
        <v>140</v>
      </c>
      <c r="AH58" s="10">
        <f t="shared" si="2"/>
        <v>25</v>
      </c>
      <c r="AI58" s="46"/>
      <c r="AJ58" s="46"/>
      <c r="AK58" s="10" t="s">
        <v>141</v>
      </c>
      <c r="AL58" s="10" t="str">
        <f>IF(E58="Fortinet",_xlfn.IFNA(VLOOKUP(AI58,#REF!,2,FALSE),"Please select option under Full PRMA Coverage column"),"")</f>
        <v/>
      </c>
      <c r="AM58" s="10" t="str">
        <f t="shared" si="0"/>
        <v/>
      </c>
      <c r="AN58" s="10" t="str">
        <f t="shared" si="0"/>
        <v/>
      </c>
      <c r="AO58" s="46" t="s">
        <v>142</v>
      </c>
      <c r="AP58" s="46" t="s">
        <v>143</v>
      </c>
      <c r="AQ58" s="46">
        <v>1</v>
      </c>
      <c r="BE58" s="13" t="str">
        <f t="shared" si="3"/>
        <v>SilverpeakSFP</v>
      </c>
      <c r="BF58" s="13" t="str">
        <f t="shared" si="3"/>
        <v>SilverpeakPIM</v>
      </c>
      <c r="BG58" s="13" t="str">
        <f t="shared" si="3"/>
        <v>SilverpeakBW</v>
      </c>
      <c r="BH58" s="13" t="str">
        <f t="shared" si="3"/>
        <v>SilverpeakCable</v>
      </c>
      <c r="BI58" s="13" t="str">
        <f t="shared" si="3"/>
        <v>SilverpeakPC</v>
      </c>
      <c r="BJ58" s="13" t="str">
        <f t="shared" si="3"/>
        <v>SilverpeakFull PRMA</v>
      </c>
    </row>
    <row r="59" spans="1:62" s="48" customFormat="1" ht="87" x14ac:dyDescent="0.35">
      <c r="A59" s="10" t="e">
        <f>IF(F59="Gateway","SDWAN Gateway, SDW0020",IF(E59="","",VLOOKUP(E59,#REF!,2,FALSE)))</f>
        <v>#REF!</v>
      </c>
      <c r="B59" s="10" t="e">
        <f>IF(F59="Gateway","not applicable",IF(E59="","",VLOOKUP(E59,#REF!,3,FALSE)))</f>
        <v>#REF!</v>
      </c>
      <c r="C59" s="10" t="e">
        <f>IF(F59="Gateway","19400263",IF(E59="","",VLOOKUP(E59,#REF!,4,FALSE)))</f>
        <v>#REF!</v>
      </c>
      <c r="D59" s="48" t="s">
        <v>867</v>
      </c>
      <c r="E59" s="43" t="s">
        <v>128</v>
      </c>
      <c r="F59" s="10" t="s">
        <v>129</v>
      </c>
      <c r="G59" s="55" t="s">
        <v>26</v>
      </c>
      <c r="H59" s="71" t="s">
        <v>1518</v>
      </c>
      <c r="J59" s="46">
        <v>10</v>
      </c>
      <c r="K59" s="10" t="s">
        <v>130</v>
      </c>
      <c r="L59" s="48" t="s">
        <v>146</v>
      </c>
      <c r="M59" s="48" t="s">
        <v>147</v>
      </c>
      <c r="N59" s="61">
        <v>250</v>
      </c>
      <c r="O59" s="48" t="s">
        <v>185</v>
      </c>
      <c r="P59" s="10" t="s">
        <v>133</v>
      </c>
      <c r="Q59" s="46"/>
      <c r="R59" s="48" t="s">
        <v>134</v>
      </c>
      <c r="S59" s="10" t="s">
        <v>149</v>
      </c>
      <c r="T59" s="46" t="s">
        <v>136</v>
      </c>
      <c r="AA59" s="46" t="s">
        <v>137</v>
      </c>
      <c r="AB59" s="46"/>
      <c r="AC59" s="46"/>
      <c r="AD59" s="46" t="s">
        <v>145</v>
      </c>
      <c r="AE59" s="46">
        <v>3</v>
      </c>
      <c r="AF59" s="46" t="s">
        <v>139</v>
      </c>
      <c r="AG59" s="46" t="s">
        <v>140</v>
      </c>
      <c r="AH59" s="10">
        <f t="shared" si="2"/>
        <v>25</v>
      </c>
      <c r="AI59" s="46"/>
      <c r="AJ59" s="46"/>
      <c r="AK59" s="10" t="s">
        <v>141</v>
      </c>
      <c r="AL59" s="10" t="str">
        <f>IF(E59="Fortinet",_xlfn.IFNA(VLOOKUP(AI59,#REF!,2,FALSE),"Please select option under Full PRMA Coverage column"),"")</f>
        <v/>
      </c>
      <c r="AM59" s="10" t="str">
        <f t="shared" si="0"/>
        <v/>
      </c>
      <c r="AN59" s="10" t="str">
        <f t="shared" si="0"/>
        <v/>
      </c>
      <c r="AO59" s="46" t="s">
        <v>142</v>
      </c>
      <c r="AP59" s="46" t="s">
        <v>143</v>
      </c>
      <c r="AQ59" s="46">
        <v>1</v>
      </c>
      <c r="BE59" s="13" t="str">
        <f t="shared" si="3"/>
        <v>SilverpeakSFP</v>
      </c>
      <c r="BF59" s="13" t="str">
        <f t="shared" si="3"/>
        <v>SilverpeakPIM</v>
      </c>
      <c r="BG59" s="13" t="str">
        <f t="shared" si="3"/>
        <v>SilverpeakBW</v>
      </c>
      <c r="BH59" s="13" t="str">
        <f t="shared" si="3"/>
        <v>SilverpeakCable</v>
      </c>
      <c r="BI59" s="13" t="str">
        <f t="shared" si="3"/>
        <v>SilverpeakPC</v>
      </c>
      <c r="BJ59" s="13" t="str">
        <f t="shared" si="3"/>
        <v>SilverpeakFull PRMA</v>
      </c>
    </row>
    <row r="60" spans="1:62" s="48" customFormat="1" ht="87" x14ac:dyDescent="0.35">
      <c r="A60" s="10" t="e">
        <f>IF(F60="Gateway","SDWAN Gateway, SDW0020",IF(E60="","",VLOOKUP(E60,#REF!,2,FALSE)))</f>
        <v>#REF!</v>
      </c>
      <c r="B60" s="10" t="e">
        <f>IF(F60="Gateway","not applicable",IF(E60="","",VLOOKUP(E60,#REF!,3,FALSE)))</f>
        <v>#REF!</v>
      </c>
      <c r="C60" s="10" t="e">
        <f>IF(F60="Gateway","19400263",IF(E60="","",VLOOKUP(E60,#REF!,4,FALSE)))</f>
        <v>#REF!</v>
      </c>
      <c r="D60" s="48" t="s">
        <v>869</v>
      </c>
      <c r="E60" s="43" t="s">
        <v>128</v>
      </c>
      <c r="F60" s="10" t="s">
        <v>129</v>
      </c>
      <c r="G60" s="55" t="s">
        <v>26</v>
      </c>
      <c r="H60" s="71" t="s">
        <v>1997</v>
      </c>
      <c r="J60" s="46">
        <v>30</v>
      </c>
      <c r="K60" s="10" t="s">
        <v>130</v>
      </c>
      <c r="L60" s="48" t="s">
        <v>146</v>
      </c>
      <c r="M60" s="48" t="s">
        <v>147</v>
      </c>
      <c r="N60" s="61">
        <v>100</v>
      </c>
      <c r="O60" s="48" t="s">
        <v>186</v>
      </c>
      <c r="P60" s="10" t="s">
        <v>133</v>
      </c>
      <c r="Q60" s="46"/>
      <c r="R60" s="48" t="s">
        <v>134</v>
      </c>
      <c r="S60" s="10" t="s">
        <v>149</v>
      </c>
      <c r="T60" s="46" t="s">
        <v>136</v>
      </c>
      <c r="U60" s="46"/>
      <c r="V60" s="46"/>
      <c r="W60" s="46"/>
      <c r="X60" s="46"/>
      <c r="Y60" s="46"/>
      <c r="Z60" s="46"/>
      <c r="AA60" s="46" t="s">
        <v>137</v>
      </c>
      <c r="AB60" s="46"/>
      <c r="AC60" s="46"/>
      <c r="AD60" s="46" t="s">
        <v>145</v>
      </c>
      <c r="AE60" s="46">
        <v>3</v>
      </c>
      <c r="AF60" s="46" t="s">
        <v>139</v>
      </c>
      <c r="AG60" s="46" t="s">
        <v>140</v>
      </c>
      <c r="AH60" s="48">
        <f t="shared" si="2"/>
        <v>10</v>
      </c>
      <c r="AI60" s="46"/>
      <c r="AJ60" s="46"/>
      <c r="AK60" s="10" t="s">
        <v>141</v>
      </c>
      <c r="AL60" s="10" t="str">
        <f>IF(E60="Fortinet",_xlfn.IFNA(VLOOKUP(AI60,#REF!,2,FALSE),"Please select option under Full PRMA Coverage column"),"")</f>
        <v/>
      </c>
      <c r="AM60" s="10" t="str">
        <f t="shared" si="0"/>
        <v/>
      </c>
      <c r="AN60" s="10" t="str">
        <f t="shared" si="0"/>
        <v/>
      </c>
      <c r="AO60" s="46" t="s">
        <v>142</v>
      </c>
      <c r="AP60" s="46" t="s">
        <v>143</v>
      </c>
      <c r="AQ60" s="46">
        <v>1</v>
      </c>
      <c r="BE60" s="13" t="str">
        <f t="shared" si="3"/>
        <v>SilverpeakSFP</v>
      </c>
      <c r="BF60" s="13" t="str">
        <f t="shared" si="3"/>
        <v>SilverpeakPIM</v>
      </c>
      <c r="BG60" s="13" t="str">
        <f t="shared" si="3"/>
        <v>SilverpeakBW</v>
      </c>
      <c r="BH60" s="13" t="str">
        <f t="shared" si="3"/>
        <v>SilverpeakCable</v>
      </c>
      <c r="BI60" s="13" t="str">
        <f t="shared" si="3"/>
        <v>SilverpeakPC</v>
      </c>
      <c r="BJ60" s="13" t="str">
        <f t="shared" si="3"/>
        <v>SilverpeakFull PRMA</v>
      </c>
    </row>
    <row r="61" spans="1:62" s="48" customFormat="1" ht="87" x14ac:dyDescent="0.35">
      <c r="A61" s="10" t="e">
        <f>IF(F61="Gateway","SDWAN Gateway, SDW0020",IF(E61="","",VLOOKUP(E61,#REF!,2,FALSE)))</f>
        <v>#REF!</v>
      </c>
      <c r="B61" s="10" t="e">
        <f>IF(F61="Gateway","not applicable",IF(E61="","",VLOOKUP(E61,#REF!,3,FALSE)))</f>
        <v>#REF!</v>
      </c>
      <c r="C61" s="10" t="e">
        <f>IF(F61="Gateway","19400263",IF(E61="","",VLOOKUP(E61,#REF!,4,FALSE)))</f>
        <v>#REF!</v>
      </c>
      <c r="D61" s="48" t="s">
        <v>871</v>
      </c>
      <c r="E61" s="43" t="s">
        <v>128</v>
      </c>
      <c r="F61" s="10" t="s">
        <v>129</v>
      </c>
      <c r="G61" s="55" t="s">
        <v>26</v>
      </c>
      <c r="H61" s="71" t="s">
        <v>1997</v>
      </c>
      <c r="J61" s="46">
        <v>31</v>
      </c>
      <c r="K61" s="10" t="s">
        <v>130</v>
      </c>
      <c r="L61" s="48" t="s">
        <v>146</v>
      </c>
      <c r="M61" s="48" t="s">
        <v>147</v>
      </c>
      <c r="N61" s="61">
        <v>100</v>
      </c>
      <c r="O61" s="48" t="s">
        <v>186</v>
      </c>
      <c r="P61" s="10" t="s">
        <v>133</v>
      </c>
      <c r="Q61" s="46"/>
      <c r="R61" s="48" t="s">
        <v>134</v>
      </c>
      <c r="S61" s="10" t="s">
        <v>149</v>
      </c>
      <c r="T61" s="46" t="s">
        <v>136</v>
      </c>
      <c r="U61" s="46"/>
      <c r="V61" s="46"/>
      <c r="W61" s="46"/>
      <c r="X61" s="46"/>
      <c r="Y61" s="46"/>
      <c r="Z61" s="46"/>
      <c r="AA61" s="46" t="s">
        <v>137</v>
      </c>
      <c r="AB61" s="46"/>
      <c r="AC61" s="46"/>
      <c r="AD61" s="46" t="s">
        <v>145</v>
      </c>
      <c r="AE61" s="46">
        <v>3</v>
      </c>
      <c r="AF61" s="46" t="s">
        <v>139</v>
      </c>
      <c r="AG61" s="46" t="s">
        <v>140</v>
      </c>
      <c r="AH61" s="48">
        <f t="shared" si="2"/>
        <v>10</v>
      </c>
      <c r="AI61" s="46"/>
      <c r="AJ61" s="46"/>
      <c r="AK61" s="10" t="s">
        <v>141</v>
      </c>
      <c r="AL61" s="10" t="str">
        <f>IF(E61="Fortinet",_xlfn.IFNA(VLOOKUP(AI61,#REF!,2,FALSE),"Please select option under Full PRMA Coverage column"),"")</f>
        <v/>
      </c>
      <c r="AM61" s="10" t="str">
        <f t="shared" ref="AM61:AN124" si="4">IF($E61="Fortinet","SS to fill in","")</f>
        <v/>
      </c>
      <c r="AN61" s="10" t="str">
        <f t="shared" si="4"/>
        <v/>
      </c>
      <c r="AO61" s="46" t="s">
        <v>142</v>
      </c>
      <c r="AP61" s="46" t="s">
        <v>143</v>
      </c>
      <c r="AQ61" s="46">
        <v>1</v>
      </c>
      <c r="BE61" s="13" t="str">
        <f t="shared" si="3"/>
        <v>SilverpeakSFP</v>
      </c>
      <c r="BF61" s="13" t="str">
        <f t="shared" si="3"/>
        <v>SilverpeakPIM</v>
      </c>
      <c r="BG61" s="13" t="str">
        <f t="shared" si="3"/>
        <v>SilverpeakBW</v>
      </c>
      <c r="BH61" s="13" t="str">
        <f t="shared" si="3"/>
        <v>SilverpeakCable</v>
      </c>
      <c r="BI61" s="13" t="str">
        <f t="shared" si="3"/>
        <v>SilverpeakPC</v>
      </c>
      <c r="BJ61" s="13" t="str">
        <f t="shared" si="3"/>
        <v>SilverpeakFull PRMA</v>
      </c>
    </row>
    <row r="62" spans="1:62" s="48" customFormat="1" ht="87" x14ac:dyDescent="0.35">
      <c r="A62" s="10" t="e">
        <f>IF(F62="Gateway","SDWAN Gateway, SDW0020",IF(E62="","",VLOOKUP(E62,#REF!,2,FALSE)))</f>
        <v>#REF!</v>
      </c>
      <c r="B62" s="10" t="e">
        <f>IF(F62="Gateway","not applicable",IF(E62="","",VLOOKUP(E62,#REF!,3,FALSE)))</f>
        <v>#REF!</v>
      </c>
      <c r="C62" s="10" t="e">
        <f>IF(F62="Gateway","19400263",IF(E62="","",VLOOKUP(E62,#REF!,4,FALSE)))</f>
        <v>#REF!</v>
      </c>
      <c r="D62" s="48" t="s">
        <v>873</v>
      </c>
      <c r="E62" s="43" t="s">
        <v>128</v>
      </c>
      <c r="F62" s="10" t="s">
        <v>129</v>
      </c>
      <c r="G62" s="55" t="s">
        <v>26</v>
      </c>
      <c r="H62" s="71" t="s">
        <v>2068</v>
      </c>
      <c r="J62" s="46">
        <v>30</v>
      </c>
      <c r="K62" s="10" t="s">
        <v>130</v>
      </c>
      <c r="L62" s="48" t="s">
        <v>146</v>
      </c>
      <c r="M62" s="48" t="s">
        <v>147</v>
      </c>
      <c r="N62" s="61">
        <v>100</v>
      </c>
      <c r="O62" s="48" t="s">
        <v>187</v>
      </c>
      <c r="P62" s="10" t="s">
        <v>133</v>
      </c>
      <c r="Q62" s="46"/>
      <c r="R62" s="48" t="s">
        <v>134</v>
      </c>
      <c r="S62" s="10" t="s">
        <v>149</v>
      </c>
      <c r="T62" s="46" t="s">
        <v>136</v>
      </c>
      <c r="AA62" s="46" t="s">
        <v>137</v>
      </c>
      <c r="AB62" s="46"/>
      <c r="AC62" s="46"/>
      <c r="AD62" s="46" t="s">
        <v>145</v>
      </c>
      <c r="AE62" s="46">
        <v>3</v>
      </c>
      <c r="AF62" s="46" t="s">
        <v>139</v>
      </c>
      <c r="AG62" s="46" t="s">
        <v>140</v>
      </c>
      <c r="AH62" s="10">
        <f t="shared" si="2"/>
        <v>10</v>
      </c>
      <c r="AI62" s="46"/>
      <c r="AJ62" s="46"/>
      <c r="AK62" s="10" t="s">
        <v>141</v>
      </c>
      <c r="AL62" s="10" t="str">
        <f>IF(E62="Fortinet",_xlfn.IFNA(VLOOKUP(AI62,#REF!,2,FALSE),"Please select option under Full PRMA Coverage column"),"")</f>
        <v/>
      </c>
      <c r="AM62" s="10" t="str">
        <f t="shared" si="4"/>
        <v/>
      </c>
      <c r="AN62" s="10" t="str">
        <f t="shared" si="4"/>
        <v/>
      </c>
      <c r="AO62" s="46" t="s">
        <v>142</v>
      </c>
      <c r="AP62" s="46" t="s">
        <v>143</v>
      </c>
      <c r="AQ62" s="46">
        <v>1</v>
      </c>
      <c r="BE62" s="13" t="str">
        <f t="shared" si="3"/>
        <v>SilverpeakSFP</v>
      </c>
      <c r="BF62" s="13" t="str">
        <f t="shared" si="3"/>
        <v>SilverpeakPIM</v>
      </c>
      <c r="BG62" s="13" t="str">
        <f t="shared" si="3"/>
        <v>SilverpeakBW</v>
      </c>
      <c r="BH62" s="13" t="str">
        <f t="shared" ref="BH62:BJ112" si="5">CONCATENATE($E62,BH$3)</f>
        <v>SilverpeakCable</v>
      </c>
      <c r="BI62" s="13" t="str">
        <f t="shared" si="5"/>
        <v>SilverpeakPC</v>
      </c>
      <c r="BJ62" s="13" t="str">
        <f t="shared" si="5"/>
        <v>SilverpeakFull PRMA</v>
      </c>
    </row>
    <row r="63" spans="1:62" s="48" customFormat="1" ht="87" x14ac:dyDescent="0.35">
      <c r="A63" s="10" t="e">
        <f>IF(F63="Gateway","SDWAN Gateway, SDW0020",IF(E63="","",VLOOKUP(E63,#REF!,2,FALSE)))</f>
        <v>#REF!</v>
      </c>
      <c r="B63" s="10" t="e">
        <f>IF(F63="Gateway","not applicable",IF(E63="","",VLOOKUP(E63,#REF!,3,FALSE)))</f>
        <v>#REF!</v>
      </c>
      <c r="C63" s="10" t="e">
        <f>IF(F63="Gateway","19400263",IF(E63="","",VLOOKUP(E63,#REF!,4,FALSE)))</f>
        <v>#REF!</v>
      </c>
      <c r="D63" s="48" t="s">
        <v>875</v>
      </c>
      <c r="E63" s="43" t="s">
        <v>128</v>
      </c>
      <c r="F63" s="10" t="s">
        <v>129</v>
      </c>
      <c r="G63" s="55" t="s">
        <v>26</v>
      </c>
      <c r="H63" s="71" t="s">
        <v>2068</v>
      </c>
      <c r="J63" s="46">
        <v>31</v>
      </c>
      <c r="K63" s="10" t="s">
        <v>130</v>
      </c>
      <c r="L63" s="48" t="s">
        <v>146</v>
      </c>
      <c r="M63" s="48" t="s">
        <v>147</v>
      </c>
      <c r="N63" s="61">
        <v>100</v>
      </c>
      <c r="O63" s="48" t="s">
        <v>187</v>
      </c>
      <c r="P63" s="10" t="s">
        <v>133</v>
      </c>
      <c r="Q63" s="46"/>
      <c r="R63" s="48" t="s">
        <v>134</v>
      </c>
      <c r="S63" s="10" t="s">
        <v>149</v>
      </c>
      <c r="T63" s="46" t="s">
        <v>136</v>
      </c>
      <c r="AA63" s="46" t="s">
        <v>137</v>
      </c>
      <c r="AB63" s="46"/>
      <c r="AC63" s="46"/>
      <c r="AD63" s="46" t="s">
        <v>145</v>
      </c>
      <c r="AE63" s="46">
        <v>3</v>
      </c>
      <c r="AF63" s="46" t="s">
        <v>139</v>
      </c>
      <c r="AG63" s="46" t="s">
        <v>140</v>
      </c>
      <c r="AH63" s="10">
        <f t="shared" si="2"/>
        <v>10</v>
      </c>
      <c r="AI63" s="46"/>
      <c r="AJ63" s="46"/>
      <c r="AK63" s="10" t="s">
        <v>141</v>
      </c>
      <c r="AL63" s="10" t="str">
        <f>IF(E63="Fortinet",_xlfn.IFNA(VLOOKUP(AI63,#REF!,2,FALSE),"Please select option under Full PRMA Coverage column"),"")</f>
        <v/>
      </c>
      <c r="AM63" s="10" t="str">
        <f t="shared" si="4"/>
        <v/>
      </c>
      <c r="AN63" s="10" t="str">
        <f t="shared" si="4"/>
        <v/>
      </c>
      <c r="AO63" s="46" t="s">
        <v>142</v>
      </c>
      <c r="AP63" s="46" t="s">
        <v>143</v>
      </c>
      <c r="AQ63" s="46">
        <v>1</v>
      </c>
      <c r="BE63" s="13" t="str">
        <f t="shared" ref="BE63:BI113" si="6">CONCATENATE($E63,BE$3)</f>
        <v>SilverpeakSFP</v>
      </c>
      <c r="BF63" s="13" t="str">
        <f t="shared" si="6"/>
        <v>SilverpeakPIM</v>
      </c>
      <c r="BG63" s="13" t="str">
        <f t="shared" si="6"/>
        <v>SilverpeakBW</v>
      </c>
      <c r="BH63" s="13" t="str">
        <f t="shared" si="6"/>
        <v>SilverpeakCable</v>
      </c>
      <c r="BI63" s="13" t="str">
        <f t="shared" si="6"/>
        <v>SilverpeakPC</v>
      </c>
      <c r="BJ63" s="13" t="str">
        <f t="shared" si="5"/>
        <v>SilverpeakFull PRMA</v>
      </c>
    </row>
    <row r="64" spans="1:62" s="48" customFormat="1" ht="116" x14ac:dyDescent="0.35">
      <c r="A64" s="10" t="e">
        <f>IF(F64="Gateway","SDWAN Gateway, SDW0020",IF(E64="","",VLOOKUP(E64,#REF!,2,FALSE)))</f>
        <v>#REF!</v>
      </c>
      <c r="B64" s="10" t="e">
        <f>IF(F64="Gateway","not applicable",IF(E64="","",VLOOKUP(E64,#REF!,3,FALSE)))</f>
        <v>#REF!</v>
      </c>
      <c r="C64" s="10" t="e">
        <f>IF(F64="Gateway","19400263",IF(E64="","",VLOOKUP(E64,#REF!,4,FALSE)))</f>
        <v>#REF!</v>
      </c>
      <c r="D64" s="48" t="s">
        <v>877</v>
      </c>
      <c r="E64" s="43" t="s">
        <v>128</v>
      </c>
      <c r="F64" s="10" t="s">
        <v>129</v>
      </c>
      <c r="G64" s="55" t="s">
        <v>26</v>
      </c>
      <c r="H64" s="48" t="s">
        <v>2069</v>
      </c>
      <c r="J64" s="46">
        <v>30</v>
      </c>
      <c r="K64" s="10" t="s">
        <v>130</v>
      </c>
      <c r="L64" s="48" t="s">
        <v>146</v>
      </c>
      <c r="M64" s="48" t="s">
        <v>147</v>
      </c>
      <c r="N64" s="61">
        <v>100</v>
      </c>
      <c r="O64" s="48" t="s">
        <v>188</v>
      </c>
      <c r="P64" s="10" t="s">
        <v>133</v>
      </c>
      <c r="Q64" s="46"/>
      <c r="R64" s="48" t="s">
        <v>134</v>
      </c>
      <c r="S64" s="10" t="s">
        <v>149</v>
      </c>
      <c r="T64" s="46" t="s">
        <v>136</v>
      </c>
      <c r="U64" s="46"/>
      <c r="V64" s="13"/>
      <c r="W64" s="46"/>
      <c r="X64" s="46"/>
      <c r="Y64" s="46"/>
      <c r="Z64" s="46"/>
      <c r="AA64" s="46" t="s">
        <v>137</v>
      </c>
      <c r="AB64" s="46"/>
      <c r="AC64" s="46"/>
      <c r="AD64" s="46" t="s">
        <v>154</v>
      </c>
      <c r="AE64" s="46">
        <v>3</v>
      </c>
      <c r="AF64" s="46" t="s">
        <v>139</v>
      </c>
      <c r="AG64" s="46" t="s">
        <v>140</v>
      </c>
      <c r="AH64" s="48">
        <f t="shared" si="2"/>
        <v>10</v>
      </c>
      <c r="AI64" s="46"/>
      <c r="AJ64" s="46"/>
      <c r="AK64" s="10" t="s">
        <v>141</v>
      </c>
      <c r="AL64" s="10" t="str">
        <f>IF(E64="Fortinet",_xlfn.IFNA(VLOOKUP(AI64,#REF!,2,FALSE),"Please select option under Full PRMA Coverage column"),"")</f>
        <v/>
      </c>
      <c r="AM64" s="10" t="str">
        <f t="shared" si="4"/>
        <v/>
      </c>
      <c r="AN64" s="10" t="str">
        <f t="shared" si="4"/>
        <v/>
      </c>
      <c r="AO64" s="46" t="s">
        <v>142</v>
      </c>
      <c r="AP64" s="46" t="s">
        <v>143</v>
      </c>
      <c r="AQ64" s="46">
        <v>1</v>
      </c>
      <c r="BE64" s="13" t="str">
        <f t="shared" si="6"/>
        <v>SilverpeakSFP</v>
      </c>
      <c r="BF64" s="13" t="str">
        <f t="shared" si="6"/>
        <v>SilverpeakPIM</v>
      </c>
      <c r="BG64" s="13" t="str">
        <f t="shared" si="6"/>
        <v>SilverpeakBW</v>
      </c>
      <c r="BH64" s="13" t="str">
        <f t="shared" si="6"/>
        <v>SilverpeakCable</v>
      </c>
      <c r="BI64" s="13" t="str">
        <f t="shared" si="6"/>
        <v>SilverpeakPC</v>
      </c>
      <c r="BJ64" s="13" t="str">
        <f t="shared" si="5"/>
        <v>SilverpeakFull PRMA</v>
      </c>
    </row>
    <row r="65" spans="1:62" s="48" customFormat="1" ht="116" x14ac:dyDescent="0.35">
      <c r="A65" s="10" t="e">
        <f>IF(F65="Gateway","SDWAN Gateway, SDW0020",IF(E65="","",VLOOKUP(E65,#REF!,2,FALSE)))</f>
        <v>#REF!</v>
      </c>
      <c r="B65" s="10" t="e">
        <f>IF(F65="Gateway","not applicable",IF(E65="","",VLOOKUP(E65,#REF!,3,FALSE)))</f>
        <v>#REF!</v>
      </c>
      <c r="C65" s="10" t="e">
        <f>IF(F65="Gateway","19400263",IF(E65="","",VLOOKUP(E65,#REF!,4,FALSE)))</f>
        <v>#REF!</v>
      </c>
      <c r="D65" s="48" t="s">
        <v>879</v>
      </c>
      <c r="E65" s="43" t="s">
        <v>128</v>
      </c>
      <c r="F65" s="10" t="s">
        <v>129</v>
      </c>
      <c r="G65" s="55" t="s">
        <v>26</v>
      </c>
      <c r="H65" s="48" t="s">
        <v>2069</v>
      </c>
      <c r="J65" s="46">
        <v>31</v>
      </c>
      <c r="K65" s="10" t="s">
        <v>130</v>
      </c>
      <c r="L65" s="48" t="s">
        <v>146</v>
      </c>
      <c r="M65" s="48" t="s">
        <v>147</v>
      </c>
      <c r="N65" s="61">
        <v>100</v>
      </c>
      <c r="O65" s="48" t="s">
        <v>188</v>
      </c>
      <c r="P65" s="10" t="s">
        <v>133</v>
      </c>
      <c r="Q65" s="46"/>
      <c r="R65" s="48" t="s">
        <v>134</v>
      </c>
      <c r="S65" s="10" t="s">
        <v>149</v>
      </c>
      <c r="T65" s="46" t="s">
        <v>136</v>
      </c>
      <c r="U65" s="46"/>
      <c r="V65" s="13"/>
      <c r="W65" s="46"/>
      <c r="X65" s="46"/>
      <c r="Y65" s="46"/>
      <c r="Z65" s="46"/>
      <c r="AA65" s="46" t="s">
        <v>137</v>
      </c>
      <c r="AB65" s="46"/>
      <c r="AC65" s="46"/>
      <c r="AD65" s="46" t="s">
        <v>154</v>
      </c>
      <c r="AE65" s="46">
        <v>3</v>
      </c>
      <c r="AF65" s="46" t="s">
        <v>139</v>
      </c>
      <c r="AG65" s="46" t="s">
        <v>140</v>
      </c>
      <c r="AH65" s="48">
        <f t="shared" si="2"/>
        <v>10</v>
      </c>
      <c r="AI65" s="46"/>
      <c r="AJ65" s="46"/>
      <c r="AK65" s="10" t="s">
        <v>141</v>
      </c>
      <c r="AL65" s="10" t="str">
        <f>IF(E65="Fortinet",_xlfn.IFNA(VLOOKUP(AI65,#REF!,2,FALSE),"Please select option under Full PRMA Coverage column"),"")</f>
        <v/>
      </c>
      <c r="AM65" s="10" t="str">
        <f t="shared" si="4"/>
        <v/>
      </c>
      <c r="AN65" s="10" t="str">
        <f t="shared" si="4"/>
        <v/>
      </c>
      <c r="AO65" s="46" t="s">
        <v>142</v>
      </c>
      <c r="AP65" s="46" t="s">
        <v>143</v>
      </c>
      <c r="AQ65" s="46">
        <v>1</v>
      </c>
      <c r="BE65" s="13" t="str">
        <f t="shared" si="6"/>
        <v>SilverpeakSFP</v>
      </c>
      <c r="BF65" s="13" t="str">
        <f t="shared" si="6"/>
        <v>SilverpeakPIM</v>
      </c>
      <c r="BG65" s="13" t="str">
        <f t="shared" si="6"/>
        <v>SilverpeakBW</v>
      </c>
      <c r="BH65" s="13" t="str">
        <f t="shared" si="6"/>
        <v>SilverpeakCable</v>
      </c>
      <c r="BI65" s="13" t="str">
        <f t="shared" si="6"/>
        <v>SilverpeakPC</v>
      </c>
      <c r="BJ65" s="13" t="str">
        <f t="shared" si="5"/>
        <v>SilverpeakFull PRMA</v>
      </c>
    </row>
    <row r="66" spans="1:62" s="48" customFormat="1" ht="116" x14ac:dyDescent="0.35">
      <c r="A66" s="10" t="e">
        <f>IF(F66="Gateway","SDWAN Gateway, SDW0020",IF(E66="","",VLOOKUP(E66,#REF!,2,FALSE)))</f>
        <v>#REF!</v>
      </c>
      <c r="B66" s="10" t="e">
        <f>IF(F66="Gateway","not applicable",IF(E66="","",VLOOKUP(E66,#REF!,3,FALSE)))</f>
        <v>#REF!</v>
      </c>
      <c r="C66" s="10" t="e">
        <f>IF(F66="Gateway","19400263",IF(E66="","",VLOOKUP(E66,#REF!,4,FALSE)))</f>
        <v>#REF!</v>
      </c>
      <c r="D66" s="48" t="s">
        <v>881</v>
      </c>
      <c r="E66" s="43" t="s">
        <v>128</v>
      </c>
      <c r="F66" s="10" t="s">
        <v>129</v>
      </c>
      <c r="G66" s="55" t="s">
        <v>26</v>
      </c>
      <c r="H66" s="48" t="s">
        <v>2070</v>
      </c>
      <c r="J66" s="69">
        <v>9</v>
      </c>
      <c r="K66" s="10" t="s">
        <v>130</v>
      </c>
      <c r="L66" s="48" t="s">
        <v>146</v>
      </c>
      <c r="M66" s="48" t="s">
        <v>147</v>
      </c>
      <c r="N66" s="61">
        <v>250</v>
      </c>
      <c r="O66" s="48" t="s">
        <v>189</v>
      </c>
      <c r="P66" s="10" t="s">
        <v>133</v>
      </c>
      <c r="Q66" s="46"/>
      <c r="R66" s="48" t="s">
        <v>134</v>
      </c>
      <c r="S66" s="10" t="s">
        <v>149</v>
      </c>
      <c r="T66" s="46" t="s">
        <v>136</v>
      </c>
      <c r="U66" s="46"/>
      <c r="V66" s="13"/>
      <c r="W66" s="46"/>
      <c r="X66" s="46"/>
      <c r="Y66" s="46"/>
      <c r="Z66" s="46"/>
      <c r="AA66" s="46" t="s">
        <v>137</v>
      </c>
      <c r="AB66" s="46"/>
      <c r="AC66" s="46"/>
      <c r="AD66" s="46" t="s">
        <v>154</v>
      </c>
      <c r="AE66" s="46">
        <v>3</v>
      </c>
      <c r="AF66" s="46" t="s">
        <v>139</v>
      </c>
      <c r="AG66" s="46" t="s">
        <v>140</v>
      </c>
      <c r="AH66" s="48">
        <f t="shared" si="2"/>
        <v>25</v>
      </c>
      <c r="AI66" s="46"/>
      <c r="AJ66" s="46"/>
      <c r="AK66" s="10" t="s">
        <v>141</v>
      </c>
      <c r="AL66" s="10" t="str">
        <f>IF(E66="Fortinet",_xlfn.IFNA(VLOOKUP(AI66,#REF!,2,FALSE),"Please select option under Full PRMA Coverage column"),"")</f>
        <v/>
      </c>
      <c r="AM66" s="10" t="str">
        <f t="shared" si="4"/>
        <v/>
      </c>
      <c r="AN66" s="10" t="str">
        <f t="shared" si="4"/>
        <v/>
      </c>
      <c r="AO66" s="46" t="s">
        <v>142</v>
      </c>
      <c r="AP66" s="46" t="s">
        <v>143</v>
      </c>
      <c r="AQ66" s="46">
        <v>1</v>
      </c>
      <c r="BE66" s="13" t="str">
        <f t="shared" si="6"/>
        <v>SilverpeakSFP</v>
      </c>
      <c r="BF66" s="13" t="str">
        <f t="shared" si="6"/>
        <v>SilverpeakPIM</v>
      </c>
      <c r="BG66" s="13" t="str">
        <f t="shared" si="6"/>
        <v>SilverpeakBW</v>
      </c>
      <c r="BH66" s="13" t="str">
        <f t="shared" si="6"/>
        <v>SilverpeakCable</v>
      </c>
      <c r="BI66" s="13" t="str">
        <f t="shared" si="6"/>
        <v>SilverpeakPC</v>
      </c>
      <c r="BJ66" s="13" t="str">
        <f t="shared" si="5"/>
        <v>SilverpeakFull PRMA</v>
      </c>
    </row>
    <row r="67" spans="1:62" s="48" customFormat="1" ht="116" x14ac:dyDescent="0.35">
      <c r="A67" s="10" t="e">
        <f>IF(F67="Gateway","SDWAN Gateway, SDW0020",IF(E67="","",VLOOKUP(E67,#REF!,2,FALSE)))</f>
        <v>#REF!</v>
      </c>
      <c r="B67" s="10" t="e">
        <f>IF(F67="Gateway","not applicable",IF(E67="","",VLOOKUP(E67,#REF!,3,FALSE)))</f>
        <v>#REF!</v>
      </c>
      <c r="C67" s="10" t="e">
        <f>IF(F67="Gateway","19400263",IF(E67="","",VLOOKUP(E67,#REF!,4,FALSE)))</f>
        <v>#REF!</v>
      </c>
      <c r="D67" s="48" t="s">
        <v>883</v>
      </c>
      <c r="E67" s="43" t="s">
        <v>128</v>
      </c>
      <c r="F67" s="10" t="s">
        <v>129</v>
      </c>
      <c r="G67" s="55" t="s">
        <v>26</v>
      </c>
      <c r="H67" s="48" t="s">
        <v>2070</v>
      </c>
      <c r="J67" s="46">
        <v>10</v>
      </c>
      <c r="K67" s="10" t="s">
        <v>130</v>
      </c>
      <c r="L67" s="48" t="s">
        <v>146</v>
      </c>
      <c r="M67" s="48" t="s">
        <v>147</v>
      </c>
      <c r="N67" s="61">
        <v>250</v>
      </c>
      <c r="O67" s="48" t="s">
        <v>189</v>
      </c>
      <c r="P67" s="10" t="s">
        <v>133</v>
      </c>
      <c r="Q67" s="46"/>
      <c r="R67" s="48" t="s">
        <v>134</v>
      </c>
      <c r="S67" s="10" t="s">
        <v>149</v>
      </c>
      <c r="T67" s="46" t="s">
        <v>136</v>
      </c>
      <c r="U67" s="46"/>
      <c r="V67" s="13"/>
      <c r="W67" s="46"/>
      <c r="X67" s="46"/>
      <c r="Y67" s="46"/>
      <c r="Z67" s="46"/>
      <c r="AA67" s="46" t="s">
        <v>137</v>
      </c>
      <c r="AB67" s="46"/>
      <c r="AC67" s="46"/>
      <c r="AD67" s="46" t="s">
        <v>154</v>
      </c>
      <c r="AE67" s="46">
        <v>3</v>
      </c>
      <c r="AF67" s="46" t="s">
        <v>139</v>
      </c>
      <c r="AG67" s="46" t="s">
        <v>140</v>
      </c>
      <c r="AH67" s="48">
        <f t="shared" si="2"/>
        <v>25</v>
      </c>
      <c r="AI67" s="46"/>
      <c r="AJ67" s="46"/>
      <c r="AK67" s="10" t="s">
        <v>141</v>
      </c>
      <c r="AL67" s="10" t="str">
        <f>IF(E67="Fortinet",_xlfn.IFNA(VLOOKUP(AI67,#REF!,2,FALSE),"Please select option under Full PRMA Coverage column"),"")</f>
        <v/>
      </c>
      <c r="AM67" s="10" t="str">
        <f t="shared" si="4"/>
        <v/>
      </c>
      <c r="AN67" s="10" t="str">
        <f t="shared" si="4"/>
        <v/>
      </c>
      <c r="AO67" s="46" t="s">
        <v>142</v>
      </c>
      <c r="AP67" s="46" t="s">
        <v>143</v>
      </c>
      <c r="AQ67" s="46">
        <v>1</v>
      </c>
      <c r="BE67" s="13" t="str">
        <f t="shared" si="6"/>
        <v>SilverpeakSFP</v>
      </c>
      <c r="BF67" s="13" t="str">
        <f t="shared" si="6"/>
        <v>SilverpeakPIM</v>
      </c>
      <c r="BG67" s="13" t="str">
        <f t="shared" si="6"/>
        <v>SilverpeakBW</v>
      </c>
      <c r="BH67" s="13" t="str">
        <f t="shared" si="6"/>
        <v>SilverpeakCable</v>
      </c>
      <c r="BI67" s="13" t="str">
        <f t="shared" si="6"/>
        <v>SilverpeakPC</v>
      </c>
      <c r="BJ67" s="13" t="str">
        <f t="shared" si="5"/>
        <v>SilverpeakFull PRMA</v>
      </c>
    </row>
    <row r="68" spans="1:62" s="48" customFormat="1" ht="87" x14ac:dyDescent="0.35">
      <c r="A68" s="10" t="e">
        <f>IF(F68="Gateway","SDWAN Gateway, SDW0020",IF(E68="","",VLOOKUP(E68,#REF!,2,FALSE)))</f>
        <v>#REF!</v>
      </c>
      <c r="B68" s="10" t="e">
        <f>IF(F68="Gateway","not applicable",IF(E68="","",VLOOKUP(E68,#REF!,3,FALSE)))</f>
        <v>#REF!</v>
      </c>
      <c r="C68" s="10" t="e">
        <f>IF(F68="Gateway","19400263",IF(E68="","",VLOOKUP(E68,#REF!,4,FALSE)))</f>
        <v>#REF!</v>
      </c>
      <c r="D68" s="48" t="s">
        <v>885</v>
      </c>
      <c r="E68" s="43" t="s">
        <v>128</v>
      </c>
      <c r="F68" s="10" t="s">
        <v>129</v>
      </c>
      <c r="G68" s="55" t="s">
        <v>26</v>
      </c>
      <c r="H68" s="71" t="s">
        <v>2071</v>
      </c>
      <c r="J68" s="46">
        <v>30</v>
      </c>
      <c r="K68" s="10" t="s">
        <v>130</v>
      </c>
      <c r="L68" s="48" t="s">
        <v>146</v>
      </c>
      <c r="M68" s="48" t="s">
        <v>147</v>
      </c>
      <c r="N68" s="61">
        <v>100</v>
      </c>
      <c r="O68" s="48" t="s">
        <v>190</v>
      </c>
      <c r="P68" s="10" t="s">
        <v>133</v>
      </c>
      <c r="Q68" s="46"/>
      <c r="R68" s="48" t="s">
        <v>134</v>
      </c>
      <c r="S68" s="10" t="s">
        <v>149</v>
      </c>
      <c r="T68" s="46" t="s">
        <v>136</v>
      </c>
      <c r="AA68" s="46" t="s">
        <v>137</v>
      </c>
      <c r="AB68" s="46"/>
      <c r="AC68" s="46"/>
      <c r="AD68" s="46" t="s">
        <v>145</v>
      </c>
      <c r="AE68" s="46">
        <v>3</v>
      </c>
      <c r="AF68" s="46" t="s">
        <v>139</v>
      </c>
      <c r="AG68" s="46" t="s">
        <v>140</v>
      </c>
      <c r="AH68" s="10">
        <f t="shared" si="2"/>
        <v>10</v>
      </c>
      <c r="AI68" s="46"/>
      <c r="AJ68" s="46"/>
      <c r="AK68" s="10" t="s">
        <v>141</v>
      </c>
      <c r="AL68" s="10" t="str">
        <f>IF(E68="Fortinet",_xlfn.IFNA(VLOOKUP(AI68,#REF!,2,FALSE),"Please select option under Full PRMA Coverage column"),"")</f>
        <v/>
      </c>
      <c r="AM68" s="10" t="str">
        <f t="shared" si="4"/>
        <v/>
      </c>
      <c r="AN68" s="10" t="str">
        <f t="shared" si="4"/>
        <v/>
      </c>
      <c r="AO68" s="46" t="s">
        <v>142</v>
      </c>
      <c r="AP68" s="46" t="s">
        <v>143</v>
      </c>
      <c r="AQ68" s="46">
        <v>1</v>
      </c>
      <c r="BE68" s="13" t="str">
        <f t="shared" si="6"/>
        <v>SilverpeakSFP</v>
      </c>
      <c r="BF68" s="13" t="str">
        <f t="shared" si="6"/>
        <v>SilverpeakPIM</v>
      </c>
      <c r="BG68" s="13" t="str">
        <f t="shared" si="6"/>
        <v>SilverpeakBW</v>
      </c>
      <c r="BH68" s="13" t="str">
        <f t="shared" si="6"/>
        <v>SilverpeakCable</v>
      </c>
      <c r="BI68" s="13" t="str">
        <f t="shared" si="6"/>
        <v>SilverpeakPC</v>
      </c>
      <c r="BJ68" s="13" t="str">
        <f t="shared" si="5"/>
        <v>SilverpeakFull PRMA</v>
      </c>
    </row>
    <row r="69" spans="1:62" s="48" customFormat="1" ht="87" x14ac:dyDescent="0.35">
      <c r="A69" s="10" t="e">
        <f>IF(F69="Gateway","SDWAN Gateway, SDW0020",IF(E69="","",VLOOKUP(E69,#REF!,2,FALSE)))</f>
        <v>#REF!</v>
      </c>
      <c r="B69" s="10" t="e">
        <f>IF(F69="Gateway","not applicable",IF(E69="","",VLOOKUP(E69,#REF!,3,FALSE)))</f>
        <v>#REF!</v>
      </c>
      <c r="C69" s="10" t="e">
        <f>IF(F69="Gateway","19400263",IF(E69="","",VLOOKUP(E69,#REF!,4,FALSE)))</f>
        <v>#REF!</v>
      </c>
      <c r="D69" s="48" t="s">
        <v>887</v>
      </c>
      <c r="E69" s="43" t="s">
        <v>128</v>
      </c>
      <c r="F69" s="10" t="s">
        <v>129</v>
      </c>
      <c r="G69" s="55" t="s">
        <v>26</v>
      </c>
      <c r="H69" s="71" t="s">
        <v>2071</v>
      </c>
      <c r="J69" s="46">
        <v>31</v>
      </c>
      <c r="K69" s="10" t="s">
        <v>130</v>
      </c>
      <c r="L69" s="48" t="s">
        <v>146</v>
      </c>
      <c r="M69" s="48" t="s">
        <v>147</v>
      </c>
      <c r="N69" s="61">
        <v>100</v>
      </c>
      <c r="O69" s="48" t="s">
        <v>190</v>
      </c>
      <c r="P69" s="10" t="s">
        <v>133</v>
      </c>
      <c r="Q69" s="46"/>
      <c r="R69" s="48" t="s">
        <v>134</v>
      </c>
      <c r="S69" s="10" t="s">
        <v>149</v>
      </c>
      <c r="T69" s="46" t="s">
        <v>136</v>
      </c>
      <c r="AA69" s="46" t="s">
        <v>137</v>
      </c>
      <c r="AB69" s="46"/>
      <c r="AC69" s="46"/>
      <c r="AD69" s="46" t="s">
        <v>145</v>
      </c>
      <c r="AE69" s="46">
        <v>3</v>
      </c>
      <c r="AF69" s="46" t="s">
        <v>139</v>
      </c>
      <c r="AG69" s="46" t="s">
        <v>140</v>
      </c>
      <c r="AH69" s="10">
        <f t="shared" ref="AH69:AH132" si="7">10%*N69</f>
        <v>10</v>
      </c>
      <c r="AI69" s="46"/>
      <c r="AJ69" s="46"/>
      <c r="AK69" s="10" t="s">
        <v>141</v>
      </c>
      <c r="AL69" s="10" t="str">
        <f>IF(E69="Fortinet",_xlfn.IFNA(VLOOKUP(AI69,#REF!,2,FALSE),"Please select option under Full PRMA Coverage column"),"")</f>
        <v/>
      </c>
      <c r="AM69" s="10" t="str">
        <f t="shared" si="4"/>
        <v/>
      </c>
      <c r="AN69" s="10" t="str">
        <f t="shared" si="4"/>
        <v/>
      </c>
      <c r="AO69" s="46" t="s">
        <v>142</v>
      </c>
      <c r="AP69" s="46" t="s">
        <v>143</v>
      </c>
      <c r="AQ69" s="46">
        <v>1</v>
      </c>
      <c r="BE69" s="13" t="str">
        <f t="shared" si="6"/>
        <v>SilverpeakSFP</v>
      </c>
      <c r="BF69" s="13" t="str">
        <f t="shared" si="6"/>
        <v>SilverpeakPIM</v>
      </c>
      <c r="BG69" s="13" t="str">
        <f t="shared" si="6"/>
        <v>SilverpeakBW</v>
      </c>
      <c r="BH69" s="13" t="str">
        <f t="shared" si="6"/>
        <v>SilverpeakCable</v>
      </c>
      <c r="BI69" s="13" t="str">
        <f t="shared" si="6"/>
        <v>SilverpeakPC</v>
      </c>
      <c r="BJ69" s="13" t="str">
        <f t="shared" si="5"/>
        <v>SilverpeakFull PRMA</v>
      </c>
    </row>
    <row r="70" spans="1:62" s="63" customFormat="1" ht="116" x14ac:dyDescent="0.35">
      <c r="A70" s="62" t="e">
        <f>IF(F70="Gateway","SDWAN Gateway, SDW0020",IF(E70="","",VLOOKUP(E70,#REF!,2,FALSE)))</f>
        <v>#REF!</v>
      </c>
      <c r="B70" s="62" t="e">
        <f>IF(F70="Gateway","not applicable",IF(E70="","",VLOOKUP(E70,#REF!,3,FALSE)))</f>
        <v>#REF!</v>
      </c>
      <c r="C70" s="62" t="e">
        <f>IF(F70="Gateway","19400263",IF(E70="","",VLOOKUP(E70,#REF!,4,FALSE)))</f>
        <v>#REF!</v>
      </c>
      <c r="D70" s="63" t="s">
        <v>191</v>
      </c>
      <c r="E70" s="64" t="s">
        <v>128</v>
      </c>
      <c r="F70" s="62" t="s">
        <v>129</v>
      </c>
      <c r="G70" s="63" t="s">
        <v>26</v>
      </c>
      <c r="H70" s="72" t="s">
        <v>1998</v>
      </c>
      <c r="J70" s="65">
        <v>38</v>
      </c>
      <c r="K70" s="62" t="s">
        <v>130</v>
      </c>
      <c r="L70" s="63" t="s">
        <v>158</v>
      </c>
      <c r="M70" s="63" t="s">
        <v>159</v>
      </c>
      <c r="N70" s="66">
        <v>20</v>
      </c>
      <c r="P70" s="62" t="s">
        <v>133</v>
      </c>
      <c r="Q70" s="65"/>
      <c r="R70" s="63" t="s">
        <v>134</v>
      </c>
      <c r="S70" s="62" t="s">
        <v>160</v>
      </c>
      <c r="T70" s="65" t="s">
        <v>136</v>
      </c>
      <c r="U70" s="65"/>
      <c r="V70" s="68"/>
      <c r="W70" s="65"/>
      <c r="X70" s="65"/>
      <c r="Y70" s="65"/>
      <c r="Z70" s="65"/>
      <c r="AA70" s="65" t="s">
        <v>137</v>
      </c>
      <c r="AB70" s="65"/>
      <c r="AC70" s="65"/>
      <c r="AD70" s="65" t="s">
        <v>154</v>
      </c>
      <c r="AE70" s="65">
        <v>3</v>
      </c>
      <c r="AF70" s="65" t="s">
        <v>139</v>
      </c>
      <c r="AG70" s="65" t="s">
        <v>140</v>
      </c>
      <c r="AH70" s="63">
        <f t="shared" si="7"/>
        <v>2</v>
      </c>
      <c r="AI70" s="65"/>
      <c r="AJ70" s="46"/>
      <c r="AK70" s="10" t="s">
        <v>141</v>
      </c>
      <c r="AL70" s="10" t="str">
        <f>IF(E70="Fortinet",_xlfn.IFNA(VLOOKUP(AI70,#REF!,2,FALSE),"Please select option under Full PRMA Coverage column"),"")</f>
        <v/>
      </c>
      <c r="AM70" s="10" t="str">
        <f t="shared" si="4"/>
        <v/>
      </c>
      <c r="AN70" s="10" t="str">
        <f t="shared" si="4"/>
        <v/>
      </c>
      <c r="AO70" s="65" t="s">
        <v>142</v>
      </c>
      <c r="AP70" s="65" t="s">
        <v>143</v>
      </c>
      <c r="AQ70" s="65">
        <v>1</v>
      </c>
      <c r="BE70" s="68" t="str">
        <f t="shared" si="6"/>
        <v>SilverpeakSFP</v>
      </c>
      <c r="BF70" s="68" t="str">
        <f t="shared" si="6"/>
        <v>SilverpeakPIM</v>
      </c>
      <c r="BG70" s="68" t="str">
        <f t="shared" si="6"/>
        <v>SilverpeakBW</v>
      </c>
      <c r="BH70" s="68" t="str">
        <f t="shared" si="6"/>
        <v>SilverpeakCable</v>
      </c>
      <c r="BI70" s="68" t="str">
        <f t="shared" si="6"/>
        <v>SilverpeakPC</v>
      </c>
      <c r="BJ70" s="68" t="str">
        <f t="shared" si="5"/>
        <v>SilverpeakFull PRMA</v>
      </c>
    </row>
    <row r="71" spans="1:62" s="63" customFormat="1" ht="116" x14ac:dyDescent="0.35">
      <c r="A71" s="62" t="e">
        <f>IF(F71="Gateway","SDWAN Gateway, SDW0020",IF(E71="","",VLOOKUP(E71,#REF!,2,FALSE)))</f>
        <v>#REF!</v>
      </c>
      <c r="B71" s="62" t="e">
        <f>IF(F71="Gateway","not applicable",IF(E71="","",VLOOKUP(E71,#REF!,3,FALSE)))</f>
        <v>#REF!</v>
      </c>
      <c r="C71" s="62" t="e">
        <f>IF(F71="Gateway","19400263",IF(E71="","",VLOOKUP(E71,#REF!,4,FALSE)))</f>
        <v>#REF!</v>
      </c>
      <c r="D71" s="63" t="s">
        <v>192</v>
      </c>
      <c r="E71" s="64" t="s">
        <v>128</v>
      </c>
      <c r="F71" s="62" t="s">
        <v>129</v>
      </c>
      <c r="G71" s="63" t="s">
        <v>26</v>
      </c>
      <c r="H71" s="72" t="s">
        <v>1998</v>
      </c>
      <c r="J71" s="65">
        <v>39</v>
      </c>
      <c r="K71" s="62" t="s">
        <v>130</v>
      </c>
      <c r="L71" s="63" t="s">
        <v>158</v>
      </c>
      <c r="M71" s="63" t="s">
        <v>159</v>
      </c>
      <c r="N71" s="66">
        <v>20</v>
      </c>
      <c r="P71" s="62" t="s">
        <v>133</v>
      </c>
      <c r="Q71" s="65"/>
      <c r="R71" s="63" t="s">
        <v>134</v>
      </c>
      <c r="S71" s="62" t="s">
        <v>160</v>
      </c>
      <c r="T71" s="65" t="s">
        <v>136</v>
      </c>
      <c r="U71" s="65"/>
      <c r="V71" s="68"/>
      <c r="W71" s="65"/>
      <c r="X71" s="65"/>
      <c r="Y71" s="65"/>
      <c r="Z71" s="65"/>
      <c r="AA71" s="65" t="s">
        <v>137</v>
      </c>
      <c r="AB71" s="65"/>
      <c r="AC71" s="65"/>
      <c r="AD71" s="65" t="s">
        <v>154</v>
      </c>
      <c r="AE71" s="65">
        <v>3</v>
      </c>
      <c r="AF71" s="65" t="s">
        <v>139</v>
      </c>
      <c r="AG71" s="65" t="s">
        <v>140</v>
      </c>
      <c r="AH71" s="63">
        <f t="shared" si="7"/>
        <v>2</v>
      </c>
      <c r="AI71" s="65"/>
      <c r="AJ71" s="46"/>
      <c r="AK71" s="10" t="s">
        <v>141</v>
      </c>
      <c r="AL71" s="10" t="str">
        <f>IF(E71="Fortinet",_xlfn.IFNA(VLOOKUP(AI71,#REF!,2,FALSE),"Please select option under Full PRMA Coverage column"),"")</f>
        <v/>
      </c>
      <c r="AM71" s="10" t="str">
        <f t="shared" si="4"/>
        <v/>
      </c>
      <c r="AN71" s="10" t="str">
        <f t="shared" si="4"/>
        <v/>
      </c>
      <c r="AO71" s="65" t="s">
        <v>142</v>
      </c>
      <c r="AP71" s="65" t="s">
        <v>143</v>
      </c>
      <c r="AQ71" s="65">
        <v>1</v>
      </c>
      <c r="BE71" s="68" t="str">
        <f t="shared" si="6"/>
        <v>SilverpeakSFP</v>
      </c>
      <c r="BF71" s="68" t="str">
        <f t="shared" si="6"/>
        <v>SilverpeakPIM</v>
      </c>
      <c r="BG71" s="68" t="str">
        <f t="shared" si="6"/>
        <v>SilverpeakBW</v>
      </c>
      <c r="BH71" s="68" t="str">
        <f t="shared" si="6"/>
        <v>SilverpeakCable</v>
      </c>
      <c r="BI71" s="68" t="str">
        <f t="shared" si="6"/>
        <v>SilverpeakPC</v>
      </c>
      <c r="BJ71" s="68" t="str">
        <f t="shared" si="5"/>
        <v>SilverpeakFull PRMA</v>
      </c>
    </row>
    <row r="72" spans="1:62" s="63" customFormat="1" ht="116" x14ac:dyDescent="0.35">
      <c r="A72" s="62" t="e">
        <f>IF(F72="Gateway","SDWAN Gateway, SDW0020",IF(E72="","",VLOOKUP(E72,#REF!,2,FALSE)))</f>
        <v>#REF!</v>
      </c>
      <c r="B72" s="62" t="e">
        <f>IF(F72="Gateway","not applicable",IF(E72="","",VLOOKUP(E72,#REF!,3,FALSE)))</f>
        <v>#REF!</v>
      </c>
      <c r="C72" s="62" t="e">
        <f>IF(F72="Gateway","19400263",IF(E72="","",VLOOKUP(E72,#REF!,4,FALSE)))</f>
        <v>#REF!</v>
      </c>
      <c r="D72" s="63" t="s">
        <v>193</v>
      </c>
      <c r="E72" s="64" t="s">
        <v>128</v>
      </c>
      <c r="F72" s="62" t="s">
        <v>129</v>
      </c>
      <c r="G72" s="63" t="s">
        <v>26</v>
      </c>
      <c r="H72" s="63" t="s">
        <v>194</v>
      </c>
      <c r="J72" s="65">
        <v>38</v>
      </c>
      <c r="K72" s="62" t="s">
        <v>130</v>
      </c>
      <c r="L72" s="63" t="s">
        <v>158</v>
      </c>
      <c r="M72" s="63" t="s">
        <v>159</v>
      </c>
      <c r="N72" s="66">
        <v>20</v>
      </c>
      <c r="P72" s="62" t="s">
        <v>133</v>
      </c>
      <c r="Q72" s="65"/>
      <c r="R72" s="63" t="s">
        <v>134</v>
      </c>
      <c r="S72" s="62" t="s">
        <v>160</v>
      </c>
      <c r="T72" s="65" t="s">
        <v>136</v>
      </c>
      <c r="U72" s="65"/>
      <c r="V72" s="68"/>
      <c r="W72" s="65"/>
      <c r="X72" s="65"/>
      <c r="Y72" s="65"/>
      <c r="Z72" s="65"/>
      <c r="AA72" s="65" t="s">
        <v>137</v>
      </c>
      <c r="AB72" s="65"/>
      <c r="AC72" s="65"/>
      <c r="AD72" s="65" t="s">
        <v>154</v>
      </c>
      <c r="AE72" s="65">
        <v>3</v>
      </c>
      <c r="AF72" s="65" t="s">
        <v>139</v>
      </c>
      <c r="AG72" s="65" t="s">
        <v>140</v>
      </c>
      <c r="AH72" s="63">
        <f t="shared" si="7"/>
        <v>2</v>
      </c>
      <c r="AI72" s="65"/>
      <c r="AJ72" s="46"/>
      <c r="AK72" s="10" t="s">
        <v>141</v>
      </c>
      <c r="AL72" s="10" t="str">
        <f>IF(E72="Fortinet",_xlfn.IFNA(VLOOKUP(AI72,#REF!,2,FALSE),"Please select option under Full PRMA Coverage column"),"")</f>
        <v/>
      </c>
      <c r="AM72" s="10" t="str">
        <f t="shared" si="4"/>
        <v/>
      </c>
      <c r="AN72" s="10" t="str">
        <f t="shared" si="4"/>
        <v/>
      </c>
      <c r="AO72" s="65" t="s">
        <v>142</v>
      </c>
      <c r="AP72" s="65" t="s">
        <v>143</v>
      </c>
      <c r="AQ72" s="65">
        <v>1</v>
      </c>
      <c r="BE72" s="68" t="str">
        <f t="shared" si="6"/>
        <v>SilverpeakSFP</v>
      </c>
      <c r="BF72" s="68" t="str">
        <f t="shared" si="6"/>
        <v>SilverpeakPIM</v>
      </c>
      <c r="BG72" s="68" t="str">
        <f t="shared" si="6"/>
        <v>SilverpeakBW</v>
      </c>
      <c r="BH72" s="68" t="str">
        <f t="shared" si="6"/>
        <v>SilverpeakCable</v>
      </c>
      <c r="BI72" s="68" t="str">
        <f t="shared" si="6"/>
        <v>SilverpeakPC</v>
      </c>
      <c r="BJ72" s="68" t="str">
        <f t="shared" si="5"/>
        <v>SilverpeakFull PRMA</v>
      </c>
    </row>
    <row r="73" spans="1:62" s="63" customFormat="1" ht="116" x14ac:dyDescent="0.35">
      <c r="A73" s="62" t="e">
        <f>IF(F73="Gateway","SDWAN Gateway, SDW0020",IF(E73="","",VLOOKUP(E73,#REF!,2,FALSE)))</f>
        <v>#REF!</v>
      </c>
      <c r="B73" s="62" t="e">
        <f>IF(F73="Gateway","not applicable",IF(E73="","",VLOOKUP(E73,#REF!,3,FALSE)))</f>
        <v>#REF!</v>
      </c>
      <c r="C73" s="62" t="e">
        <f>IF(F73="Gateway","19400263",IF(E73="","",VLOOKUP(E73,#REF!,4,FALSE)))</f>
        <v>#REF!</v>
      </c>
      <c r="D73" s="63" t="s">
        <v>195</v>
      </c>
      <c r="E73" s="64" t="s">
        <v>128</v>
      </c>
      <c r="F73" s="62" t="s">
        <v>129</v>
      </c>
      <c r="G73" s="63" t="s">
        <v>26</v>
      </c>
      <c r="H73" s="63" t="s">
        <v>194</v>
      </c>
      <c r="J73" s="65">
        <v>39</v>
      </c>
      <c r="K73" s="62" t="s">
        <v>130</v>
      </c>
      <c r="L73" s="63" t="s">
        <v>158</v>
      </c>
      <c r="M73" s="63" t="s">
        <v>159</v>
      </c>
      <c r="N73" s="66">
        <v>20</v>
      </c>
      <c r="P73" s="62" t="s">
        <v>133</v>
      </c>
      <c r="Q73" s="65"/>
      <c r="R73" s="63" t="s">
        <v>134</v>
      </c>
      <c r="S73" s="62" t="s">
        <v>160</v>
      </c>
      <c r="T73" s="65" t="s">
        <v>136</v>
      </c>
      <c r="U73" s="65"/>
      <c r="V73" s="68"/>
      <c r="W73" s="65"/>
      <c r="X73" s="65"/>
      <c r="Y73" s="65"/>
      <c r="Z73" s="65"/>
      <c r="AA73" s="65" t="s">
        <v>137</v>
      </c>
      <c r="AB73" s="65"/>
      <c r="AC73" s="65"/>
      <c r="AD73" s="65" t="s">
        <v>154</v>
      </c>
      <c r="AE73" s="65">
        <v>3</v>
      </c>
      <c r="AF73" s="65" t="s">
        <v>139</v>
      </c>
      <c r="AG73" s="65" t="s">
        <v>140</v>
      </c>
      <c r="AH73" s="63">
        <f t="shared" si="7"/>
        <v>2</v>
      </c>
      <c r="AI73" s="65"/>
      <c r="AJ73" s="46"/>
      <c r="AK73" s="10" t="s">
        <v>141</v>
      </c>
      <c r="AL73" s="10" t="str">
        <f>IF(E73="Fortinet",_xlfn.IFNA(VLOOKUP(AI73,#REF!,2,FALSE),"Please select option under Full PRMA Coverage column"),"")</f>
        <v/>
      </c>
      <c r="AM73" s="10" t="str">
        <f t="shared" si="4"/>
        <v/>
      </c>
      <c r="AN73" s="10" t="str">
        <f t="shared" si="4"/>
        <v/>
      </c>
      <c r="AO73" s="65" t="s">
        <v>142</v>
      </c>
      <c r="AP73" s="65" t="s">
        <v>143</v>
      </c>
      <c r="AQ73" s="65">
        <v>1</v>
      </c>
      <c r="BE73" s="68" t="str">
        <f t="shared" si="6"/>
        <v>SilverpeakSFP</v>
      </c>
      <c r="BF73" s="68" t="str">
        <f t="shared" si="6"/>
        <v>SilverpeakPIM</v>
      </c>
      <c r="BG73" s="68" t="str">
        <f t="shared" si="6"/>
        <v>SilverpeakBW</v>
      </c>
      <c r="BH73" s="68" t="str">
        <f t="shared" si="6"/>
        <v>SilverpeakCable</v>
      </c>
      <c r="BI73" s="68" t="str">
        <f t="shared" si="6"/>
        <v>SilverpeakPC</v>
      </c>
      <c r="BJ73" s="68" t="str">
        <f t="shared" si="5"/>
        <v>SilverpeakFull PRMA</v>
      </c>
    </row>
    <row r="74" spans="1:62" s="63" customFormat="1" ht="87" x14ac:dyDescent="0.35">
      <c r="A74" s="62" t="e">
        <f>IF(F74="Gateway","SDWAN Gateway, SDW0020",IF(E74="","",VLOOKUP(E74,#REF!,2,FALSE)))</f>
        <v>#REF!</v>
      </c>
      <c r="B74" s="62" t="e">
        <f>IF(F74="Gateway","not applicable",IF(E74="","",VLOOKUP(E74,#REF!,3,FALSE)))</f>
        <v>#REF!</v>
      </c>
      <c r="C74" s="62" t="e">
        <f>IF(F74="Gateway","19400263",IF(E74="","",VLOOKUP(E74,#REF!,4,FALSE)))</f>
        <v>#REF!</v>
      </c>
      <c r="D74" s="63" t="s">
        <v>196</v>
      </c>
      <c r="E74" s="64" t="s">
        <v>128</v>
      </c>
      <c r="F74" s="62" t="s">
        <v>129</v>
      </c>
      <c r="G74" s="63" t="s">
        <v>26</v>
      </c>
      <c r="H74" s="72" t="s">
        <v>1999</v>
      </c>
      <c r="J74" s="65">
        <v>38</v>
      </c>
      <c r="K74" s="62" t="s">
        <v>130</v>
      </c>
      <c r="L74" s="63" t="s">
        <v>158</v>
      </c>
      <c r="M74" s="63" t="s">
        <v>159</v>
      </c>
      <c r="N74" s="66">
        <v>20</v>
      </c>
      <c r="P74" s="62" t="s">
        <v>133</v>
      </c>
      <c r="Q74" s="65"/>
      <c r="R74" s="63" t="s">
        <v>134</v>
      </c>
      <c r="S74" s="62" t="s">
        <v>160</v>
      </c>
      <c r="T74" s="65" t="s">
        <v>136</v>
      </c>
      <c r="AA74" s="65" t="s">
        <v>137</v>
      </c>
      <c r="AB74" s="65"/>
      <c r="AC74" s="65"/>
      <c r="AD74" s="65" t="s">
        <v>145</v>
      </c>
      <c r="AE74" s="65">
        <v>3</v>
      </c>
      <c r="AF74" s="65" t="s">
        <v>139</v>
      </c>
      <c r="AG74" s="65" t="s">
        <v>140</v>
      </c>
      <c r="AH74" s="62">
        <f t="shared" si="7"/>
        <v>2</v>
      </c>
      <c r="AI74" s="65"/>
      <c r="AJ74" s="46"/>
      <c r="AK74" s="10" t="s">
        <v>141</v>
      </c>
      <c r="AL74" s="10" t="str">
        <f>IF(E74="Fortinet",_xlfn.IFNA(VLOOKUP(AI74,#REF!,2,FALSE),"Please select option under Full PRMA Coverage column"),"")</f>
        <v/>
      </c>
      <c r="AM74" s="10" t="str">
        <f t="shared" si="4"/>
        <v/>
      </c>
      <c r="AN74" s="10" t="str">
        <f t="shared" si="4"/>
        <v/>
      </c>
      <c r="AO74" s="65" t="s">
        <v>142</v>
      </c>
      <c r="AP74" s="65" t="s">
        <v>143</v>
      </c>
      <c r="AQ74" s="65">
        <v>1</v>
      </c>
      <c r="BE74" s="68" t="str">
        <f t="shared" si="6"/>
        <v>SilverpeakSFP</v>
      </c>
      <c r="BF74" s="68" t="str">
        <f t="shared" si="6"/>
        <v>SilverpeakPIM</v>
      </c>
      <c r="BG74" s="68" t="str">
        <f t="shared" si="6"/>
        <v>SilverpeakBW</v>
      </c>
      <c r="BH74" s="68" t="str">
        <f t="shared" si="6"/>
        <v>SilverpeakCable</v>
      </c>
      <c r="BI74" s="68" t="str">
        <f t="shared" si="6"/>
        <v>SilverpeakPC</v>
      </c>
      <c r="BJ74" s="68" t="str">
        <f t="shared" si="5"/>
        <v>SilverpeakFull PRMA</v>
      </c>
    </row>
    <row r="75" spans="1:62" s="63" customFormat="1" ht="87" x14ac:dyDescent="0.35">
      <c r="A75" s="62" t="e">
        <f>IF(F75="Gateway","SDWAN Gateway, SDW0020",IF(E75="","",VLOOKUP(E75,#REF!,2,FALSE)))</f>
        <v>#REF!</v>
      </c>
      <c r="B75" s="62" t="e">
        <f>IF(F75="Gateway","not applicable",IF(E75="","",VLOOKUP(E75,#REF!,3,FALSE)))</f>
        <v>#REF!</v>
      </c>
      <c r="C75" s="62" t="e">
        <f>IF(F75="Gateway","19400263",IF(E75="","",VLOOKUP(E75,#REF!,4,FALSE)))</f>
        <v>#REF!</v>
      </c>
      <c r="D75" s="63" t="s">
        <v>197</v>
      </c>
      <c r="E75" s="64" t="s">
        <v>128</v>
      </c>
      <c r="F75" s="62" t="s">
        <v>129</v>
      </c>
      <c r="G75" s="63" t="s">
        <v>26</v>
      </c>
      <c r="H75" s="72" t="s">
        <v>1999</v>
      </c>
      <c r="J75" s="65">
        <v>39</v>
      </c>
      <c r="K75" s="62" t="s">
        <v>130</v>
      </c>
      <c r="L75" s="63" t="s">
        <v>158</v>
      </c>
      <c r="M75" s="63" t="s">
        <v>159</v>
      </c>
      <c r="N75" s="66">
        <v>20</v>
      </c>
      <c r="P75" s="62" t="s">
        <v>133</v>
      </c>
      <c r="Q75" s="65"/>
      <c r="R75" s="63" t="s">
        <v>134</v>
      </c>
      <c r="S75" s="62" t="s">
        <v>160</v>
      </c>
      <c r="T75" s="65" t="s">
        <v>136</v>
      </c>
      <c r="AA75" s="65" t="s">
        <v>137</v>
      </c>
      <c r="AB75" s="65"/>
      <c r="AC75" s="65"/>
      <c r="AD75" s="65" t="s">
        <v>145</v>
      </c>
      <c r="AE75" s="65">
        <v>3</v>
      </c>
      <c r="AF75" s="65" t="s">
        <v>139</v>
      </c>
      <c r="AG75" s="65" t="s">
        <v>140</v>
      </c>
      <c r="AH75" s="62">
        <f t="shared" si="7"/>
        <v>2</v>
      </c>
      <c r="AI75" s="65"/>
      <c r="AJ75" s="46"/>
      <c r="AK75" s="10" t="s">
        <v>141</v>
      </c>
      <c r="AL75" s="10" t="str">
        <f>IF(E75="Fortinet",_xlfn.IFNA(VLOOKUP(AI75,#REF!,2,FALSE),"Please select option under Full PRMA Coverage column"),"")</f>
        <v/>
      </c>
      <c r="AM75" s="10" t="str">
        <f t="shared" si="4"/>
        <v/>
      </c>
      <c r="AN75" s="10" t="str">
        <f t="shared" si="4"/>
        <v/>
      </c>
      <c r="AO75" s="65" t="s">
        <v>142</v>
      </c>
      <c r="AP75" s="65" t="s">
        <v>143</v>
      </c>
      <c r="AQ75" s="65">
        <v>1</v>
      </c>
      <c r="BE75" s="68" t="str">
        <f t="shared" si="6"/>
        <v>SilverpeakSFP</v>
      </c>
      <c r="BF75" s="68" t="str">
        <f t="shared" si="6"/>
        <v>SilverpeakPIM</v>
      </c>
      <c r="BG75" s="68" t="str">
        <f t="shared" si="6"/>
        <v>SilverpeakBW</v>
      </c>
      <c r="BH75" s="68" t="str">
        <f t="shared" si="6"/>
        <v>SilverpeakCable</v>
      </c>
      <c r="BI75" s="68" t="str">
        <f t="shared" si="6"/>
        <v>SilverpeakPC</v>
      </c>
      <c r="BJ75" s="68" t="str">
        <f t="shared" si="5"/>
        <v>SilverpeakFull PRMA</v>
      </c>
    </row>
    <row r="76" spans="1:62" s="48" customFormat="1" ht="116" x14ac:dyDescent="0.35">
      <c r="A76" s="10" t="e">
        <f>IF(F76="Gateway","SDWAN Gateway, SDW0020",IF(E76="","",VLOOKUP(E76,#REF!,2,FALSE)))</f>
        <v>#REF!</v>
      </c>
      <c r="B76" s="10" t="e">
        <f>IF(F76="Gateway","not applicable",IF(E76="","",VLOOKUP(E76,#REF!,3,FALSE)))</f>
        <v>#REF!</v>
      </c>
      <c r="C76" s="10" t="e">
        <f>IF(F76="Gateway","19400263",IF(E76="","",VLOOKUP(E76,#REF!,4,FALSE)))</f>
        <v>#REF!</v>
      </c>
      <c r="D76" s="48" t="s">
        <v>889</v>
      </c>
      <c r="E76" s="43" t="s">
        <v>128</v>
      </c>
      <c r="F76" s="10" t="s">
        <v>129</v>
      </c>
      <c r="G76" s="55" t="s">
        <v>26</v>
      </c>
      <c r="H76" s="71" t="s">
        <v>2000</v>
      </c>
      <c r="J76" s="46">
        <v>30</v>
      </c>
      <c r="K76" s="10" t="s">
        <v>130</v>
      </c>
      <c r="L76" s="48" t="s">
        <v>146</v>
      </c>
      <c r="M76" s="48" t="s">
        <v>147</v>
      </c>
      <c r="N76" s="61">
        <v>100</v>
      </c>
      <c r="O76" s="48" t="s">
        <v>198</v>
      </c>
      <c r="P76" s="10" t="s">
        <v>133</v>
      </c>
      <c r="Q76" s="46"/>
      <c r="R76" s="48" t="s">
        <v>134</v>
      </c>
      <c r="S76" s="10" t="s">
        <v>149</v>
      </c>
      <c r="T76" s="46" t="s">
        <v>136</v>
      </c>
      <c r="U76" s="46"/>
      <c r="V76" s="13"/>
      <c r="W76" s="46"/>
      <c r="X76" s="46"/>
      <c r="Y76" s="46"/>
      <c r="Z76" s="46"/>
      <c r="AA76" s="46" t="s">
        <v>137</v>
      </c>
      <c r="AB76" s="46"/>
      <c r="AC76" s="46"/>
      <c r="AD76" s="46" t="s">
        <v>154</v>
      </c>
      <c r="AE76" s="46">
        <v>3</v>
      </c>
      <c r="AF76" s="46" t="s">
        <v>139</v>
      </c>
      <c r="AG76" s="46" t="s">
        <v>140</v>
      </c>
      <c r="AH76" s="48">
        <f t="shared" si="7"/>
        <v>10</v>
      </c>
      <c r="AI76" s="46"/>
      <c r="AJ76" s="46"/>
      <c r="AK76" s="10" t="s">
        <v>141</v>
      </c>
      <c r="AL76" s="10" t="str">
        <f>IF(E76="Fortinet",_xlfn.IFNA(VLOOKUP(AI76,#REF!,2,FALSE),"Please select option under Full PRMA Coverage column"),"")</f>
        <v/>
      </c>
      <c r="AM76" s="10" t="str">
        <f t="shared" si="4"/>
        <v/>
      </c>
      <c r="AN76" s="10" t="str">
        <f t="shared" si="4"/>
        <v/>
      </c>
      <c r="AO76" s="46" t="s">
        <v>142</v>
      </c>
      <c r="AP76" s="46" t="s">
        <v>143</v>
      </c>
      <c r="AQ76" s="46">
        <v>1</v>
      </c>
      <c r="BE76" s="13" t="str">
        <f t="shared" si="6"/>
        <v>SilverpeakSFP</v>
      </c>
      <c r="BF76" s="13" t="str">
        <f t="shared" si="6"/>
        <v>SilverpeakPIM</v>
      </c>
      <c r="BG76" s="13" t="str">
        <f t="shared" si="6"/>
        <v>SilverpeakBW</v>
      </c>
      <c r="BH76" s="13" t="str">
        <f t="shared" si="6"/>
        <v>SilverpeakCable</v>
      </c>
      <c r="BI76" s="13" t="str">
        <f t="shared" si="6"/>
        <v>SilverpeakPC</v>
      </c>
      <c r="BJ76" s="13" t="str">
        <f t="shared" si="5"/>
        <v>SilverpeakFull PRMA</v>
      </c>
    </row>
    <row r="77" spans="1:62" s="48" customFormat="1" ht="116" x14ac:dyDescent="0.35">
      <c r="A77" s="10" t="e">
        <f>IF(F77="Gateway","SDWAN Gateway, SDW0020",IF(E77="","",VLOOKUP(E77,#REF!,2,FALSE)))</f>
        <v>#REF!</v>
      </c>
      <c r="B77" s="10" t="e">
        <f>IF(F77="Gateway","not applicable",IF(E77="","",VLOOKUP(E77,#REF!,3,FALSE)))</f>
        <v>#REF!</v>
      </c>
      <c r="C77" s="10" t="e">
        <f>IF(F77="Gateway","19400263",IF(E77="","",VLOOKUP(E77,#REF!,4,FALSE)))</f>
        <v>#REF!</v>
      </c>
      <c r="D77" s="48" t="s">
        <v>891</v>
      </c>
      <c r="E77" s="43" t="s">
        <v>128</v>
      </c>
      <c r="F77" s="10" t="s">
        <v>129</v>
      </c>
      <c r="G77" s="55" t="s">
        <v>26</v>
      </c>
      <c r="H77" s="71" t="s">
        <v>2000</v>
      </c>
      <c r="J77" s="46">
        <v>31</v>
      </c>
      <c r="K77" s="10" t="s">
        <v>130</v>
      </c>
      <c r="L77" s="48" t="s">
        <v>146</v>
      </c>
      <c r="M77" s="48" t="s">
        <v>147</v>
      </c>
      <c r="N77" s="61">
        <v>100</v>
      </c>
      <c r="O77" s="48" t="s">
        <v>198</v>
      </c>
      <c r="P77" s="10" t="s">
        <v>133</v>
      </c>
      <c r="Q77" s="46"/>
      <c r="R77" s="48" t="s">
        <v>134</v>
      </c>
      <c r="S77" s="10" t="s">
        <v>149</v>
      </c>
      <c r="T77" s="46" t="s">
        <v>136</v>
      </c>
      <c r="U77" s="46"/>
      <c r="V77" s="13"/>
      <c r="W77" s="46"/>
      <c r="X77" s="46"/>
      <c r="Y77" s="46"/>
      <c r="Z77" s="46"/>
      <c r="AA77" s="46" t="s">
        <v>137</v>
      </c>
      <c r="AB77" s="46"/>
      <c r="AC77" s="46"/>
      <c r="AD77" s="46" t="s">
        <v>154</v>
      </c>
      <c r="AE77" s="46">
        <v>3</v>
      </c>
      <c r="AF77" s="46" t="s">
        <v>139</v>
      </c>
      <c r="AG77" s="46" t="s">
        <v>140</v>
      </c>
      <c r="AH77" s="48">
        <f t="shared" si="7"/>
        <v>10</v>
      </c>
      <c r="AI77" s="46"/>
      <c r="AJ77" s="46"/>
      <c r="AK77" s="10" t="s">
        <v>141</v>
      </c>
      <c r="AL77" s="10" t="str">
        <f>IF(E77="Fortinet",_xlfn.IFNA(VLOOKUP(AI77,#REF!,2,FALSE),"Please select option under Full PRMA Coverage column"),"")</f>
        <v/>
      </c>
      <c r="AM77" s="10" t="str">
        <f t="shared" si="4"/>
        <v/>
      </c>
      <c r="AN77" s="10" t="str">
        <f t="shared" si="4"/>
        <v/>
      </c>
      <c r="AO77" s="46" t="s">
        <v>142</v>
      </c>
      <c r="AP77" s="46" t="s">
        <v>143</v>
      </c>
      <c r="AQ77" s="46">
        <v>1</v>
      </c>
      <c r="BE77" s="13" t="str">
        <f t="shared" si="6"/>
        <v>SilverpeakSFP</v>
      </c>
      <c r="BF77" s="13" t="str">
        <f t="shared" si="6"/>
        <v>SilverpeakPIM</v>
      </c>
      <c r="BG77" s="13" t="str">
        <f t="shared" si="6"/>
        <v>SilverpeakBW</v>
      </c>
      <c r="BH77" s="13" t="str">
        <f t="shared" si="6"/>
        <v>SilverpeakCable</v>
      </c>
      <c r="BI77" s="13" t="str">
        <f t="shared" si="6"/>
        <v>SilverpeakPC</v>
      </c>
      <c r="BJ77" s="13" t="str">
        <f t="shared" si="5"/>
        <v>SilverpeakFull PRMA</v>
      </c>
    </row>
    <row r="78" spans="1:62" s="48" customFormat="1" ht="116" x14ac:dyDescent="0.35">
      <c r="A78" s="10" t="e">
        <f>IF(F78="Gateway","SDWAN Gateway, SDW0020",IF(E78="","",VLOOKUP(E78,#REF!,2,FALSE)))</f>
        <v>#REF!</v>
      </c>
      <c r="B78" s="10" t="e">
        <f>IF(F78="Gateway","not applicable",IF(E78="","",VLOOKUP(E78,#REF!,3,FALSE)))</f>
        <v>#REF!</v>
      </c>
      <c r="C78" s="10" t="e">
        <f>IF(F78="Gateway","19400263",IF(E78="","",VLOOKUP(E78,#REF!,4,FALSE)))</f>
        <v>#REF!</v>
      </c>
      <c r="D78" s="48" t="s">
        <v>893</v>
      </c>
      <c r="E78" s="43" t="s">
        <v>128</v>
      </c>
      <c r="F78" s="10" t="s">
        <v>129</v>
      </c>
      <c r="G78" s="55" t="s">
        <v>26</v>
      </c>
      <c r="H78" s="71" t="s">
        <v>2072</v>
      </c>
      <c r="J78" s="46">
        <v>30</v>
      </c>
      <c r="K78" s="10" t="s">
        <v>130</v>
      </c>
      <c r="L78" s="48" t="s">
        <v>146</v>
      </c>
      <c r="M78" s="48" t="s">
        <v>147</v>
      </c>
      <c r="N78" s="61">
        <v>100</v>
      </c>
      <c r="O78" s="48" t="s">
        <v>199</v>
      </c>
      <c r="P78" s="10" t="s">
        <v>133</v>
      </c>
      <c r="Q78" s="46"/>
      <c r="R78" s="48" t="s">
        <v>134</v>
      </c>
      <c r="S78" s="10" t="s">
        <v>149</v>
      </c>
      <c r="T78" s="46" t="s">
        <v>136</v>
      </c>
      <c r="U78" s="46"/>
      <c r="V78" s="13"/>
      <c r="W78" s="46"/>
      <c r="X78" s="46"/>
      <c r="Y78" s="46"/>
      <c r="Z78" s="46"/>
      <c r="AA78" s="46" t="s">
        <v>137</v>
      </c>
      <c r="AB78" s="46"/>
      <c r="AC78" s="46"/>
      <c r="AD78" s="46" t="s">
        <v>154</v>
      </c>
      <c r="AE78" s="46">
        <v>3</v>
      </c>
      <c r="AF78" s="46" t="s">
        <v>139</v>
      </c>
      <c r="AG78" s="46" t="s">
        <v>140</v>
      </c>
      <c r="AH78" s="48">
        <f t="shared" si="7"/>
        <v>10</v>
      </c>
      <c r="AI78" s="46"/>
      <c r="AJ78" s="46"/>
      <c r="AK78" s="10" t="s">
        <v>141</v>
      </c>
      <c r="AL78" s="10" t="str">
        <f>IF(E78="Fortinet",_xlfn.IFNA(VLOOKUP(AI78,#REF!,2,FALSE),"Please select option under Full PRMA Coverage column"),"")</f>
        <v/>
      </c>
      <c r="AM78" s="10" t="str">
        <f t="shared" si="4"/>
        <v/>
      </c>
      <c r="AN78" s="10" t="str">
        <f t="shared" si="4"/>
        <v/>
      </c>
      <c r="AO78" s="46" t="s">
        <v>142</v>
      </c>
      <c r="AP78" s="46" t="s">
        <v>143</v>
      </c>
      <c r="AQ78" s="46">
        <v>1</v>
      </c>
      <c r="BE78" s="13" t="str">
        <f t="shared" si="6"/>
        <v>SilverpeakSFP</v>
      </c>
      <c r="BF78" s="13" t="str">
        <f t="shared" si="6"/>
        <v>SilverpeakPIM</v>
      </c>
      <c r="BG78" s="13" t="str">
        <f t="shared" si="6"/>
        <v>SilverpeakBW</v>
      </c>
      <c r="BH78" s="13" t="str">
        <f t="shared" si="6"/>
        <v>SilverpeakCable</v>
      </c>
      <c r="BI78" s="13" t="str">
        <f t="shared" si="6"/>
        <v>SilverpeakPC</v>
      </c>
      <c r="BJ78" s="13" t="str">
        <f t="shared" si="5"/>
        <v>SilverpeakFull PRMA</v>
      </c>
    </row>
    <row r="79" spans="1:62" s="48" customFormat="1" ht="116" x14ac:dyDescent="0.35">
      <c r="A79" s="10" t="e">
        <f>IF(F79="Gateway","SDWAN Gateway, SDW0020",IF(E79="","",VLOOKUP(E79,#REF!,2,FALSE)))</f>
        <v>#REF!</v>
      </c>
      <c r="B79" s="10" t="e">
        <f>IF(F79="Gateway","not applicable",IF(E79="","",VLOOKUP(E79,#REF!,3,FALSE)))</f>
        <v>#REF!</v>
      </c>
      <c r="C79" s="10" t="e">
        <f>IF(F79="Gateway","19400263",IF(E79="","",VLOOKUP(E79,#REF!,4,FALSE)))</f>
        <v>#REF!</v>
      </c>
      <c r="D79" s="48" t="s">
        <v>895</v>
      </c>
      <c r="E79" s="43" t="s">
        <v>128</v>
      </c>
      <c r="F79" s="10" t="s">
        <v>129</v>
      </c>
      <c r="G79" s="55" t="s">
        <v>26</v>
      </c>
      <c r="H79" s="71" t="s">
        <v>2072</v>
      </c>
      <c r="J79" s="46">
        <v>31</v>
      </c>
      <c r="K79" s="10" t="s">
        <v>130</v>
      </c>
      <c r="L79" s="48" t="s">
        <v>146</v>
      </c>
      <c r="M79" s="48" t="s">
        <v>147</v>
      </c>
      <c r="N79" s="61">
        <v>100</v>
      </c>
      <c r="O79" s="48" t="s">
        <v>199</v>
      </c>
      <c r="P79" s="10" t="s">
        <v>133</v>
      </c>
      <c r="Q79" s="46"/>
      <c r="R79" s="48" t="s">
        <v>134</v>
      </c>
      <c r="S79" s="10" t="s">
        <v>149</v>
      </c>
      <c r="T79" s="46" t="s">
        <v>136</v>
      </c>
      <c r="U79" s="46"/>
      <c r="V79" s="13"/>
      <c r="W79" s="46"/>
      <c r="X79" s="46"/>
      <c r="Y79" s="46"/>
      <c r="Z79" s="46"/>
      <c r="AA79" s="46" t="s">
        <v>137</v>
      </c>
      <c r="AB79" s="46"/>
      <c r="AC79" s="46"/>
      <c r="AD79" s="46" t="s">
        <v>154</v>
      </c>
      <c r="AE79" s="46">
        <v>3</v>
      </c>
      <c r="AF79" s="46" t="s">
        <v>139</v>
      </c>
      <c r="AG79" s="46" t="s">
        <v>140</v>
      </c>
      <c r="AH79" s="48">
        <f t="shared" si="7"/>
        <v>10</v>
      </c>
      <c r="AI79" s="46"/>
      <c r="AJ79" s="46"/>
      <c r="AK79" s="10" t="s">
        <v>141</v>
      </c>
      <c r="AL79" s="10" t="str">
        <f>IF(E79="Fortinet",_xlfn.IFNA(VLOOKUP(AI79,#REF!,2,FALSE),"Please select option under Full PRMA Coverage column"),"")</f>
        <v/>
      </c>
      <c r="AM79" s="10" t="str">
        <f t="shared" si="4"/>
        <v/>
      </c>
      <c r="AN79" s="10" t="str">
        <f t="shared" si="4"/>
        <v/>
      </c>
      <c r="AO79" s="46" t="s">
        <v>142</v>
      </c>
      <c r="AP79" s="46" t="s">
        <v>143</v>
      </c>
      <c r="AQ79" s="46">
        <v>1</v>
      </c>
      <c r="BE79" s="13" t="str">
        <f t="shared" si="6"/>
        <v>SilverpeakSFP</v>
      </c>
      <c r="BF79" s="13" t="str">
        <f t="shared" si="6"/>
        <v>SilverpeakPIM</v>
      </c>
      <c r="BG79" s="13" t="str">
        <f t="shared" si="6"/>
        <v>SilverpeakBW</v>
      </c>
      <c r="BH79" s="13" t="str">
        <f t="shared" si="6"/>
        <v>SilverpeakCable</v>
      </c>
      <c r="BI79" s="13" t="str">
        <f t="shared" si="6"/>
        <v>SilverpeakPC</v>
      </c>
      <c r="BJ79" s="13" t="str">
        <f t="shared" si="5"/>
        <v>SilverpeakFull PRMA</v>
      </c>
    </row>
    <row r="80" spans="1:62" s="48" customFormat="1" ht="116" x14ac:dyDescent="0.35">
      <c r="A80" s="10" t="e">
        <f>IF(F80="Gateway","SDWAN Gateway, SDW0020",IF(E80="","",VLOOKUP(E80,#REF!,2,FALSE)))</f>
        <v>#REF!</v>
      </c>
      <c r="B80" s="10" t="e">
        <f>IF(F80="Gateway","not applicable",IF(E80="","",VLOOKUP(E80,#REF!,3,FALSE)))</f>
        <v>#REF!</v>
      </c>
      <c r="C80" s="10" t="e">
        <f>IF(F80="Gateway","19400263",IF(E80="","",VLOOKUP(E80,#REF!,4,FALSE)))</f>
        <v>#REF!</v>
      </c>
      <c r="D80" s="48" t="s">
        <v>897</v>
      </c>
      <c r="E80" s="43" t="s">
        <v>128</v>
      </c>
      <c r="F80" s="10" t="s">
        <v>129</v>
      </c>
      <c r="G80" s="55" t="s">
        <v>26</v>
      </c>
      <c r="H80" s="71" t="s">
        <v>1949</v>
      </c>
      <c r="J80" s="46">
        <v>9</v>
      </c>
      <c r="K80" s="10" t="s">
        <v>130</v>
      </c>
      <c r="L80" s="48" t="s">
        <v>146</v>
      </c>
      <c r="M80" s="48" t="s">
        <v>147</v>
      </c>
      <c r="N80" s="61">
        <v>200</v>
      </c>
      <c r="O80" s="48" t="s">
        <v>200</v>
      </c>
      <c r="P80" s="10" t="s">
        <v>133</v>
      </c>
      <c r="Q80" s="46"/>
      <c r="R80" s="48" t="s">
        <v>134</v>
      </c>
      <c r="S80" s="10" t="s">
        <v>149</v>
      </c>
      <c r="T80" s="46" t="s">
        <v>136</v>
      </c>
      <c r="U80" s="46"/>
      <c r="V80" s="13"/>
      <c r="W80" s="46"/>
      <c r="X80" s="46"/>
      <c r="Y80" s="46"/>
      <c r="Z80" s="46"/>
      <c r="AA80" s="46" t="s">
        <v>137</v>
      </c>
      <c r="AB80" s="46"/>
      <c r="AC80" s="46"/>
      <c r="AD80" s="46" t="s">
        <v>154</v>
      </c>
      <c r="AE80" s="46">
        <v>3</v>
      </c>
      <c r="AF80" s="46" t="s">
        <v>139</v>
      </c>
      <c r="AG80" s="46" t="s">
        <v>140</v>
      </c>
      <c r="AH80" s="48">
        <f t="shared" si="7"/>
        <v>20</v>
      </c>
      <c r="AI80" s="46"/>
      <c r="AJ80" s="46"/>
      <c r="AK80" s="10" t="s">
        <v>141</v>
      </c>
      <c r="AL80" s="10" t="str">
        <f>IF(E80="Fortinet",_xlfn.IFNA(VLOOKUP(AI80,#REF!,2,FALSE),"Please select option under Full PRMA Coverage column"),"")</f>
        <v/>
      </c>
      <c r="AM80" s="10" t="str">
        <f t="shared" si="4"/>
        <v/>
      </c>
      <c r="AN80" s="10" t="str">
        <f t="shared" si="4"/>
        <v/>
      </c>
      <c r="AO80" s="46" t="s">
        <v>142</v>
      </c>
      <c r="AP80" s="46" t="s">
        <v>143</v>
      </c>
      <c r="AQ80" s="46">
        <v>1</v>
      </c>
      <c r="BE80" s="13" t="str">
        <f t="shared" si="6"/>
        <v>SilverpeakSFP</v>
      </c>
      <c r="BF80" s="13" t="str">
        <f t="shared" si="6"/>
        <v>SilverpeakPIM</v>
      </c>
      <c r="BG80" s="13" t="str">
        <f t="shared" si="6"/>
        <v>SilverpeakBW</v>
      </c>
      <c r="BH80" s="13" t="str">
        <f t="shared" si="6"/>
        <v>SilverpeakCable</v>
      </c>
      <c r="BI80" s="13" t="str">
        <f t="shared" si="6"/>
        <v>SilverpeakPC</v>
      </c>
      <c r="BJ80" s="13" t="str">
        <f t="shared" si="5"/>
        <v>SilverpeakFull PRMA</v>
      </c>
    </row>
    <row r="81" spans="1:62" s="48" customFormat="1" ht="116" x14ac:dyDescent="0.35">
      <c r="A81" s="10" t="e">
        <f>IF(F81="Gateway","SDWAN Gateway, SDW0020",IF(E81="","",VLOOKUP(E81,#REF!,2,FALSE)))</f>
        <v>#REF!</v>
      </c>
      <c r="B81" s="10" t="e">
        <f>IF(F81="Gateway","not applicable",IF(E81="","",VLOOKUP(E81,#REF!,3,FALSE)))</f>
        <v>#REF!</v>
      </c>
      <c r="C81" s="10" t="e">
        <f>IF(F81="Gateway","19400263",IF(E81="","",VLOOKUP(E81,#REF!,4,FALSE)))</f>
        <v>#REF!</v>
      </c>
      <c r="D81" s="48" t="s">
        <v>899</v>
      </c>
      <c r="E81" s="43" t="s">
        <v>128</v>
      </c>
      <c r="F81" s="10" t="s">
        <v>129</v>
      </c>
      <c r="G81" s="55" t="s">
        <v>26</v>
      </c>
      <c r="H81" s="71" t="s">
        <v>1949</v>
      </c>
      <c r="J81" s="46">
        <v>10</v>
      </c>
      <c r="K81" s="10" t="s">
        <v>130</v>
      </c>
      <c r="L81" s="48" t="s">
        <v>146</v>
      </c>
      <c r="M81" s="48" t="s">
        <v>147</v>
      </c>
      <c r="N81" s="61">
        <v>200</v>
      </c>
      <c r="O81" s="48" t="s">
        <v>200</v>
      </c>
      <c r="P81" s="10" t="s">
        <v>133</v>
      </c>
      <c r="Q81" s="46"/>
      <c r="R81" s="48" t="s">
        <v>134</v>
      </c>
      <c r="S81" s="10" t="s">
        <v>149</v>
      </c>
      <c r="T81" s="46" t="s">
        <v>136</v>
      </c>
      <c r="U81" s="46"/>
      <c r="V81" s="13"/>
      <c r="W81" s="46"/>
      <c r="X81" s="46"/>
      <c r="Y81" s="46"/>
      <c r="Z81" s="46"/>
      <c r="AA81" s="46" t="s">
        <v>137</v>
      </c>
      <c r="AB81" s="46"/>
      <c r="AC81" s="46"/>
      <c r="AD81" s="46" t="s">
        <v>154</v>
      </c>
      <c r="AE81" s="46">
        <v>3</v>
      </c>
      <c r="AF81" s="46" t="s">
        <v>139</v>
      </c>
      <c r="AG81" s="46" t="s">
        <v>140</v>
      </c>
      <c r="AH81" s="48">
        <f t="shared" si="7"/>
        <v>20</v>
      </c>
      <c r="AI81" s="46"/>
      <c r="AJ81" s="46"/>
      <c r="AK81" s="10" t="s">
        <v>141</v>
      </c>
      <c r="AL81" s="10" t="str">
        <f>IF(E81="Fortinet",_xlfn.IFNA(VLOOKUP(AI81,#REF!,2,FALSE),"Please select option under Full PRMA Coverage column"),"")</f>
        <v/>
      </c>
      <c r="AM81" s="10" t="str">
        <f t="shared" si="4"/>
        <v/>
      </c>
      <c r="AN81" s="10" t="str">
        <f t="shared" si="4"/>
        <v/>
      </c>
      <c r="AO81" s="46" t="s">
        <v>142</v>
      </c>
      <c r="AP81" s="46" t="s">
        <v>143</v>
      </c>
      <c r="AQ81" s="46">
        <v>1</v>
      </c>
      <c r="BE81" s="13" t="str">
        <f t="shared" si="6"/>
        <v>SilverpeakSFP</v>
      </c>
      <c r="BF81" s="13" t="str">
        <f t="shared" si="6"/>
        <v>SilverpeakPIM</v>
      </c>
      <c r="BG81" s="13" t="str">
        <f t="shared" si="6"/>
        <v>SilverpeakBW</v>
      </c>
      <c r="BH81" s="13" t="str">
        <f t="shared" si="6"/>
        <v>SilverpeakCable</v>
      </c>
      <c r="BI81" s="13" t="str">
        <f t="shared" si="6"/>
        <v>SilverpeakPC</v>
      </c>
      <c r="BJ81" s="13" t="str">
        <f t="shared" si="5"/>
        <v>SilverpeakFull PRMA</v>
      </c>
    </row>
    <row r="82" spans="1:62" s="63" customFormat="1" ht="116" x14ac:dyDescent="0.35">
      <c r="A82" s="62" t="e">
        <f>IF(F82="Gateway","SDWAN Gateway, SDW0020",IF(E82="","",VLOOKUP(E82,#REF!,2,FALSE)))</f>
        <v>#REF!</v>
      </c>
      <c r="B82" s="62" t="e">
        <f>IF(F82="Gateway","not applicable",IF(E82="","",VLOOKUP(E82,#REF!,3,FALSE)))</f>
        <v>#REF!</v>
      </c>
      <c r="C82" s="62" t="e">
        <f>IF(F82="Gateway","19400263",IF(E82="","",VLOOKUP(E82,#REF!,4,FALSE)))</f>
        <v>#REF!</v>
      </c>
      <c r="D82" s="63" t="s">
        <v>201</v>
      </c>
      <c r="E82" s="64" t="s">
        <v>128</v>
      </c>
      <c r="F82" s="62" t="s">
        <v>129</v>
      </c>
      <c r="G82" s="63" t="s">
        <v>23</v>
      </c>
      <c r="H82" s="72" t="s">
        <v>2001</v>
      </c>
      <c r="J82" s="65">
        <v>38</v>
      </c>
      <c r="K82" s="62" t="s">
        <v>130</v>
      </c>
      <c r="L82" s="63" t="s">
        <v>158</v>
      </c>
      <c r="M82" s="63" t="s">
        <v>159</v>
      </c>
      <c r="N82" s="66">
        <v>20</v>
      </c>
      <c r="P82" s="62" t="s">
        <v>133</v>
      </c>
      <c r="Q82" s="65"/>
      <c r="R82" s="63" t="s">
        <v>134</v>
      </c>
      <c r="S82" s="62" t="s">
        <v>160</v>
      </c>
      <c r="T82" s="65" t="s">
        <v>136</v>
      </c>
      <c r="U82" s="65"/>
      <c r="V82" s="68"/>
      <c r="W82" s="65"/>
      <c r="X82" s="65"/>
      <c r="Y82" s="65"/>
      <c r="Z82" s="65"/>
      <c r="AA82" s="65" t="s">
        <v>137</v>
      </c>
      <c r="AB82" s="65"/>
      <c r="AC82" s="65"/>
      <c r="AD82" s="65" t="s">
        <v>154</v>
      </c>
      <c r="AE82" s="65">
        <v>3</v>
      </c>
      <c r="AF82" s="65" t="s">
        <v>139</v>
      </c>
      <c r="AG82" s="65" t="s">
        <v>140</v>
      </c>
      <c r="AH82" s="63">
        <f t="shared" si="7"/>
        <v>2</v>
      </c>
      <c r="AI82" s="65"/>
      <c r="AJ82" s="46"/>
      <c r="AK82" s="10" t="s">
        <v>141</v>
      </c>
      <c r="AL82" s="10" t="str">
        <f>IF(E82="Fortinet",_xlfn.IFNA(VLOOKUP(AI82,#REF!,2,FALSE),"Please select option under Full PRMA Coverage column"),"")</f>
        <v/>
      </c>
      <c r="AM82" s="10" t="str">
        <f t="shared" si="4"/>
        <v/>
      </c>
      <c r="AN82" s="10" t="str">
        <f t="shared" si="4"/>
        <v/>
      </c>
      <c r="AO82" s="65" t="s">
        <v>142</v>
      </c>
      <c r="AP82" s="65" t="s">
        <v>143</v>
      </c>
      <c r="AQ82" s="65">
        <v>1</v>
      </c>
      <c r="BE82" s="68" t="str">
        <f t="shared" si="6"/>
        <v>SilverpeakSFP</v>
      </c>
      <c r="BF82" s="68" t="str">
        <f t="shared" si="6"/>
        <v>SilverpeakPIM</v>
      </c>
      <c r="BG82" s="68" t="str">
        <f t="shared" si="6"/>
        <v>SilverpeakBW</v>
      </c>
      <c r="BH82" s="68" t="str">
        <f t="shared" si="6"/>
        <v>SilverpeakCable</v>
      </c>
      <c r="BI82" s="68" t="str">
        <f t="shared" si="6"/>
        <v>SilverpeakPC</v>
      </c>
      <c r="BJ82" s="68" t="str">
        <f t="shared" si="5"/>
        <v>SilverpeakFull PRMA</v>
      </c>
    </row>
    <row r="83" spans="1:62" s="63" customFormat="1" ht="116" x14ac:dyDescent="0.35">
      <c r="A83" s="62" t="e">
        <f>IF(F83="Gateway","SDWAN Gateway, SDW0020",IF(E83="","",VLOOKUP(E83,#REF!,2,FALSE)))</f>
        <v>#REF!</v>
      </c>
      <c r="B83" s="62" t="e">
        <f>IF(F83="Gateway","not applicable",IF(E83="","",VLOOKUP(E83,#REF!,3,FALSE)))</f>
        <v>#REF!</v>
      </c>
      <c r="C83" s="62" t="e">
        <f>IF(F83="Gateway","19400263",IF(E83="","",VLOOKUP(E83,#REF!,4,FALSE)))</f>
        <v>#REF!</v>
      </c>
      <c r="D83" s="63" t="s">
        <v>202</v>
      </c>
      <c r="E83" s="64" t="s">
        <v>128</v>
      </c>
      <c r="F83" s="62" t="s">
        <v>129</v>
      </c>
      <c r="G83" s="63" t="s">
        <v>23</v>
      </c>
      <c r="H83" s="72" t="s">
        <v>2001</v>
      </c>
      <c r="J83" s="65">
        <v>39</v>
      </c>
      <c r="K83" s="62" t="s">
        <v>130</v>
      </c>
      <c r="L83" s="63" t="s">
        <v>158</v>
      </c>
      <c r="M83" s="63" t="s">
        <v>159</v>
      </c>
      <c r="N83" s="66">
        <v>20</v>
      </c>
      <c r="P83" s="62" t="s">
        <v>133</v>
      </c>
      <c r="Q83" s="65"/>
      <c r="R83" s="63" t="s">
        <v>134</v>
      </c>
      <c r="S83" s="62" t="s">
        <v>160</v>
      </c>
      <c r="T83" s="65" t="s">
        <v>136</v>
      </c>
      <c r="U83" s="65"/>
      <c r="V83" s="68"/>
      <c r="W83" s="65"/>
      <c r="X83" s="65"/>
      <c r="Y83" s="65"/>
      <c r="Z83" s="65"/>
      <c r="AA83" s="65" t="s">
        <v>137</v>
      </c>
      <c r="AB83" s="65"/>
      <c r="AC83" s="65"/>
      <c r="AD83" s="65" t="s">
        <v>154</v>
      </c>
      <c r="AE83" s="65">
        <v>3</v>
      </c>
      <c r="AF83" s="65" t="s">
        <v>139</v>
      </c>
      <c r="AG83" s="65" t="s">
        <v>140</v>
      </c>
      <c r="AH83" s="63">
        <f t="shared" si="7"/>
        <v>2</v>
      </c>
      <c r="AI83" s="65"/>
      <c r="AJ83" s="46"/>
      <c r="AK83" s="10" t="s">
        <v>141</v>
      </c>
      <c r="AL83" s="10" t="str">
        <f>IF(E83="Fortinet",_xlfn.IFNA(VLOOKUP(AI83,#REF!,2,FALSE),"Please select option under Full PRMA Coverage column"),"")</f>
        <v/>
      </c>
      <c r="AM83" s="10" t="str">
        <f t="shared" si="4"/>
        <v/>
      </c>
      <c r="AN83" s="10" t="str">
        <f t="shared" si="4"/>
        <v/>
      </c>
      <c r="AO83" s="65" t="s">
        <v>142</v>
      </c>
      <c r="AP83" s="65" t="s">
        <v>143</v>
      </c>
      <c r="AQ83" s="65">
        <v>1</v>
      </c>
      <c r="BE83" s="68" t="str">
        <f t="shared" si="6"/>
        <v>SilverpeakSFP</v>
      </c>
      <c r="BF83" s="68" t="str">
        <f t="shared" si="6"/>
        <v>SilverpeakPIM</v>
      </c>
      <c r="BG83" s="68" t="str">
        <f t="shared" si="6"/>
        <v>SilverpeakBW</v>
      </c>
      <c r="BH83" s="68" t="str">
        <f t="shared" si="6"/>
        <v>SilverpeakCable</v>
      </c>
      <c r="BI83" s="68" t="str">
        <f t="shared" si="6"/>
        <v>SilverpeakPC</v>
      </c>
      <c r="BJ83" s="68" t="str">
        <f t="shared" si="5"/>
        <v>SilverpeakFull PRMA</v>
      </c>
    </row>
    <row r="84" spans="1:62" s="48" customFormat="1" ht="116" x14ac:dyDescent="0.35">
      <c r="A84" s="10" t="e">
        <f>IF(F84="Gateway","SDWAN Gateway, SDW0020",IF(E84="","",VLOOKUP(E84,#REF!,2,FALSE)))</f>
        <v>#REF!</v>
      </c>
      <c r="B84" s="10" t="e">
        <f>IF(F84="Gateway","not applicable",IF(E84="","",VLOOKUP(E84,#REF!,3,FALSE)))</f>
        <v>#REF!</v>
      </c>
      <c r="C84" s="10" t="e">
        <f>IF(F84="Gateway","19400263",IF(E84="","",VLOOKUP(E84,#REF!,4,FALSE)))</f>
        <v>#REF!</v>
      </c>
      <c r="D84" s="48" t="s">
        <v>901</v>
      </c>
      <c r="E84" s="43" t="s">
        <v>128</v>
      </c>
      <c r="F84" s="10" t="s">
        <v>129</v>
      </c>
      <c r="G84" s="55" t="s">
        <v>26</v>
      </c>
      <c r="H84" s="71" t="s">
        <v>1950</v>
      </c>
      <c r="J84" s="46">
        <v>38</v>
      </c>
      <c r="K84" s="10" t="s">
        <v>130</v>
      </c>
      <c r="L84" s="48" t="s">
        <v>203</v>
      </c>
      <c r="M84" s="48" t="s">
        <v>147</v>
      </c>
      <c r="N84" s="61">
        <v>20</v>
      </c>
      <c r="O84" s="48" t="s">
        <v>204</v>
      </c>
      <c r="P84" s="10" t="s">
        <v>133</v>
      </c>
      <c r="Q84" s="46"/>
      <c r="R84" s="48" t="s">
        <v>134</v>
      </c>
      <c r="S84" s="10" t="s">
        <v>160</v>
      </c>
      <c r="T84" s="46" t="s">
        <v>136</v>
      </c>
      <c r="U84" s="46"/>
      <c r="V84" s="46"/>
      <c r="AA84" s="46" t="s">
        <v>137</v>
      </c>
      <c r="AB84" s="46"/>
      <c r="AC84" s="46"/>
      <c r="AD84" s="46" t="s">
        <v>138</v>
      </c>
      <c r="AE84" s="46">
        <v>3</v>
      </c>
      <c r="AF84" s="46" t="s">
        <v>139</v>
      </c>
      <c r="AG84" s="46" t="s">
        <v>140</v>
      </c>
      <c r="AH84" s="10">
        <f t="shared" si="7"/>
        <v>2</v>
      </c>
      <c r="AI84" s="46"/>
      <c r="AJ84" s="46"/>
      <c r="AK84" s="10" t="s">
        <v>141</v>
      </c>
      <c r="AL84" s="10" t="str">
        <f>IF(E84="Fortinet",_xlfn.IFNA(VLOOKUP(AI84,#REF!,2,FALSE),"Please select option under Full PRMA Coverage column"),"")</f>
        <v/>
      </c>
      <c r="AM84" s="10" t="str">
        <f t="shared" si="4"/>
        <v/>
      </c>
      <c r="AN84" s="10" t="str">
        <f t="shared" si="4"/>
        <v/>
      </c>
      <c r="AO84" s="46" t="s">
        <v>142</v>
      </c>
      <c r="AP84" s="46" t="s">
        <v>143</v>
      </c>
      <c r="AQ84" s="46">
        <v>1</v>
      </c>
      <c r="BE84" s="13" t="str">
        <f t="shared" si="6"/>
        <v>SilverpeakSFP</v>
      </c>
      <c r="BF84" s="13" t="str">
        <f t="shared" si="6"/>
        <v>SilverpeakPIM</v>
      </c>
      <c r="BG84" s="13" t="str">
        <f t="shared" si="6"/>
        <v>SilverpeakBW</v>
      </c>
      <c r="BH84" s="13" t="str">
        <f t="shared" si="6"/>
        <v>SilverpeakCable</v>
      </c>
      <c r="BI84" s="13" t="str">
        <f t="shared" si="6"/>
        <v>SilverpeakPC</v>
      </c>
      <c r="BJ84" s="13" t="str">
        <f t="shared" si="5"/>
        <v>SilverpeakFull PRMA</v>
      </c>
    </row>
    <row r="85" spans="1:62" s="48" customFormat="1" ht="116" x14ac:dyDescent="0.35">
      <c r="A85" s="10" t="e">
        <f>IF(F85="Gateway","SDWAN Gateway, SDW0020",IF(E85="","",VLOOKUP(E85,#REF!,2,FALSE)))</f>
        <v>#REF!</v>
      </c>
      <c r="B85" s="10" t="e">
        <f>IF(F85="Gateway","not applicable",IF(E85="","",VLOOKUP(E85,#REF!,3,FALSE)))</f>
        <v>#REF!</v>
      </c>
      <c r="C85" s="10" t="e">
        <f>IF(F85="Gateway","19400263",IF(E85="","",VLOOKUP(E85,#REF!,4,FALSE)))</f>
        <v>#REF!</v>
      </c>
      <c r="D85" s="48" t="s">
        <v>903</v>
      </c>
      <c r="E85" s="43" t="s">
        <v>128</v>
      </c>
      <c r="F85" s="10" t="s">
        <v>129</v>
      </c>
      <c r="G85" s="44" t="s">
        <v>29</v>
      </c>
      <c r="H85" s="48" t="s">
        <v>1951</v>
      </c>
      <c r="J85" s="46">
        <v>36</v>
      </c>
      <c r="K85" s="10" t="s">
        <v>130</v>
      </c>
      <c r="L85" s="48" t="s">
        <v>205</v>
      </c>
      <c r="M85" s="48" t="s">
        <v>147</v>
      </c>
      <c r="N85" s="61">
        <v>50</v>
      </c>
      <c r="O85" s="48" t="s">
        <v>206</v>
      </c>
      <c r="P85" s="10" t="s">
        <v>133</v>
      </c>
      <c r="Q85" s="46"/>
      <c r="R85" s="48" t="s">
        <v>134</v>
      </c>
      <c r="S85" s="10" t="s">
        <v>160</v>
      </c>
      <c r="T85" s="46" t="s">
        <v>136</v>
      </c>
      <c r="U85" s="46"/>
      <c r="V85" s="46"/>
      <c r="AA85" s="46" t="s">
        <v>137</v>
      </c>
      <c r="AB85" s="46"/>
      <c r="AC85" s="46"/>
      <c r="AD85" s="46" t="s">
        <v>138</v>
      </c>
      <c r="AE85" s="46">
        <v>3</v>
      </c>
      <c r="AF85" s="46" t="s">
        <v>139</v>
      </c>
      <c r="AG85" s="46" t="s">
        <v>140</v>
      </c>
      <c r="AH85" s="10">
        <f t="shared" si="7"/>
        <v>5</v>
      </c>
      <c r="AI85" s="46"/>
      <c r="AJ85" s="46"/>
      <c r="AK85" s="10" t="s">
        <v>141</v>
      </c>
      <c r="AL85" s="10" t="str">
        <f>IF(E85="Fortinet",_xlfn.IFNA(VLOOKUP(AI85,#REF!,2,FALSE),"Please select option under Full PRMA Coverage column"),"")</f>
        <v/>
      </c>
      <c r="AM85" s="10" t="str">
        <f t="shared" si="4"/>
        <v/>
      </c>
      <c r="AN85" s="10" t="str">
        <f t="shared" si="4"/>
        <v/>
      </c>
      <c r="AO85" s="46" t="s">
        <v>142</v>
      </c>
      <c r="AP85" s="46" t="s">
        <v>143</v>
      </c>
      <c r="AQ85" s="46">
        <v>1</v>
      </c>
      <c r="BE85" s="13" t="str">
        <f t="shared" si="6"/>
        <v>SilverpeakSFP</v>
      </c>
      <c r="BF85" s="13" t="str">
        <f t="shared" si="6"/>
        <v>SilverpeakPIM</v>
      </c>
      <c r="BG85" s="13" t="str">
        <f t="shared" si="6"/>
        <v>SilverpeakBW</v>
      </c>
      <c r="BH85" s="13" t="str">
        <f t="shared" si="6"/>
        <v>SilverpeakCable</v>
      </c>
      <c r="BI85" s="13" t="str">
        <f t="shared" si="6"/>
        <v>SilverpeakPC</v>
      </c>
      <c r="BJ85" s="13" t="str">
        <f t="shared" si="5"/>
        <v>SilverpeakFull PRMA</v>
      </c>
    </row>
    <row r="86" spans="1:62" s="48" customFormat="1" ht="87" x14ac:dyDescent="0.35">
      <c r="A86" s="10" t="e">
        <f>IF(F86="Gateway","SDWAN Gateway, SDW0020",IF(E86="","",VLOOKUP(E86,#REF!,2,FALSE)))</f>
        <v>#REF!</v>
      </c>
      <c r="B86" s="10" t="e">
        <f>IF(F86="Gateway","not applicable",IF(E86="","",VLOOKUP(E86,#REF!,3,FALSE)))</f>
        <v>#REF!</v>
      </c>
      <c r="C86" s="10" t="e">
        <f>IF(F86="Gateway","19400263",IF(E86="","",VLOOKUP(E86,#REF!,4,FALSE)))</f>
        <v>#REF!</v>
      </c>
      <c r="D86" s="48" t="s">
        <v>905</v>
      </c>
      <c r="E86" s="43" t="s">
        <v>128</v>
      </c>
      <c r="F86" s="10" t="s">
        <v>129</v>
      </c>
      <c r="G86" s="44" t="s">
        <v>29</v>
      </c>
      <c r="H86" s="48" t="s">
        <v>1951</v>
      </c>
      <c r="J86" s="46">
        <v>37</v>
      </c>
      <c r="K86" s="10" t="s">
        <v>130</v>
      </c>
      <c r="L86" s="48" t="s">
        <v>205</v>
      </c>
      <c r="M86" s="48" t="s">
        <v>159</v>
      </c>
      <c r="N86" s="61">
        <v>50</v>
      </c>
      <c r="O86" s="48" t="s">
        <v>206</v>
      </c>
      <c r="P86" s="10" t="s">
        <v>133</v>
      </c>
      <c r="Q86" s="46"/>
      <c r="R86" s="48" t="s">
        <v>134</v>
      </c>
      <c r="S86" s="10" t="s">
        <v>160</v>
      </c>
      <c r="T86" s="46" t="s">
        <v>136</v>
      </c>
      <c r="U86" s="46"/>
      <c r="V86" s="46"/>
      <c r="W86" s="46"/>
      <c r="X86" s="46"/>
      <c r="Y86" s="46"/>
      <c r="Z86" s="46"/>
      <c r="AA86" s="46" t="s">
        <v>137</v>
      </c>
      <c r="AB86" s="46"/>
      <c r="AC86" s="46"/>
      <c r="AD86" s="46" t="s">
        <v>145</v>
      </c>
      <c r="AE86" s="46">
        <v>3</v>
      </c>
      <c r="AF86" s="46" t="s">
        <v>139</v>
      </c>
      <c r="AG86" s="46" t="s">
        <v>140</v>
      </c>
      <c r="AH86" s="48">
        <f t="shared" si="7"/>
        <v>5</v>
      </c>
      <c r="AI86" s="46"/>
      <c r="AJ86" s="46"/>
      <c r="AK86" s="10" t="s">
        <v>141</v>
      </c>
      <c r="AL86" s="10" t="str">
        <f>IF(E86="Fortinet",_xlfn.IFNA(VLOOKUP(AI86,#REF!,2,FALSE),"Please select option under Full PRMA Coverage column"),"")</f>
        <v/>
      </c>
      <c r="AM86" s="10" t="str">
        <f t="shared" si="4"/>
        <v/>
      </c>
      <c r="AN86" s="10" t="str">
        <f t="shared" si="4"/>
        <v/>
      </c>
      <c r="AO86" s="46" t="s">
        <v>142</v>
      </c>
      <c r="AP86" s="46" t="s">
        <v>143</v>
      </c>
      <c r="AQ86" s="46">
        <v>1</v>
      </c>
      <c r="BE86" s="13" t="str">
        <f t="shared" si="6"/>
        <v>SilverpeakSFP</v>
      </c>
      <c r="BF86" s="13" t="str">
        <f t="shared" si="6"/>
        <v>SilverpeakPIM</v>
      </c>
      <c r="BG86" s="13" t="str">
        <f t="shared" si="6"/>
        <v>SilverpeakBW</v>
      </c>
      <c r="BH86" s="13" t="str">
        <f t="shared" si="6"/>
        <v>SilverpeakCable</v>
      </c>
      <c r="BI86" s="13" t="str">
        <f t="shared" si="6"/>
        <v>SilverpeakPC</v>
      </c>
      <c r="BJ86" s="13" t="str">
        <f t="shared" si="5"/>
        <v>SilverpeakFull PRMA</v>
      </c>
    </row>
    <row r="87" spans="1:62" s="48" customFormat="1" ht="87" x14ac:dyDescent="0.35">
      <c r="A87" s="10" t="e">
        <f>IF(F87="Gateway","SDWAN Gateway, SDW0020",IF(E87="","",VLOOKUP(E87,#REF!,2,FALSE)))</f>
        <v>#REF!</v>
      </c>
      <c r="B87" s="10" t="e">
        <f>IF(F87="Gateway","not applicable",IF(E87="","",VLOOKUP(E87,#REF!,3,FALSE)))</f>
        <v>#REF!</v>
      </c>
      <c r="C87" s="10" t="e">
        <f>IF(F87="Gateway","19400263",IF(E87="","",VLOOKUP(E87,#REF!,4,FALSE)))</f>
        <v>#REF!</v>
      </c>
      <c r="D87" s="48" t="s">
        <v>907</v>
      </c>
      <c r="E87" s="43" t="s">
        <v>128</v>
      </c>
      <c r="F87" s="10" t="s">
        <v>129</v>
      </c>
      <c r="G87" s="44" t="s">
        <v>29</v>
      </c>
      <c r="H87" s="71" t="s">
        <v>1952</v>
      </c>
      <c r="J87" s="46">
        <v>30</v>
      </c>
      <c r="K87" s="10" t="s">
        <v>130</v>
      </c>
      <c r="L87" s="48" t="s">
        <v>205</v>
      </c>
      <c r="M87" s="48" t="s">
        <v>147</v>
      </c>
      <c r="N87" s="61">
        <v>100</v>
      </c>
      <c r="O87" s="48" t="s">
        <v>207</v>
      </c>
      <c r="P87" s="10" t="s">
        <v>133</v>
      </c>
      <c r="Q87" s="46"/>
      <c r="R87" s="48" t="s">
        <v>134</v>
      </c>
      <c r="S87" s="10" t="s">
        <v>149</v>
      </c>
      <c r="T87" s="46" t="s">
        <v>136</v>
      </c>
      <c r="U87" s="46"/>
      <c r="V87" s="46"/>
      <c r="W87" s="46"/>
      <c r="X87" s="46"/>
      <c r="Y87" s="46"/>
      <c r="Z87" s="46"/>
      <c r="AA87" s="46" t="s">
        <v>137</v>
      </c>
      <c r="AB87" s="46"/>
      <c r="AC87" s="46"/>
      <c r="AD87" s="46" t="s">
        <v>145</v>
      </c>
      <c r="AE87" s="46">
        <v>3</v>
      </c>
      <c r="AF87" s="46" t="s">
        <v>139</v>
      </c>
      <c r="AG87" s="46" t="s">
        <v>140</v>
      </c>
      <c r="AH87" s="48">
        <f t="shared" si="7"/>
        <v>10</v>
      </c>
      <c r="AI87" s="46"/>
      <c r="AJ87" s="46"/>
      <c r="AK87" s="10" t="s">
        <v>141</v>
      </c>
      <c r="AL87" s="10" t="str">
        <f>IF(E87="Fortinet",_xlfn.IFNA(VLOOKUP(AI87,#REF!,2,FALSE),"Please select option under Full PRMA Coverage column"),"")</f>
        <v/>
      </c>
      <c r="AM87" s="10" t="str">
        <f t="shared" si="4"/>
        <v/>
      </c>
      <c r="AN87" s="10" t="str">
        <f t="shared" si="4"/>
        <v/>
      </c>
      <c r="AO87" s="46" t="s">
        <v>142</v>
      </c>
      <c r="AP87" s="46" t="s">
        <v>143</v>
      </c>
      <c r="AQ87" s="46">
        <v>1</v>
      </c>
      <c r="BE87" s="13" t="str">
        <f t="shared" si="6"/>
        <v>SilverpeakSFP</v>
      </c>
      <c r="BF87" s="13" t="str">
        <f t="shared" si="6"/>
        <v>SilverpeakPIM</v>
      </c>
      <c r="BG87" s="13" t="str">
        <f t="shared" si="6"/>
        <v>SilverpeakBW</v>
      </c>
      <c r="BH87" s="13" t="str">
        <f t="shared" si="6"/>
        <v>SilverpeakCable</v>
      </c>
      <c r="BI87" s="13" t="str">
        <f t="shared" si="6"/>
        <v>SilverpeakPC</v>
      </c>
      <c r="BJ87" s="13" t="str">
        <f t="shared" si="5"/>
        <v>SilverpeakFull PRMA</v>
      </c>
    </row>
    <row r="88" spans="1:62" s="48" customFormat="1" ht="87" x14ac:dyDescent="0.35">
      <c r="A88" s="10" t="e">
        <f>IF(F88="Gateway","SDWAN Gateway, SDW0020",IF(E88="","",VLOOKUP(E88,#REF!,2,FALSE)))</f>
        <v>#REF!</v>
      </c>
      <c r="B88" s="10" t="e">
        <f>IF(F88="Gateway","not applicable",IF(E88="","",VLOOKUP(E88,#REF!,3,FALSE)))</f>
        <v>#REF!</v>
      </c>
      <c r="C88" s="10" t="e">
        <f>IF(F88="Gateway","19400263",IF(E88="","",VLOOKUP(E88,#REF!,4,FALSE)))</f>
        <v>#REF!</v>
      </c>
      <c r="D88" s="48" t="s">
        <v>909</v>
      </c>
      <c r="E88" s="43" t="s">
        <v>128</v>
      </c>
      <c r="F88" s="10" t="s">
        <v>129</v>
      </c>
      <c r="G88" s="44" t="s">
        <v>29</v>
      </c>
      <c r="H88" s="71" t="s">
        <v>1952</v>
      </c>
      <c r="J88" s="46">
        <v>31</v>
      </c>
      <c r="K88" s="10" t="s">
        <v>130</v>
      </c>
      <c r="L88" s="48" t="s">
        <v>205</v>
      </c>
      <c r="M88" s="48" t="s">
        <v>159</v>
      </c>
      <c r="N88" s="61">
        <v>100</v>
      </c>
      <c r="O88" s="48" t="s">
        <v>207</v>
      </c>
      <c r="P88" s="10" t="s">
        <v>133</v>
      </c>
      <c r="Q88" s="46"/>
      <c r="R88" s="48" t="s">
        <v>134</v>
      </c>
      <c r="S88" s="10" t="s">
        <v>149</v>
      </c>
      <c r="T88" s="46" t="s">
        <v>136</v>
      </c>
      <c r="AA88" s="46" t="s">
        <v>137</v>
      </c>
      <c r="AB88" s="46"/>
      <c r="AC88" s="46"/>
      <c r="AD88" s="46" t="s">
        <v>145</v>
      </c>
      <c r="AE88" s="46">
        <v>3</v>
      </c>
      <c r="AF88" s="46" t="s">
        <v>139</v>
      </c>
      <c r="AG88" s="46" t="s">
        <v>140</v>
      </c>
      <c r="AH88" s="10">
        <f t="shared" si="7"/>
        <v>10</v>
      </c>
      <c r="AI88" s="46"/>
      <c r="AJ88" s="46"/>
      <c r="AK88" s="10" t="s">
        <v>141</v>
      </c>
      <c r="AL88" s="10" t="str">
        <f>IF(E88="Fortinet",_xlfn.IFNA(VLOOKUP(AI88,#REF!,2,FALSE),"Please select option under Full PRMA Coverage column"),"")</f>
        <v/>
      </c>
      <c r="AM88" s="10" t="str">
        <f t="shared" si="4"/>
        <v/>
      </c>
      <c r="AN88" s="10" t="str">
        <f t="shared" si="4"/>
        <v/>
      </c>
      <c r="AO88" s="46" t="s">
        <v>142</v>
      </c>
      <c r="AP88" s="46" t="s">
        <v>143</v>
      </c>
      <c r="AQ88" s="46">
        <v>1</v>
      </c>
      <c r="BE88" s="13" t="str">
        <f t="shared" si="6"/>
        <v>SilverpeakSFP</v>
      </c>
      <c r="BF88" s="13" t="str">
        <f t="shared" si="6"/>
        <v>SilverpeakPIM</v>
      </c>
      <c r="BG88" s="13" t="str">
        <f t="shared" si="6"/>
        <v>SilverpeakBW</v>
      </c>
      <c r="BH88" s="13" t="str">
        <f t="shared" si="6"/>
        <v>SilverpeakCable</v>
      </c>
      <c r="BI88" s="13" t="str">
        <f t="shared" si="6"/>
        <v>SilverpeakPC</v>
      </c>
      <c r="BJ88" s="13" t="str">
        <f t="shared" si="5"/>
        <v>SilverpeakFull PRMA</v>
      </c>
    </row>
    <row r="89" spans="1:62" s="48" customFormat="1" ht="87" x14ac:dyDescent="0.35">
      <c r="A89" s="70" t="e">
        <f>IF(F89="Gateway","SDWAN Gateway, SDW0020",IF(E89="","",VLOOKUP(E89,#REF!,2,FALSE)))</f>
        <v>#REF!</v>
      </c>
      <c r="B89" s="70" t="e">
        <f>IF(F89="Gateway","not applicable",IF(E89="","",VLOOKUP(E89,#REF!,3,FALSE)))</f>
        <v>#REF!</v>
      </c>
      <c r="C89" s="70" t="e">
        <f>IF(F89="Gateway","19400263",IF(E89="","",VLOOKUP(E89,#REF!,4,FALSE)))</f>
        <v>#REF!</v>
      </c>
      <c r="D89" s="48" t="s">
        <v>911</v>
      </c>
      <c r="E89" s="48" t="s">
        <v>128</v>
      </c>
      <c r="F89" s="70" t="s">
        <v>129</v>
      </c>
      <c r="G89" s="44" t="s">
        <v>30</v>
      </c>
      <c r="H89" s="71" t="s">
        <v>2073</v>
      </c>
      <c r="J89" s="2">
        <v>15</v>
      </c>
      <c r="K89" s="70" t="s">
        <v>130</v>
      </c>
      <c r="L89" s="48" t="s">
        <v>131</v>
      </c>
      <c r="M89" s="48" t="s">
        <v>132</v>
      </c>
      <c r="N89" s="61">
        <v>1000</v>
      </c>
      <c r="O89" s="48" t="s">
        <v>208</v>
      </c>
      <c r="P89" s="70" t="s">
        <v>133</v>
      </c>
      <c r="Q89" s="2"/>
      <c r="R89" s="48" t="s">
        <v>134</v>
      </c>
      <c r="S89" s="70" t="s">
        <v>135</v>
      </c>
      <c r="T89" s="2" t="s">
        <v>136</v>
      </c>
      <c r="AA89" s="2" t="s">
        <v>137</v>
      </c>
      <c r="AB89" s="2"/>
      <c r="AC89" s="2"/>
      <c r="AD89" s="2" t="s">
        <v>145</v>
      </c>
      <c r="AE89" s="2">
        <v>3</v>
      </c>
      <c r="AF89" s="2" t="s">
        <v>139</v>
      </c>
      <c r="AG89" s="2" t="s">
        <v>140</v>
      </c>
      <c r="AH89" s="70">
        <f t="shared" si="7"/>
        <v>100</v>
      </c>
      <c r="AI89" s="2"/>
      <c r="AJ89" s="46"/>
      <c r="AK89" s="10" t="s">
        <v>141</v>
      </c>
      <c r="AL89" s="10" t="str">
        <f>IF(E89="Fortinet",_xlfn.IFNA(VLOOKUP(AI89,#REF!,2,FALSE),"Please select option under Full PRMA Coverage column"),"")</f>
        <v/>
      </c>
      <c r="AM89" s="10" t="str">
        <f t="shared" si="4"/>
        <v/>
      </c>
      <c r="AN89" s="10" t="str">
        <f t="shared" si="4"/>
        <v/>
      </c>
      <c r="AO89" s="2" t="s">
        <v>142</v>
      </c>
      <c r="AP89" s="2" t="s">
        <v>143</v>
      </c>
      <c r="AQ89" s="2">
        <v>1</v>
      </c>
      <c r="BE89" s="69" t="str">
        <f t="shared" si="6"/>
        <v>SilverpeakSFP</v>
      </c>
      <c r="BF89" s="69" t="str">
        <f t="shared" si="6"/>
        <v>SilverpeakPIM</v>
      </c>
      <c r="BG89" s="69" t="str">
        <f t="shared" si="6"/>
        <v>SilverpeakBW</v>
      </c>
      <c r="BH89" s="69" t="str">
        <f t="shared" si="6"/>
        <v>SilverpeakCable</v>
      </c>
      <c r="BI89" s="69" t="str">
        <f t="shared" si="6"/>
        <v>SilverpeakPC</v>
      </c>
      <c r="BJ89" s="69" t="str">
        <f t="shared" si="5"/>
        <v>SilverpeakFull PRMA</v>
      </c>
    </row>
    <row r="90" spans="1:62" s="48" customFormat="1" ht="116" x14ac:dyDescent="0.35">
      <c r="A90" s="70" t="e">
        <f>IF(F90="Gateway","SDWAN Gateway, SDW0020",IF(E90="","",VLOOKUP(E90,#REF!,2,FALSE)))</f>
        <v>#REF!</v>
      </c>
      <c r="B90" s="70" t="e">
        <f>IF(F90="Gateway","not applicable",IF(E90="","",VLOOKUP(E90,#REF!,3,FALSE)))</f>
        <v>#REF!</v>
      </c>
      <c r="C90" s="70" t="e">
        <f>IF(F90="Gateway","19400263",IF(E90="","",VLOOKUP(E90,#REF!,4,FALSE)))</f>
        <v>#REF!</v>
      </c>
      <c r="D90" s="48" t="s">
        <v>913</v>
      </c>
      <c r="E90" s="48" t="s">
        <v>128</v>
      </c>
      <c r="F90" s="70" t="s">
        <v>129</v>
      </c>
      <c r="G90" s="44" t="s">
        <v>30</v>
      </c>
      <c r="H90" s="71" t="s">
        <v>2073</v>
      </c>
      <c r="J90" s="2">
        <v>16</v>
      </c>
      <c r="K90" s="70" t="s">
        <v>130</v>
      </c>
      <c r="L90" s="48" t="s">
        <v>131</v>
      </c>
      <c r="M90" s="48" t="s">
        <v>147</v>
      </c>
      <c r="N90" s="61">
        <v>1000</v>
      </c>
      <c r="O90" s="48" t="s">
        <v>208</v>
      </c>
      <c r="P90" s="70" t="s">
        <v>133</v>
      </c>
      <c r="Q90" s="2"/>
      <c r="R90" s="48" t="s">
        <v>134</v>
      </c>
      <c r="S90" s="70" t="s">
        <v>144</v>
      </c>
      <c r="T90" s="2" t="s">
        <v>136</v>
      </c>
      <c r="U90" s="2"/>
      <c r="V90" s="69"/>
      <c r="W90" s="2"/>
      <c r="X90" s="2"/>
      <c r="Y90" s="2"/>
      <c r="Z90" s="2"/>
      <c r="AA90" s="2" t="s">
        <v>137</v>
      </c>
      <c r="AB90" s="2"/>
      <c r="AC90" s="2"/>
      <c r="AD90" s="2" t="s">
        <v>154</v>
      </c>
      <c r="AE90" s="2">
        <v>3</v>
      </c>
      <c r="AF90" s="2" t="s">
        <v>139</v>
      </c>
      <c r="AG90" s="2" t="s">
        <v>140</v>
      </c>
      <c r="AH90" s="48">
        <f t="shared" si="7"/>
        <v>100</v>
      </c>
      <c r="AI90" s="2"/>
      <c r="AJ90" s="46"/>
      <c r="AK90" s="10" t="s">
        <v>141</v>
      </c>
      <c r="AL90" s="10" t="str">
        <f>IF(E90="Fortinet",_xlfn.IFNA(VLOOKUP(AI90,#REF!,2,FALSE),"Please select option under Full PRMA Coverage column"),"")</f>
        <v/>
      </c>
      <c r="AM90" s="10" t="str">
        <f t="shared" si="4"/>
        <v/>
      </c>
      <c r="AN90" s="10" t="str">
        <f t="shared" si="4"/>
        <v/>
      </c>
      <c r="AO90" s="2" t="s">
        <v>142</v>
      </c>
      <c r="AP90" s="2" t="s">
        <v>143</v>
      </c>
      <c r="AQ90" s="2">
        <v>1</v>
      </c>
      <c r="BE90" s="69" t="str">
        <f t="shared" si="6"/>
        <v>SilverpeakSFP</v>
      </c>
      <c r="BF90" s="69" t="str">
        <f t="shared" si="6"/>
        <v>SilverpeakPIM</v>
      </c>
      <c r="BG90" s="69" t="str">
        <f t="shared" si="6"/>
        <v>SilverpeakBW</v>
      </c>
      <c r="BH90" s="69" t="str">
        <f t="shared" si="6"/>
        <v>SilverpeakCable</v>
      </c>
      <c r="BI90" s="69" t="str">
        <f t="shared" si="6"/>
        <v>SilverpeakPC</v>
      </c>
      <c r="BJ90" s="69" t="str">
        <f t="shared" si="5"/>
        <v>SilverpeakFull PRMA</v>
      </c>
    </row>
    <row r="91" spans="1:62" s="48" customFormat="1" ht="116" x14ac:dyDescent="0.35">
      <c r="A91" s="70" t="e">
        <f>IF(F91="Gateway","SDWAN Gateway, SDW0020",IF(E91="","",VLOOKUP(E91,#REF!,2,FALSE)))</f>
        <v>#REF!</v>
      </c>
      <c r="B91" s="70" t="e">
        <f>IF(F91="Gateway","not applicable",IF(E91="","",VLOOKUP(E91,#REF!,3,FALSE)))</f>
        <v>#REF!</v>
      </c>
      <c r="C91" s="70" t="e">
        <f>IF(F91="Gateway","19400263",IF(E91="","",VLOOKUP(E91,#REF!,4,FALSE)))</f>
        <v>#REF!</v>
      </c>
      <c r="D91" s="48" t="s">
        <v>915</v>
      </c>
      <c r="E91" s="48" t="s">
        <v>128</v>
      </c>
      <c r="F91" s="70" t="s">
        <v>129</v>
      </c>
      <c r="G91" s="44" t="s">
        <v>30</v>
      </c>
      <c r="H91" s="71" t="s">
        <v>1953</v>
      </c>
      <c r="J91" s="2">
        <v>36</v>
      </c>
      <c r="K91" s="70" t="s">
        <v>130</v>
      </c>
      <c r="L91" s="48" t="s">
        <v>205</v>
      </c>
      <c r="M91" s="48" t="s">
        <v>147</v>
      </c>
      <c r="N91" s="61">
        <v>50</v>
      </c>
      <c r="O91" s="48" t="s">
        <v>209</v>
      </c>
      <c r="P91" s="70" t="s">
        <v>133</v>
      </c>
      <c r="Q91" s="2"/>
      <c r="R91" s="48" t="s">
        <v>134</v>
      </c>
      <c r="S91" s="70" t="s">
        <v>160</v>
      </c>
      <c r="T91" s="2" t="s">
        <v>136</v>
      </c>
      <c r="U91" s="2"/>
      <c r="V91" s="69"/>
      <c r="W91" s="2"/>
      <c r="X91" s="2"/>
      <c r="Y91" s="2"/>
      <c r="Z91" s="2"/>
      <c r="AA91" s="2" t="s">
        <v>137</v>
      </c>
      <c r="AB91" s="2"/>
      <c r="AC91" s="2"/>
      <c r="AD91" s="2" t="s">
        <v>154</v>
      </c>
      <c r="AE91" s="2">
        <v>3</v>
      </c>
      <c r="AF91" s="2" t="s">
        <v>139</v>
      </c>
      <c r="AG91" s="2" t="s">
        <v>140</v>
      </c>
      <c r="AH91" s="48">
        <f t="shared" si="7"/>
        <v>5</v>
      </c>
      <c r="AI91" s="2"/>
      <c r="AJ91" s="46"/>
      <c r="AK91" s="10" t="s">
        <v>141</v>
      </c>
      <c r="AL91" s="10" t="str">
        <f>IF(E91="Fortinet",_xlfn.IFNA(VLOOKUP(AI91,#REF!,2,FALSE),"Please select option under Full PRMA Coverage column"),"")</f>
        <v/>
      </c>
      <c r="AM91" s="10" t="str">
        <f t="shared" si="4"/>
        <v/>
      </c>
      <c r="AN91" s="10" t="str">
        <f t="shared" si="4"/>
        <v/>
      </c>
      <c r="AO91" s="2" t="s">
        <v>142</v>
      </c>
      <c r="AP91" s="2" t="s">
        <v>143</v>
      </c>
      <c r="AQ91" s="2">
        <v>1</v>
      </c>
      <c r="BE91" s="69" t="str">
        <f t="shared" si="6"/>
        <v>SilverpeakSFP</v>
      </c>
      <c r="BF91" s="69" t="str">
        <f t="shared" si="6"/>
        <v>SilverpeakPIM</v>
      </c>
      <c r="BG91" s="69" t="str">
        <f t="shared" si="6"/>
        <v>SilverpeakBW</v>
      </c>
      <c r="BH91" s="69" t="str">
        <f t="shared" si="6"/>
        <v>SilverpeakCable</v>
      </c>
      <c r="BI91" s="69" t="str">
        <f t="shared" si="6"/>
        <v>SilverpeakPC</v>
      </c>
      <c r="BJ91" s="69" t="str">
        <f t="shared" si="5"/>
        <v>SilverpeakFull PRMA</v>
      </c>
    </row>
    <row r="92" spans="1:62" s="48" customFormat="1" ht="87" x14ac:dyDescent="0.35">
      <c r="A92" s="70" t="e">
        <f>IF(F92="Gateway","SDWAN Gateway, SDW0020",IF(E92="","",VLOOKUP(E92,#REF!,2,FALSE)))</f>
        <v>#REF!</v>
      </c>
      <c r="B92" s="70" t="e">
        <f>IF(F92="Gateway","not applicable",IF(E92="","",VLOOKUP(E92,#REF!,3,FALSE)))</f>
        <v>#REF!</v>
      </c>
      <c r="C92" s="70" t="e">
        <f>IF(F92="Gateway","19400263",IF(E92="","",VLOOKUP(E92,#REF!,4,FALSE)))</f>
        <v>#REF!</v>
      </c>
      <c r="D92" s="48" t="s">
        <v>917</v>
      </c>
      <c r="E92" s="48" t="s">
        <v>128</v>
      </c>
      <c r="F92" s="70" t="s">
        <v>129</v>
      </c>
      <c r="G92" s="44" t="s">
        <v>30</v>
      </c>
      <c r="H92" s="71" t="s">
        <v>1953</v>
      </c>
      <c r="J92" s="2">
        <v>37</v>
      </c>
      <c r="K92" s="48" t="s">
        <v>128</v>
      </c>
      <c r="L92" s="48" t="s">
        <v>205</v>
      </c>
      <c r="M92" s="48" t="s">
        <v>159</v>
      </c>
      <c r="N92" s="61">
        <v>50</v>
      </c>
      <c r="O92" s="48" t="s">
        <v>209</v>
      </c>
      <c r="P92" s="70" t="s">
        <v>133</v>
      </c>
      <c r="R92" s="48" t="s">
        <v>134</v>
      </c>
      <c r="S92" s="70" t="s">
        <v>160</v>
      </c>
      <c r="T92" s="2" t="s">
        <v>136</v>
      </c>
      <c r="U92" s="2"/>
      <c r="V92" s="2"/>
      <c r="W92" s="2"/>
      <c r="X92" s="2"/>
      <c r="Y92" s="2"/>
      <c r="Z92" s="2"/>
      <c r="AA92" s="2" t="s">
        <v>137</v>
      </c>
      <c r="AB92" s="2"/>
      <c r="AC92" s="2"/>
      <c r="AD92" s="2" t="s">
        <v>145</v>
      </c>
      <c r="AE92" s="2">
        <v>3</v>
      </c>
      <c r="AF92" s="2" t="s">
        <v>139</v>
      </c>
      <c r="AG92" s="2" t="s">
        <v>140</v>
      </c>
      <c r="AH92" s="48">
        <f t="shared" si="7"/>
        <v>5</v>
      </c>
      <c r="AI92" s="2"/>
      <c r="AJ92" s="46"/>
      <c r="AK92" s="10" t="s">
        <v>141</v>
      </c>
      <c r="AL92" s="10" t="str">
        <f>IF(E92="Fortinet",_xlfn.IFNA(VLOOKUP(AI92,#REF!,2,FALSE),"Please select option under Full PRMA Coverage column"),"")</f>
        <v/>
      </c>
      <c r="AM92" s="10" t="str">
        <f t="shared" si="4"/>
        <v/>
      </c>
      <c r="AN92" s="10" t="str">
        <f t="shared" si="4"/>
        <v/>
      </c>
      <c r="AO92" s="2" t="s">
        <v>142</v>
      </c>
      <c r="AP92" s="2" t="s">
        <v>143</v>
      </c>
      <c r="AQ92" s="2">
        <v>1</v>
      </c>
      <c r="BE92" s="69" t="str">
        <f t="shared" si="6"/>
        <v>SilverpeakSFP</v>
      </c>
      <c r="BF92" s="69" t="str">
        <f t="shared" si="6"/>
        <v>SilverpeakPIM</v>
      </c>
      <c r="BG92" s="69" t="str">
        <f t="shared" si="6"/>
        <v>SilverpeakBW</v>
      </c>
      <c r="BH92" s="69" t="str">
        <f t="shared" si="6"/>
        <v>SilverpeakCable</v>
      </c>
      <c r="BI92" s="69" t="str">
        <f t="shared" si="6"/>
        <v>SilverpeakPC</v>
      </c>
      <c r="BJ92" s="69" t="str">
        <f t="shared" si="5"/>
        <v>SilverpeakFull PRMA</v>
      </c>
    </row>
    <row r="93" spans="1:62" s="48" customFormat="1" ht="87" x14ac:dyDescent="0.35">
      <c r="A93" s="70" t="e">
        <f>IF(F93="Gateway","SDWAN Gateway, SDW0020",IF(E93="","",VLOOKUP(E93,#REF!,2,FALSE)))</f>
        <v>#REF!</v>
      </c>
      <c r="B93" s="70" t="e">
        <f>IF(F93="Gateway","not applicable",IF(E93="","",VLOOKUP(E93,#REF!,3,FALSE)))</f>
        <v>#REF!</v>
      </c>
      <c r="C93" s="70" t="e">
        <f>IF(F93="Gateway","19400263",IF(E93="","",VLOOKUP(E93,#REF!,4,FALSE)))</f>
        <v>#REF!</v>
      </c>
      <c r="D93" s="48" t="s">
        <v>919</v>
      </c>
      <c r="E93" s="48" t="s">
        <v>128</v>
      </c>
      <c r="F93" s="70" t="s">
        <v>129</v>
      </c>
      <c r="G93" s="44" t="s">
        <v>30</v>
      </c>
      <c r="H93" s="71" t="s">
        <v>2002</v>
      </c>
      <c r="J93" s="2">
        <v>30</v>
      </c>
      <c r="K93" s="48" t="s">
        <v>128</v>
      </c>
      <c r="L93" s="48" t="s">
        <v>205</v>
      </c>
      <c r="M93" s="48" t="s">
        <v>147</v>
      </c>
      <c r="N93" s="61">
        <v>100</v>
      </c>
      <c r="O93" s="48" t="s">
        <v>210</v>
      </c>
      <c r="P93" s="70" t="s">
        <v>133</v>
      </c>
      <c r="R93" s="48" t="s">
        <v>134</v>
      </c>
      <c r="S93" s="70" t="s">
        <v>149</v>
      </c>
      <c r="T93" s="2" t="s">
        <v>136</v>
      </c>
      <c r="U93" s="2"/>
      <c r="V93" s="2"/>
      <c r="W93" s="2"/>
      <c r="X93" s="2"/>
      <c r="Y93" s="2"/>
      <c r="Z93" s="2"/>
      <c r="AA93" s="2" t="s">
        <v>137</v>
      </c>
      <c r="AB93" s="2"/>
      <c r="AC93" s="2"/>
      <c r="AD93" s="2" t="s">
        <v>145</v>
      </c>
      <c r="AE93" s="2">
        <v>3</v>
      </c>
      <c r="AF93" s="2" t="s">
        <v>139</v>
      </c>
      <c r="AG93" s="2" t="s">
        <v>140</v>
      </c>
      <c r="AH93" s="48">
        <f t="shared" si="7"/>
        <v>10</v>
      </c>
      <c r="AI93" s="2"/>
      <c r="AJ93" s="46"/>
      <c r="AK93" s="10" t="s">
        <v>141</v>
      </c>
      <c r="AL93" s="10" t="str">
        <f>IF(E93="Fortinet",_xlfn.IFNA(VLOOKUP(AI93,#REF!,2,FALSE),"Please select option under Full PRMA Coverage column"),"")</f>
        <v/>
      </c>
      <c r="AM93" s="10" t="str">
        <f t="shared" si="4"/>
        <v/>
      </c>
      <c r="AN93" s="10" t="str">
        <f t="shared" si="4"/>
        <v/>
      </c>
      <c r="AO93" s="2" t="s">
        <v>142</v>
      </c>
      <c r="AP93" s="2" t="s">
        <v>143</v>
      </c>
      <c r="AQ93" s="2">
        <v>1</v>
      </c>
      <c r="BE93" s="69" t="str">
        <f t="shared" si="6"/>
        <v>SilverpeakSFP</v>
      </c>
      <c r="BF93" s="69" t="str">
        <f t="shared" si="6"/>
        <v>SilverpeakPIM</v>
      </c>
      <c r="BG93" s="69" t="str">
        <f t="shared" si="6"/>
        <v>SilverpeakBW</v>
      </c>
      <c r="BH93" s="69" t="str">
        <f t="shared" si="6"/>
        <v>SilverpeakCable</v>
      </c>
      <c r="BI93" s="69" t="str">
        <f t="shared" si="6"/>
        <v>SilverpeakPC</v>
      </c>
      <c r="BJ93" s="69" t="str">
        <f t="shared" si="5"/>
        <v>SilverpeakFull PRMA</v>
      </c>
    </row>
    <row r="94" spans="1:62" s="48" customFormat="1" ht="87" x14ac:dyDescent="0.35">
      <c r="A94" s="70" t="e">
        <f>IF(F94="Gateway","SDWAN Gateway, SDW0020",IF(E94="","",VLOOKUP(E94,#REF!,2,FALSE)))</f>
        <v>#REF!</v>
      </c>
      <c r="B94" s="70" t="e">
        <f>IF(F94="Gateway","not applicable",IF(E94="","",VLOOKUP(E94,#REF!,3,FALSE)))</f>
        <v>#REF!</v>
      </c>
      <c r="C94" s="70" t="e">
        <f>IF(F94="Gateway","19400263",IF(E94="","",VLOOKUP(E94,#REF!,4,FALSE)))</f>
        <v>#REF!</v>
      </c>
      <c r="D94" s="48" t="s">
        <v>921</v>
      </c>
      <c r="E94" s="48" t="s">
        <v>128</v>
      </c>
      <c r="F94" s="70" t="s">
        <v>129</v>
      </c>
      <c r="G94" s="44" t="s">
        <v>30</v>
      </c>
      <c r="H94" s="71" t="s">
        <v>2002</v>
      </c>
      <c r="J94" s="2">
        <v>31</v>
      </c>
      <c r="K94" s="48" t="s">
        <v>128</v>
      </c>
      <c r="L94" s="48" t="s">
        <v>205</v>
      </c>
      <c r="M94" s="48" t="s">
        <v>159</v>
      </c>
      <c r="N94" s="61">
        <v>100</v>
      </c>
      <c r="O94" s="48" t="s">
        <v>210</v>
      </c>
      <c r="P94" s="70" t="s">
        <v>133</v>
      </c>
      <c r="R94" s="48" t="s">
        <v>134</v>
      </c>
      <c r="S94" s="70" t="s">
        <v>149</v>
      </c>
      <c r="T94" s="2" t="s">
        <v>136</v>
      </c>
      <c r="U94" s="2"/>
      <c r="V94" s="2"/>
      <c r="W94" s="2"/>
      <c r="X94" s="2"/>
      <c r="Y94" s="2"/>
      <c r="Z94" s="2"/>
      <c r="AA94" s="2" t="s">
        <v>137</v>
      </c>
      <c r="AB94" s="2"/>
      <c r="AC94" s="2"/>
      <c r="AD94" s="2" t="s">
        <v>145</v>
      </c>
      <c r="AE94" s="2">
        <v>3</v>
      </c>
      <c r="AF94" s="2" t="s">
        <v>139</v>
      </c>
      <c r="AG94" s="2" t="s">
        <v>140</v>
      </c>
      <c r="AH94" s="48">
        <f t="shared" si="7"/>
        <v>10</v>
      </c>
      <c r="AI94" s="2"/>
      <c r="AJ94" s="46"/>
      <c r="AK94" s="10" t="s">
        <v>141</v>
      </c>
      <c r="AL94" s="10" t="str">
        <f>IF(E94="Fortinet",_xlfn.IFNA(VLOOKUP(AI94,#REF!,2,FALSE),"Please select option under Full PRMA Coverage column"),"")</f>
        <v/>
      </c>
      <c r="AM94" s="10" t="str">
        <f t="shared" si="4"/>
        <v/>
      </c>
      <c r="AN94" s="10" t="str">
        <f t="shared" si="4"/>
        <v/>
      </c>
      <c r="AO94" s="2" t="s">
        <v>142</v>
      </c>
      <c r="AP94" s="2" t="s">
        <v>143</v>
      </c>
      <c r="AQ94" s="2">
        <v>1</v>
      </c>
      <c r="BE94" s="69" t="str">
        <f t="shared" si="6"/>
        <v>SilverpeakSFP</v>
      </c>
      <c r="BF94" s="69" t="str">
        <f t="shared" si="6"/>
        <v>SilverpeakPIM</v>
      </c>
      <c r="BG94" s="69" t="str">
        <f t="shared" si="6"/>
        <v>SilverpeakBW</v>
      </c>
      <c r="BH94" s="69" t="str">
        <f t="shared" si="6"/>
        <v>SilverpeakCable</v>
      </c>
      <c r="BI94" s="69" t="str">
        <f t="shared" si="6"/>
        <v>SilverpeakPC</v>
      </c>
      <c r="BJ94" s="69" t="str">
        <f t="shared" si="5"/>
        <v>SilverpeakFull PRMA</v>
      </c>
    </row>
    <row r="95" spans="1:62" s="48" customFormat="1" ht="87" x14ac:dyDescent="0.35">
      <c r="A95" s="70" t="e">
        <f>IF(F95="Gateway","SDWAN Gateway, SDW0020",IF(E95="","",VLOOKUP(E95,#REF!,2,FALSE)))</f>
        <v>#REF!</v>
      </c>
      <c r="B95" s="70" t="e">
        <f>IF(F95="Gateway","not applicable",IF(E95="","",VLOOKUP(E95,#REF!,3,FALSE)))</f>
        <v>#REF!</v>
      </c>
      <c r="C95" s="70" t="e">
        <f>IF(F95="Gateway","19400263",IF(E95="","",VLOOKUP(E95,#REF!,4,FALSE)))</f>
        <v>#REF!</v>
      </c>
      <c r="D95" s="48" t="s">
        <v>923</v>
      </c>
      <c r="E95" s="48" t="s">
        <v>128</v>
      </c>
      <c r="F95" s="70" t="s">
        <v>129</v>
      </c>
      <c r="G95" s="44" t="s">
        <v>30</v>
      </c>
      <c r="H95" s="71" t="s">
        <v>2003</v>
      </c>
      <c r="J95" s="2">
        <v>9</v>
      </c>
      <c r="K95" s="48" t="s">
        <v>128</v>
      </c>
      <c r="L95" s="48" t="s">
        <v>131</v>
      </c>
      <c r="M95" s="48" t="s">
        <v>132</v>
      </c>
      <c r="N95" s="61">
        <v>200</v>
      </c>
      <c r="O95" s="48" t="s">
        <v>211</v>
      </c>
      <c r="P95" s="70" t="s">
        <v>133</v>
      </c>
      <c r="R95" s="48" t="s">
        <v>134</v>
      </c>
      <c r="S95" s="70" t="s">
        <v>149</v>
      </c>
      <c r="T95" s="2" t="s">
        <v>136</v>
      </c>
      <c r="U95" s="2"/>
      <c r="V95" s="2"/>
      <c r="W95" s="2"/>
      <c r="X95" s="2"/>
      <c r="Y95" s="2"/>
      <c r="Z95" s="2"/>
      <c r="AA95" s="2" t="s">
        <v>137</v>
      </c>
      <c r="AB95" s="2"/>
      <c r="AC95" s="2"/>
      <c r="AD95" s="2" t="s">
        <v>145</v>
      </c>
      <c r="AE95" s="2">
        <v>3</v>
      </c>
      <c r="AF95" s="2" t="s">
        <v>139</v>
      </c>
      <c r="AG95" s="2" t="s">
        <v>140</v>
      </c>
      <c r="AH95" s="48">
        <f t="shared" si="7"/>
        <v>20</v>
      </c>
      <c r="AI95" s="2"/>
      <c r="AJ95" s="46"/>
      <c r="AK95" s="10" t="s">
        <v>141</v>
      </c>
      <c r="AL95" s="10" t="str">
        <f>IF(E95="Fortinet",_xlfn.IFNA(VLOOKUP(AI95,#REF!,2,FALSE),"Please select option under Full PRMA Coverage column"),"")</f>
        <v/>
      </c>
      <c r="AM95" s="10" t="str">
        <f t="shared" si="4"/>
        <v/>
      </c>
      <c r="AN95" s="10" t="str">
        <f t="shared" si="4"/>
        <v/>
      </c>
      <c r="AO95" s="2" t="s">
        <v>142</v>
      </c>
      <c r="AP95" s="2" t="s">
        <v>143</v>
      </c>
      <c r="AQ95" s="2">
        <v>1</v>
      </c>
      <c r="BE95" s="69" t="str">
        <f t="shared" si="6"/>
        <v>SilverpeakSFP</v>
      </c>
      <c r="BF95" s="69" t="str">
        <f t="shared" si="6"/>
        <v>SilverpeakPIM</v>
      </c>
      <c r="BG95" s="69" t="str">
        <f t="shared" si="6"/>
        <v>SilverpeakBW</v>
      </c>
      <c r="BH95" s="69" t="str">
        <f t="shared" si="6"/>
        <v>SilverpeakCable</v>
      </c>
      <c r="BI95" s="69" t="str">
        <f t="shared" si="6"/>
        <v>SilverpeakPC</v>
      </c>
      <c r="BJ95" s="69" t="str">
        <f t="shared" si="5"/>
        <v>SilverpeakFull PRMA</v>
      </c>
    </row>
    <row r="96" spans="1:62" s="48" customFormat="1" ht="87" x14ac:dyDescent="0.35">
      <c r="A96" s="70" t="e">
        <f>IF(F96="Gateway","SDWAN Gateway, SDW0020",IF(E96="","",VLOOKUP(E96,#REF!,2,FALSE)))</f>
        <v>#REF!</v>
      </c>
      <c r="B96" s="70" t="e">
        <f>IF(F96="Gateway","not applicable",IF(E96="","",VLOOKUP(E96,#REF!,3,FALSE)))</f>
        <v>#REF!</v>
      </c>
      <c r="C96" s="70" t="e">
        <f>IF(F96="Gateway","19400263",IF(E96="","",VLOOKUP(E96,#REF!,4,FALSE)))</f>
        <v>#REF!</v>
      </c>
      <c r="D96" s="48" t="s">
        <v>925</v>
      </c>
      <c r="E96" s="48" t="s">
        <v>128</v>
      </c>
      <c r="F96" s="70" t="s">
        <v>129</v>
      </c>
      <c r="G96" s="44" t="s">
        <v>30</v>
      </c>
      <c r="H96" s="71" t="s">
        <v>2003</v>
      </c>
      <c r="J96" s="2">
        <v>10</v>
      </c>
      <c r="K96" s="48" t="s">
        <v>128</v>
      </c>
      <c r="L96" s="48" t="s">
        <v>131</v>
      </c>
      <c r="M96" s="48" t="s">
        <v>147</v>
      </c>
      <c r="N96" s="61">
        <v>200</v>
      </c>
      <c r="O96" s="48" t="s">
        <v>211</v>
      </c>
      <c r="P96" s="70" t="s">
        <v>133</v>
      </c>
      <c r="R96" s="48" t="s">
        <v>134</v>
      </c>
      <c r="S96" s="70" t="s">
        <v>149</v>
      </c>
      <c r="T96" s="2" t="s">
        <v>136</v>
      </c>
      <c r="AA96" s="2" t="s">
        <v>137</v>
      </c>
      <c r="AB96" s="2"/>
      <c r="AC96" s="2"/>
      <c r="AD96" s="2" t="s">
        <v>145</v>
      </c>
      <c r="AE96" s="2">
        <v>3</v>
      </c>
      <c r="AF96" s="2" t="s">
        <v>139</v>
      </c>
      <c r="AG96" s="2" t="s">
        <v>140</v>
      </c>
      <c r="AH96" s="70">
        <f t="shared" si="7"/>
        <v>20</v>
      </c>
      <c r="AI96" s="2"/>
      <c r="AJ96" s="46"/>
      <c r="AK96" s="10" t="s">
        <v>141</v>
      </c>
      <c r="AL96" s="10" t="str">
        <f>IF(E96="Fortinet",_xlfn.IFNA(VLOOKUP(AI96,#REF!,2,FALSE),"Please select option under Full PRMA Coverage column"),"")</f>
        <v/>
      </c>
      <c r="AM96" s="10" t="str">
        <f t="shared" si="4"/>
        <v/>
      </c>
      <c r="AN96" s="10" t="str">
        <f t="shared" si="4"/>
        <v/>
      </c>
      <c r="AO96" s="2" t="s">
        <v>142</v>
      </c>
      <c r="AP96" s="2" t="s">
        <v>143</v>
      </c>
      <c r="AQ96" s="2">
        <v>1</v>
      </c>
      <c r="BE96" s="69" t="str">
        <f t="shared" si="6"/>
        <v>SilverpeakSFP</v>
      </c>
      <c r="BF96" s="69" t="str">
        <f t="shared" si="6"/>
        <v>SilverpeakPIM</v>
      </c>
      <c r="BG96" s="69" t="str">
        <f t="shared" si="6"/>
        <v>SilverpeakBW</v>
      </c>
      <c r="BH96" s="69" t="str">
        <f t="shared" si="6"/>
        <v>SilverpeakCable</v>
      </c>
      <c r="BI96" s="69" t="str">
        <f t="shared" si="6"/>
        <v>SilverpeakPC</v>
      </c>
      <c r="BJ96" s="69" t="str">
        <f t="shared" si="5"/>
        <v>SilverpeakFull PRMA</v>
      </c>
    </row>
    <row r="97" spans="1:62" s="48" customFormat="1" ht="87" x14ac:dyDescent="0.35">
      <c r="A97" s="70" t="e">
        <f>IF(F97="Gateway","SDWAN Gateway, SDW0020",IF(E97="","",VLOOKUP(E97,#REF!,2,FALSE)))</f>
        <v>#REF!</v>
      </c>
      <c r="B97" s="70" t="e">
        <f>IF(F97="Gateway","not applicable",IF(E97="","",VLOOKUP(E97,#REF!,3,FALSE)))</f>
        <v>#REF!</v>
      </c>
      <c r="C97" s="70" t="e">
        <f>IF(F97="Gateway","19400263",IF(E97="","",VLOOKUP(E97,#REF!,4,FALSE)))</f>
        <v>#REF!</v>
      </c>
      <c r="D97" s="48" t="s">
        <v>927</v>
      </c>
      <c r="E97" s="48" t="s">
        <v>128</v>
      </c>
      <c r="F97" s="70" t="s">
        <v>129</v>
      </c>
      <c r="G97" s="44" t="s">
        <v>30</v>
      </c>
      <c r="H97" s="71" t="s">
        <v>2074</v>
      </c>
      <c r="J97" s="2">
        <v>36</v>
      </c>
      <c r="K97" s="48" t="s">
        <v>128</v>
      </c>
      <c r="L97" s="48" t="s">
        <v>205</v>
      </c>
      <c r="M97" s="48" t="s">
        <v>147</v>
      </c>
      <c r="N97" s="61">
        <v>20</v>
      </c>
      <c r="O97" s="48" t="s">
        <v>212</v>
      </c>
      <c r="P97" s="70" t="s">
        <v>133</v>
      </c>
      <c r="R97" s="48" t="s">
        <v>134</v>
      </c>
      <c r="S97" s="70" t="s">
        <v>160</v>
      </c>
      <c r="T97" s="2" t="s">
        <v>136</v>
      </c>
      <c r="AA97" s="2" t="s">
        <v>137</v>
      </c>
      <c r="AB97" s="2"/>
      <c r="AC97" s="2"/>
      <c r="AD97" s="2" t="s">
        <v>145</v>
      </c>
      <c r="AE97" s="2">
        <v>3</v>
      </c>
      <c r="AF97" s="2" t="s">
        <v>139</v>
      </c>
      <c r="AG97" s="2" t="s">
        <v>140</v>
      </c>
      <c r="AH97" s="70">
        <f t="shared" si="7"/>
        <v>2</v>
      </c>
      <c r="AI97" s="2"/>
      <c r="AJ97" s="46"/>
      <c r="AK97" s="10" t="s">
        <v>141</v>
      </c>
      <c r="AL97" s="10" t="str">
        <f>IF(E97="Fortinet",_xlfn.IFNA(VLOOKUP(AI97,#REF!,2,FALSE),"Please select option under Full PRMA Coverage column"),"")</f>
        <v/>
      </c>
      <c r="AM97" s="10" t="str">
        <f t="shared" si="4"/>
        <v/>
      </c>
      <c r="AN97" s="10" t="str">
        <f t="shared" si="4"/>
        <v/>
      </c>
      <c r="AO97" s="2" t="s">
        <v>142</v>
      </c>
      <c r="AP97" s="2" t="s">
        <v>143</v>
      </c>
      <c r="AQ97" s="2">
        <v>1</v>
      </c>
      <c r="BE97" s="69" t="str">
        <f t="shared" si="6"/>
        <v>SilverpeakSFP</v>
      </c>
      <c r="BF97" s="69" t="str">
        <f t="shared" si="6"/>
        <v>SilverpeakPIM</v>
      </c>
      <c r="BG97" s="69" t="str">
        <f t="shared" si="6"/>
        <v>SilverpeakBW</v>
      </c>
      <c r="BH97" s="69" t="str">
        <f t="shared" si="6"/>
        <v>SilverpeakCable</v>
      </c>
      <c r="BI97" s="69" t="str">
        <f t="shared" si="6"/>
        <v>SilverpeakPC</v>
      </c>
      <c r="BJ97" s="69" t="str">
        <f t="shared" si="5"/>
        <v>SilverpeakFull PRMA</v>
      </c>
    </row>
    <row r="98" spans="1:62" s="48" customFormat="1" ht="87" x14ac:dyDescent="0.35">
      <c r="A98" s="70" t="e">
        <f>IF(F98="Gateway","SDWAN Gateway, SDW0020",IF(E98="","",VLOOKUP(E98,#REF!,2,FALSE)))</f>
        <v>#REF!</v>
      </c>
      <c r="B98" s="70" t="e">
        <f>IF(F98="Gateway","not applicable",IF(E98="","",VLOOKUP(E98,#REF!,3,FALSE)))</f>
        <v>#REF!</v>
      </c>
      <c r="C98" s="70" t="e">
        <f>IF(F98="Gateway","19400263",IF(E98="","",VLOOKUP(E98,#REF!,4,FALSE)))</f>
        <v>#REF!</v>
      </c>
      <c r="D98" s="48" t="s">
        <v>929</v>
      </c>
      <c r="E98" s="48" t="s">
        <v>128</v>
      </c>
      <c r="F98" s="70" t="s">
        <v>129</v>
      </c>
      <c r="G98" s="44" t="s">
        <v>30</v>
      </c>
      <c r="H98" s="71" t="s">
        <v>2074</v>
      </c>
      <c r="J98" s="2">
        <v>37</v>
      </c>
      <c r="K98" s="48" t="s">
        <v>128</v>
      </c>
      <c r="L98" s="48" t="s">
        <v>205</v>
      </c>
      <c r="M98" s="48" t="s">
        <v>159</v>
      </c>
      <c r="N98" s="61">
        <v>20</v>
      </c>
      <c r="O98" s="48" t="s">
        <v>212</v>
      </c>
      <c r="P98" s="70" t="s">
        <v>133</v>
      </c>
      <c r="R98" s="48" t="s">
        <v>134</v>
      </c>
      <c r="S98" s="70" t="s">
        <v>160</v>
      </c>
      <c r="T98" s="2" t="s">
        <v>136</v>
      </c>
      <c r="AA98" s="2" t="s">
        <v>137</v>
      </c>
      <c r="AB98" s="2"/>
      <c r="AC98" s="2"/>
      <c r="AD98" s="2" t="s">
        <v>145</v>
      </c>
      <c r="AE98" s="2">
        <v>3</v>
      </c>
      <c r="AF98" s="2" t="s">
        <v>139</v>
      </c>
      <c r="AG98" s="2" t="s">
        <v>140</v>
      </c>
      <c r="AH98" s="70">
        <f t="shared" si="7"/>
        <v>2</v>
      </c>
      <c r="AI98" s="2"/>
      <c r="AJ98" s="46"/>
      <c r="AK98" s="10" t="s">
        <v>141</v>
      </c>
      <c r="AL98" s="10" t="str">
        <f>IF(E98="Fortinet",_xlfn.IFNA(VLOOKUP(AI98,#REF!,2,FALSE),"Please select option under Full PRMA Coverage column"),"")</f>
        <v/>
      </c>
      <c r="AM98" s="10" t="str">
        <f t="shared" si="4"/>
        <v/>
      </c>
      <c r="AN98" s="10" t="str">
        <f t="shared" si="4"/>
        <v/>
      </c>
      <c r="AO98" s="2" t="s">
        <v>142</v>
      </c>
      <c r="AP98" s="2" t="s">
        <v>143</v>
      </c>
      <c r="AQ98" s="2">
        <v>1</v>
      </c>
      <c r="BE98" s="69" t="str">
        <f t="shared" si="6"/>
        <v>SilverpeakSFP</v>
      </c>
      <c r="BF98" s="69" t="str">
        <f t="shared" si="6"/>
        <v>SilverpeakPIM</v>
      </c>
      <c r="BG98" s="69" t="str">
        <f t="shared" si="6"/>
        <v>SilverpeakBW</v>
      </c>
      <c r="BH98" s="69" t="str">
        <f t="shared" si="6"/>
        <v>SilverpeakCable</v>
      </c>
      <c r="BI98" s="69" t="str">
        <f t="shared" si="6"/>
        <v>SilverpeakPC</v>
      </c>
      <c r="BJ98" s="69" t="str">
        <f t="shared" si="5"/>
        <v>SilverpeakFull PRMA</v>
      </c>
    </row>
    <row r="99" spans="1:62" s="48" customFormat="1" ht="87" x14ac:dyDescent="0.35">
      <c r="A99" s="70" t="e">
        <f>IF(F99="Gateway","SDWAN Gateway, SDW0020",IF(E99="","",VLOOKUP(E99,#REF!,2,FALSE)))</f>
        <v>#REF!</v>
      </c>
      <c r="B99" s="70" t="e">
        <f>IF(F99="Gateway","not applicable",IF(E99="","",VLOOKUP(E99,#REF!,3,FALSE)))</f>
        <v>#REF!</v>
      </c>
      <c r="C99" s="70" t="e">
        <f>IF(F99="Gateway","19400263",IF(E99="","",VLOOKUP(E99,#REF!,4,FALSE)))</f>
        <v>#REF!</v>
      </c>
      <c r="D99" s="48" t="s">
        <v>931</v>
      </c>
      <c r="E99" s="48" t="s">
        <v>128</v>
      </c>
      <c r="F99" s="70" t="s">
        <v>129</v>
      </c>
      <c r="G99" s="44" t="s">
        <v>30</v>
      </c>
      <c r="H99" s="71" t="s">
        <v>2075</v>
      </c>
      <c r="J99" s="2">
        <v>36</v>
      </c>
      <c r="K99" s="48" t="s">
        <v>128</v>
      </c>
      <c r="L99" s="48" t="s">
        <v>205</v>
      </c>
      <c r="M99" s="48" t="s">
        <v>147</v>
      </c>
      <c r="N99" s="61">
        <v>20</v>
      </c>
      <c r="O99" s="48" t="s">
        <v>213</v>
      </c>
      <c r="P99" s="70" t="s">
        <v>133</v>
      </c>
      <c r="R99" s="48" t="s">
        <v>134</v>
      </c>
      <c r="S99" s="70" t="s">
        <v>160</v>
      </c>
      <c r="T99" s="2" t="s">
        <v>136</v>
      </c>
      <c r="AA99" s="2" t="s">
        <v>137</v>
      </c>
      <c r="AB99" s="2"/>
      <c r="AC99" s="2"/>
      <c r="AD99" s="2" t="s">
        <v>145</v>
      </c>
      <c r="AE99" s="2">
        <v>3</v>
      </c>
      <c r="AF99" s="2" t="s">
        <v>139</v>
      </c>
      <c r="AG99" s="2" t="s">
        <v>140</v>
      </c>
      <c r="AH99" s="70">
        <f t="shared" si="7"/>
        <v>2</v>
      </c>
      <c r="AI99" s="2"/>
      <c r="AJ99" s="46"/>
      <c r="AK99" s="10" t="s">
        <v>141</v>
      </c>
      <c r="AL99" s="10" t="str">
        <f>IF(E99="Fortinet",_xlfn.IFNA(VLOOKUP(AI99,#REF!,2,FALSE),"Please select option under Full PRMA Coverage column"),"")</f>
        <v/>
      </c>
      <c r="AM99" s="10" t="str">
        <f t="shared" si="4"/>
        <v/>
      </c>
      <c r="AN99" s="10" t="str">
        <f t="shared" si="4"/>
        <v/>
      </c>
      <c r="AO99" s="2" t="s">
        <v>142</v>
      </c>
      <c r="AP99" s="2" t="s">
        <v>143</v>
      </c>
      <c r="AQ99" s="2">
        <v>1</v>
      </c>
      <c r="BE99" s="69" t="str">
        <f t="shared" si="6"/>
        <v>SilverpeakSFP</v>
      </c>
      <c r="BF99" s="69" t="str">
        <f t="shared" si="6"/>
        <v>SilverpeakPIM</v>
      </c>
      <c r="BG99" s="69" t="str">
        <f t="shared" si="6"/>
        <v>SilverpeakBW</v>
      </c>
      <c r="BH99" s="69" t="str">
        <f t="shared" si="6"/>
        <v>SilverpeakCable</v>
      </c>
      <c r="BI99" s="69" t="str">
        <f t="shared" si="6"/>
        <v>SilverpeakPC</v>
      </c>
      <c r="BJ99" s="69" t="str">
        <f t="shared" si="5"/>
        <v>SilverpeakFull PRMA</v>
      </c>
    </row>
    <row r="100" spans="1:62" s="48" customFormat="1" ht="87" x14ac:dyDescent="0.35">
      <c r="A100" s="70" t="e">
        <f>IF(F100="Gateway","SDWAN Gateway, SDW0020",IF(E100="","",VLOOKUP(E100,#REF!,2,FALSE)))</f>
        <v>#REF!</v>
      </c>
      <c r="B100" s="70" t="e">
        <f>IF(F100="Gateway","not applicable",IF(E100="","",VLOOKUP(E100,#REF!,3,FALSE)))</f>
        <v>#REF!</v>
      </c>
      <c r="C100" s="70" t="e">
        <f>IF(F100="Gateway","19400263",IF(E100="","",VLOOKUP(E100,#REF!,4,FALSE)))</f>
        <v>#REF!</v>
      </c>
      <c r="D100" s="48" t="s">
        <v>933</v>
      </c>
      <c r="E100" s="48" t="s">
        <v>128</v>
      </c>
      <c r="F100" s="70" t="s">
        <v>129</v>
      </c>
      <c r="G100" s="44" t="s">
        <v>30</v>
      </c>
      <c r="H100" s="71" t="s">
        <v>2075</v>
      </c>
      <c r="J100" s="2">
        <v>37</v>
      </c>
      <c r="K100" s="48" t="s">
        <v>128</v>
      </c>
      <c r="L100" s="48" t="s">
        <v>205</v>
      </c>
      <c r="M100" s="48" t="s">
        <v>159</v>
      </c>
      <c r="N100" s="61">
        <v>20</v>
      </c>
      <c r="O100" s="48" t="s">
        <v>213</v>
      </c>
      <c r="P100" s="70" t="s">
        <v>133</v>
      </c>
      <c r="R100" s="48" t="s">
        <v>134</v>
      </c>
      <c r="S100" s="70" t="s">
        <v>160</v>
      </c>
      <c r="T100" s="2" t="s">
        <v>136</v>
      </c>
      <c r="AA100" s="2" t="s">
        <v>137</v>
      </c>
      <c r="AB100" s="2"/>
      <c r="AC100" s="2"/>
      <c r="AD100" s="2" t="s">
        <v>145</v>
      </c>
      <c r="AE100" s="2">
        <v>3</v>
      </c>
      <c r="AF100" s="2" t="s">
        <v>139</v>
      </c>
      <c r="AG100" s="2" t="s">
        <v>140</v>
      </c>
      <c r="AH100" s="70">
        <f t="shared" si="7"/>
        <v>2</v>
      </c>
      <c r="AI100" s="2"/>
      <c r="AJ100" s="46"/>
      <c r="AK100" s="10" t="s">
        <v>141</v>
      </c>
      <c r="AL100" s="10" t="str">
        <f>IF(E100="Fortinet",_xlfn.IFNA(VLOOKUP(AI100,#REF!,2,FALSE),"Please select option under Full PRMA Coverage column"),"")</f>
        <v/>
      </c>
      <c r="AM100" s="10" t="str">
        <f t="shared" si="4"/>
        <v/>
      </c>
      <c r="AN100" s="10" t="str">
        <f t="shared" si="4"/>
        <v/>
      </c>
      <c r="AO100" s="2" t="s">
        <v>142</v>
      </c>
      <c r="AP100" s="2" t="s">
        <v>143</v>
      </c>
      <c r="AQ100" s="2">
        <v>1</v>
      </c>
      <c r="BE100" s="69" t="str">
        <f t="shared" si="6"/>
        <v>SilverpeakSFP</v>
      </c>
      <c r="BF100" s="69" t="str">
        <f t="shared" si="6"/>
        <v>SilverpeakPIM</v>
      </c>
      <c r="BG100" s="69" t="str">
        <f t="shared" si="6"/>
        <v>SilverpeakBW</v>
      </c>
      <c r="BH100" s="69" t="str">
        <f t="shared" si="6"/>
        <v>SilverpeakCable</v>
      </c>
      <c r="BI100" s="69" t="str">
        <f t="shared" si="6"/>
        <v>SilverpeakPC</v>
      </c>
      <c r="BJ100" s="69" t="str">
        <f t="shared" si="5"/>
        <v>SilverpeakFull PRMA</v>
      </c>
    </row>
    <row r="101" spans="1:62" s="48" customFormat="1" ht="87" x14ac:dyDescent="0.35">
      <c r="A101" s="70" t="e">
        <f>IF(F101="Gateway","SDWAN Gateway, SDW0020",IF(E101="","",VLOOKUP(E101,#REF!,2,FALSE)))</f>
        <v>#REF!</v>
      </c>
      <c r="B101" s="70" t="e">
        <f>IF(F101="Gateway","not applicable",IF(E101="","",VLOOKUP(E101,#REF!,3,FALSE)))</f>
        <v>#REF!</v>
      </c>
      <c r="C101" s="70" t="e">
        <f>IF(F101="Gateway","19400263",IF(E101="","",VLOOKUP(E101,#REF!,4,FALSE)))</f>
        <v>#REF!</v>
      </c>
      <c r="D101" s="48" t="s">
        <v>935</v>
      </c>
      <c r="E101" s="48" t="s">
        <v>128</v>
      </c>
      <c r="F101" s="70" t="s">
        <v>129</v>
      </c>
      <c r="G101" s="44" t="s">
        <v>30</v>
      </c>
      <c r="H101" s="48" t="s">
        <v>31</v>
      </c>
      <c r="J101" s="2">
        <v>36</v>
      </c>
      <c r="K101" s="48" t="s">
        <v>128</v>
      </c>
      <c r="L101" s="48" t="s">
        <v>205</v>
      </c>
      <c r="M101" s="48" t="s">
        <v>147</v>
      </c>
      <c r="N101" s="61">
        <v>50</v>
      </c>
      <c r="O101" s="48" t="s">
        <v>214</v>
      </c>
      <c r="P101" s="70" t="s">
        <v>133</v>
      </c>
      <c r="R101" s="48" t="s">
        <v>134</v>
      </c>
      <c r="S101" s="70" t="s">
        <v>160</v>
      </c>
      <c r="T101" s="2" t="s">
        <v>136</v>
      </c>
      <c r="AA101" s="2" t="s">
        <v>137</v>
      </c>
      <c r="AB101" s="2"/>
      <c r="AC101" s="2"/>
      <c r="AD101" s="2" t="s">
        <v>145</v>
      </c>
      <c r="AE101" s="2">
        <v>3</v>
      </c>
      <c r="AF101" s="2" t="s">
        <v>139</v>
      </c>
      <c r="AG101" s="2" t="s">
        <v>140</v>
      </c>
      <c r="AH101" s="70">
        <f t="shared" si="7"/>
        <v>5</v>
      </c>
      <c r="AI101" s="2"/>
      <c r="AJ101" s="46"/>
      <c r="AK101" s="10" t="s">
        <v>141</v>
      </c>
      <c r="AL101" s="10" t="str">
        <f>IF(E101="Fortinet",_xlfn.IFNA(VLOOKUP(AI101,#REF!,2,FALSE),"Please select option under Full PRMA Coverage column"),"")</f>
        <v/>
      </c>
      <c r="AM101" s="10" t="str">
        <f t="shared" si="4"/>
        <v/>
      </c>
      <c r="AN101" s="10" t="str">
        <f t="shared" si="4"/>
        <v/>
      </c>
      <c r="AO101" s="2" t="s">
        <v>142</v>
      </c>
      <c r="AP101" s="2" t="s">
        <v>143</v>
      </c>
      <c r="AQ101" s="2">
        <v>1</v>
      </c>
      <c r="BE101" s="69" t="str">
        <f t="shared" si="6"/>
        <v>SilverpeakSFP</v>
      </c>
      <c r="BF101" s="69" t="str">
        <f t="shared" si="6"/>
        <v>SilverpeakPIM</v>
      </c>
      <c r="BG101" s="69" t="str">
        <f t="shared" si="6"/>
        <v>SilverpeakBW</v>
      </c>
      <c r="BH101" s="69" t="str">
        <f t="shared" si="6"/>
        <v>SilverpeakCable</v>
      </c>
      <c r="BI101" s="69" t="str">
        <f t="shared" si="6"/>
        <v>SilverpeakPC</v>
      </c>
      <c r="BJ101" s="69" t="str">
        <f t="shared" si="5"/>
        <v>SilverpeakFull PRMA</v>
      </c>
    </row>
    <row r="102" spans="1:62" s="48" customFormat="1" ht="116" x14ac:dyDescent="0.35">
      <c r="A102" s="70" t="e">
        <f>IF(F102="Gateway","SDWAN Gateway, SDW0020",IF(E102="","",VLOOKUP(E102,#REF!,2,FALSE)))</f>
        <v>#REF!</v>
      </c>
      <c r="B102" s="70" t="e">
        <f>IF(F102="Gateway","not applicable",IF(E102="","",VLOOKUP(E102,#REF!,3,FALSE)))</f>
        <v>#REF!</v>
      </c>
      <c r="C102" s="70" t="e">
        <f>IF(F102="Gateway","19400263",IF(E102="","",VLOOKUP(E102,#REF!,4,FALSE)))</f>
        <v>#REF!</v>
      </c>
      <c r="D102" s="48" t="s">
        <v>937</v>
      </c>
      <c r="E102" s="48" t="s">
        <v>128</v>
      </c>
      <c r="F102" s="70" t="s">
        <v>129</v>
      </c>
      <c r="G102" s="44" t="s">
        <v>30</v>
      </c>
      <c r="H102" s="48" t="s">
        <v>31</v>
      </c>
      <c r="J102" s="2">
        <v>37</v>
      </c>
      <c r="K102" s="48" t="s">
        <v>128</v>
      </c>
      <c r="L102" s="48" t="s">
        <v>205</v>
      </c>
      <c r="M102" s="48" t="s">
        <v>159</v>
      </c>
      <c r="N102" s="61">
        <v>50</v>
      </c>
      <c r="O102" s="48" t="s">
        <v>214</v>
      </c>
      <c r="P102" s="70" t="s">
        <v>133</v>
      </c>
      <c r="R102" s="48" t="s">
        <v>134</v>
      </c>
      <c r="S102" s="70" t="s">
        <v>160</v>
      </c>
      <c r="T102" s="2" t="s">
        <v>136</v>
      </c>
      <c r="U102" s="2"/>
      <c r="V102" s="2"/>
      <c r="W102" s="2"/>
      <c r="X102" s="2"/>
      <c r="Y102" s="2"/>
      <c r="Z102" s="2"/>
      <c r="AA102" s="2" t="s">
        <v>137</v>
      </c>
      <c r="AB102" s="2"/>
      <c r="AC102" s="2"/>
      <c r="AD102" s="2" t="s">
        <v>138</v>
      </c>
      <c r="AE102" s="2">
        <v>3</v>
      </c>
      <c r="AF102" s="2" t="s">
        <v>139</v>
      </c>
      <c r="AG102" s="2" t="s">
        <v>140</v>
      </c>
      <c r="AH102" s="70">
        <f t="shared" si="7"/>
        <v>5</v>
      </c>
      <c r="AI102" s="2"/>
      <c r="AJ102" s="46"/>
      <c r="AK102" s="10" t="s">
        <v>141</v>
      </c>
      <c r="AL102" s="10" t="str">
        <f>IF(E102="Fortinet",_xlfn.IFNA(VLOOKUP(AI102,#REF!,2,FALSE),"Please select option under Full PRMA Coverage column"),"")</f>
        <v/>
      </c>
      <c r="AM102" s="10" t="str">
        <f t="shared" si="4"/>
        <v/>
      </c>
      <c r="AN102" s="10" t="str">
        <f t="shared" si="4"/>
        <v/>
      </c>
      <c r="AO102" s="2" t="s">
        <v>142</v>
      </c>
      <c r="AP102" s="2" t="s">
        <v>143</v>
      </c>
      <c r="AQ102" s="2">
        <v>1</v>
      </c>
      <c r="BE102" s="69" t="str">
        <f t="shared" si="6"/>
        <v>SilverpeakSFP</v>
      </c>
      <c r="BF102" s="69" t="str">
        <f t="shared" si="6"/>
        <v>SilverpeakPIM</v>
      </c>
      <c r="BG102" s="69" t="str">
        <f t="shared" si="6"/>
        <v>SilverpeakBW</v>
      </c>
      <c r="BH102" s="69" t="str">
        <f t="shared" si="6"/>
        <v>SilverpeakCable</v>
      </c>
      <c r="BI102" s="69" t="str">
        <f t="shared" si="6"/>
        <v>SilverpeakPC</v>
      </c>
      <c r="BJ102" s="69" t="str">
        <f t="shared" si="5"/>
        <v>SilverpeakFull PRMA</v>
      </c>
    </row>
    <row r="103" spans="1:62" s="48" customFormat="1" ht="116" x14ac:dyDescent="0.35">
      <c r="A103" s="70" t="e">
        <f>IF(F103="Gateway","SDWAN Gateway, SDW0020",IF(E103="","",VLOOKUP(E103,#REF!,2,FALSE)))</f>
        <v>#REF!</v>
      </c>
      <c r="B103" s="70" t="e">
        <f>IF(F103="Gateway","not applicable",IF(E103="","",VLOOKUP(E103,#REF!,3,FALSE)))</f>
        <v>#REF!</v>
      </c>
      <c r="C103" s="70" t="e">
        <f>IF(F103="Gateway","19400263",IF(E103="","",VLOOKUP(E103,#REF!,4,FALSE)))</f>
        <v>#REF!</v>
      </c>
      <c r="D103" s="48" t="s">
        <v>939</v>
      </c>
      <c r="E103" s="48" t="s">
        <v>128</v>
      </c>
      <c r="F103" s="70" t="s">
        <v>129</v>
      </c>
      <c r="G103" s="44" t="s">
        <v>30</v>
      </c>
      <c r="H103" s="71" t="s">
        <v>1954</v>
      </c>
      <c r="J103" s="2">
        <v>36</v>
      </c>
      <c r="K103" s="48" t="s">
        <v>128</v>
      </c>
      <c r="L103" s="48" t="s">
        <v>205</v>
      </c>
      <c r="M103" s="48" t="s">
        <v>147</v>
      </c>
      <c r="N103" s="61">
        <v>50</v>
      </c>
      <c r="O103" s="48" t="s">
        <v>215</v>
      </c>
      <c r="P103" s="70" t="s">
        <v>133</v>
      </c>
      <c r="R103" s="48" t="s">
        <v>134</v>
      </c>
      <c r="S103" s="70" t="s">
        <v>160</v>
      </c>
      <c r="T103" s="2" t="s">
        <v>136</v>
      </c>
      <c r="U103" s="2"/>
      <c r="V103" s="2"/>
      <c r="W103" s="2"/>
      <c r="X103" s="2"/>
      <c r="Y103" s="2"/>
      <c r="Z103" s="2"/>
      <c r="AA103" s="2" t="s">
        <v>137</v>
      </c>
      <c r="AB103" s="2"/>
      <c r="AC103" s="2"/>
      <c r="AD103" s="2" t="s">
        <v>138</v>
      </c>
      <c r="AE103" s="2">
        <v>3</v>
      </c>
      <c r="AF103" s="2" t="s">
        <v>139</v>
      </c>
      <c r="AG103" s="2" t="s">
        <v>140</v>
      </c>
      <c r="AH103" s="70">
        <f t="shared" si="7"/>
        <v>5</v>
      </c>
      <c r="AI103" s="2"/>
      <c r="AJ103" s="46"/>
      <c r="AK103" s="10" t="s">
        <v>141</v>
      </c>
      <c r="AL103" s="10" t="str">
        <f>IF(E103="Fortinet",_xlfn.IFNA(VLOOKUP(AI103,#REF!,2,FALSE),"Please select option under Full PRMA Coverage column"),"")</f>
        <v/>
      </c>
      <c r="AM103" s="10" t="str">
        <f t="shared" si="4"/>
        <v/>
      </c>
      <c r="AN103" s="10" t="str">
        <f t="shared" si="4"/>
        <v/>
      </c>
      <c r="AO103" s="2" t="s">
        <v>142</v>
      </c>
      <c r="AP103" s="2" t="s">
        <v>143</v>
      </c>
      <c r="AQ103" s="2">
        <v>1</v>
      </c>
      <c r="BE103" s="69" t="str">
        <f t="shared" si="6"/>
        <v>SilverpeakSFP</v>
      </c>
      <c r="BF103" s="69" t="str">
        <f t="shared" si="6"/>
        <v>SilverpeakPIM</v>
      </c>
      <c r="BG103" s="69" t="str">
        <f t="shared" si="6"/>
        <v>SilverpeakBW</v>
      </c>
      <c r="BH103" s="69" t="str">
        <f t="shared" si="6"/>
        <v>SilverpeakCable</v>
      </c>
      <c r="BI103" s="69" t="str">
        <f t="shared" si="6"/>
        <v>SilverpeakPC</v>
      </c>
      <c r="BJ103" s="69" t="str">
        <f t="shared" si="5"/>
        <v>SilverpeakFull PRMA</v>
      </c>
    </row>
    <row r="104" spans="1:62" s="48" customFormat="1" ht="87" x14ac:dyDescent="0.35">
      <c r="A104" s="70" t="e">
        <f>IF(F104="Gateway","SDWAN Gateway, SDW0020",IF(E104="","",VLOOKUP(E104,#REF!,2,FALSE)))</f>
        <v>#REF!</v>
      </c>
      <c r="B104" s="70" t="e">
        <f>IF(F104="Gateway","not applicable",IF(E104="","",VLOOKUP(E104,#REF!,3,FALSE)))</f>
        <v>#REF!</v>
      </c>
      <c r="C104" s="70" t="e">
        <f>IF(F104="Gateway","19400263",IF(E104="","",VLOOKUP(E104,#REF!,4,FALSE)))</f>
        <v>#REF!</v>
      </c>
      <c r="D104" s="48" t="s">
        <v>941</v>
      </c>
      <c r="E104" s="48" t="s">
        <v>128</v>
      </c>
      <c r="F104" s="70" t="s">
        <v>129</v>
      </c>
      <c r="G104" s="44" t="s">
        <v>30</v>
      </c>
      <c r="H104" s="71" t="s">
        <v>1954</v>
      </c>
      <c r="J104" s="2">
        <v>37</v>
      </c>
      <c r="K104" s="48" t="s">
        <v>128</v>
      </c>
      <c r="L104" s="48" t="s">
        <v>205</v>
      </c>
      <c r="M104" s="48" t="s">
        <v>159</v>
      </c>
      <c r="N104" s="61">
        <v>50</v>
      </c>
      <c r="O104" s="48" t="s">
        <v>215</v>
      </c>
      <c r="P104" s="70" t="s">
        <v>133</v>
      </c>
      <c r="R104" s="48" t="s">
        <v>134</v>
      </c>
      <c r="S104" s="70" t="s">
        <v>160</v>
      </c>
      <c r="T104" s="2" t="s">
        <v>136</v>
      </c>
      <c r="U104" s="2"/>
      <c r="V104" s="2"/>
      <c r="W104" s="2"/>
      <c r="X104" s="2"/>
      <c r="Y104" s="2"/>
      <c r="Z104" s="2"/>
      <c r="AA104" s="2" t="s">
        <v>137</v>
      </c>
      <c r="AB104" s="2"/>
      <c r="AC104" s="2"/>
      <c r="AD104" s="2" t="s">
        <v>145</v>
      </c>
      <c r="AE104" s="2">
        <v>3</v>
      </c>
      <c r="AF104" s="2" t="s">
        <v>139</v>
      </c>
      <c r="AG104" s="2" t="s">
        <v>140</v>
      </c>
      <c r="AH104" s="48">
        <f t="shared" si="7"/>
        <v>5</v>
      </c>
      <c r="AI104" s="2"/>
      <c r="AJ104" s="46"/>
      <c r="AK104" s="10" t="s">
        <v>141</v>
      </c>
      <c r="AL104" s="10" t="str">
        <f>IF(E104="Fortinet",_xlfn.IFNA(VLOOKUP(AI104,#REF!,2,FALSE),"Please select option under Full PRMA Coverage column"),"")</f>
        <v/>
      </c>
      <c r="AM104" s="10" t="str">
        <f t="shared" si="4"/>
        <v/>
      </c>
      <c r="AN104" s="10" t="str">
        <f t="shared" si="4"/>
        <v/>
      </c>
      <c r="AO104" s="2" t="s">
        <v>142</v>
      </c>
      <c r="AP104" s="2" t="s">
        <v>143</v>
      </c>
      <c r="AQ104" s="2">
        <v>1</v>
      </c>
      <c r="BE104" s="69" t="str">
        <f t="shared" si="6"/>
        <v>SilverpeakSFP</v>
      </c>
      <c r="BF104" s="69" t="str">
        <f t="shared" si="6"/>
        <v>SilverpeakPIM</v>
      </c>
      <c r="BG104" s="69" t="str">
        <f t="shared" si="6"/>
        <v>SilverpeakBW</v>
      </c>
      <c r="BH104" s="69" t="str">
        <f t="shared" si="6"/>
        <v>SilverpeakCable</v>
      </c>
      <c r="BI104" s="69" t="str">
        <f t="shared" si="6"/>
        <v>SilverpeakPC</v>
      </c>
      <c r="BJ104" s="69" t="str">
        <f t="shared" si="5"/>
        <v>SilverpeakFull PRMA</v>
      </c>
    </row>
    <row r="105" spans="1:62" s="48" customFormat="1" ht="87" x14ac:dyDescent="0.35">
      <c r="A105" s="70" t="e">
        <f>IF(F105="Gateway","SDWAN Gateway, SDW0020",IF(E105="","",VLOOKUP(E105,#REF!,2,FALSE)))</f>
        <v>#REF!</v>
      </c>
      <c r="B105" s="70" t="e">
        <f>IF(F105="Gateway","not applicable",IF(E105="","",VLOOKUP(E105,#REF!,3,FALSE)))</f>
        <v>#REF!</v>
      </c>
      <c r="C105" s="70" t="e">
        <f>IF(F105="Gateway","19400263",IF(E105="","",VLOOKUP(E105,#REF!,4,FALSE)))</f>
        <v>#REF!</v>
      </c>
      <c r="D105" s="48" t="s">
        <v>943</v>
      </c>
      <c r="E105" s="48" t="s">
        <v>128</v>
      </c>
      <c r="F105" s="70" t="s">
        <v>129</v>
      </c>
      <c r="G105" s="44" t="s">
        <v>30</v>
      </c>
      <c r="H105" s="48" t="s">
        <v>2076</v>
      </c>
      <c r="J105" s="2">
        <v>36</v>
      </c>
      <c r="K105" s="48" t="s">
        <v>128</v>
      </c>
      <c r="L105" s="48" t="s">
        <v>205</v>
      </c>
      <c r="M105" s="48" t="s">
        <v>147</v>
      </c>
      <c r="N105" s="61">
        <v>50</v>
      </c>
      <c r="O105" s="48" t="s">
        <v>216</v>
      </c>
      <c r="P105" s="70" t="s">
        <v>133</v>
      </c>
      <c r="R105" s="48" t="s">
        <v>134</v>
      </c>
      <c r="S105" s="70" t="s">
        <v>160</v>
      </c>
      <c r="T105" s="2" t="s">
        <v>136</v>
      </c>
      <c r="U105" s="2"/>
      <c r="V105" s="2"/>
      <c r="W105" s="2"/>
      <c r="X105" s="2"/>
      <c r="Y105" s="2"/>
      <c r="Z105" s="2"/>
      <c r="AA105" s="2" t="s">
        <v>137</v>
      </c>
      <c r="AB105" s="2"/>
      <c r="AC105" s="2"/>
      <c r="AD105" s="2" t="s">
        <v>145</v>
      </c>
      <c r="AE105" s="2">
        <v>3</v>
      </c>
      <c r="AF105" s="2" t="s">
        <v>139</v>
      </c>
      <c r="AG105" s="2" t="s">
        <v>140</v>
      </c>
      <c r="AH105" s="48">
        <f t="shared" si="7"/>
        <v>5</v>
      </c>
      <c r="AI105" s="2"/>
      <c r="AJ105" s="46"/>
      <c r="AK105" s="10" t="s">
        <v>141</v>
      </c>
      <c r="AL105" s="10" t="str">
        <f>IF(E105="Fortinet",_xlfn.IFNA(VLOOKUP(AI105,#REF!,2,FALSE),"Please select option under Full PRMA Coverage column"),"")</f>
        <v/>
      </c>
      <c r="AM105" s="10" t="str">
        <f t="shared" si="4"/>
        <v/>
      </c>
      <c r="AN105" s="10" t="str">
        <f t="shared" si="4"/>
        <v/>
      </c>
      <c r="AO105" s="2" t="s">
        <v>142</v>
      </c>
      <c r="AP105" s="2" t="s">
        <v>143</v>
      </c>
      <c r="AQ105" s="2">
        <v>1</v>
      </c>
      <c r="BE105" s="69" t="str">
        <f t="shared" si="6"/>
        <v>SilverpeakSFP</v>
      </c>
      <c r="BF105" s="69" t="str">
        <f t="shared" si="6"/>
        <v>SilverpeakPIM</v>
      </c>
      <c r="BG105" s="69" t="str">
        <f t="shared" si="6"/>
        <v>SilverpeakBW</v>
      </c>
      <c r="BH105" s="69" t="str">
        <f t="shared" si="6"/>
        <v>SilverpeakCable</v>
      </c>
      <c r="BI105" s="69" t="str">
        <f t="shared" si="6"/>
        <v>SilverpeakPC</v>
      </c>
      <c r="BJ105" s="69" t="str">
        <f t="shared" si="5"/>
        <v>SilverpeakFull PRMA</v>
      </c>
    </row>
    <row r="106" spans="1:62" s="48" customFormat="1" ht="87" x14ac:dyDescent="0.35">
      <c r="A106" s="70" t="e">
        <f>IF(F106="Gateway","SDWAN Gateway, SDW0020",IF(E106="","",VLOOKUP(E106,#REF!,2,FALSE)))</f>
        <v>#REF!</v>
      </c>
      <c r="B106" s="70" t="e">
        <f>IF(F106="Gateway","not applicable",IF(E106="","",VLOOKUP(E106,#REF!,3,FALSE)))</f>
        <v>#REF!</v>
      </c>
      <c r="C106" s="70" t="e">
        <f>IF(F106="Gateway","19400263",IF(E106="","",VLOOKUP(E106,#REF!,4,FALSE)))</f>
        <v>#REF!</v>
      </c>
      <c r="D106" s="48" t="s">
        <v>945</v>
      </c>
      <c r="E106" s="48" t="s">
        <v>128</v>
      </c>
      <c r="F106" s="70" t="s">
        <v>129</v>
      </c>
      <c r="G106" s="44" t="s">
        <v>30</v>
      </c>
      <c r="H106" s="48" t="s">
        <v>2076</v>
      </c>
      <c r="J106" s="2">
        <v>37</v>
      </c>
      <c r="K106" s="48" t="s">
        <v>128</v>
      </c>
      <c r="L106" s="48" t="s">
        <v>205</v>
      </c>
      <c r="M106" s="48" t="s">
        <v>159</v>
      </c>
      <c r="N106" s="61">
        <v>50</v>
      </c>
      <c r="O106" s="48" t="s">
        <v>216</v>
      </c>
      <c r="P106" s="70" t="s">
        <v>133</v>
      </c>
      <c r="R106" s="48" t="s">
        <v>134</v>
      </c>
      <c r="S106" s="70" t="s">
        <v>160</v>
      </c>
      <c r="T106" s="2" t="s">
        <v>136</v>
      </c>
      <c r="U106" s="2"/>
      <c r="V106" s="2"/>
      <c r="W106" s="2"/>
      <c r="X106" s="2"/>
      <c r="Y106" s="2"/>
      <c r="Z106" s="2"/>
      <c r="AA106" s="2" t="s">
        <v>137</v>
      </c>
      <c r="AB106" s="2"/>
      <c r="AC106" s="2"/>
      <c r="AD106" s="2" t="s">
        <v>145</v>
      </c>
      <c r="AE106" s="2">
        <v>3</v>
      </c>
      <c r="AF106" s="2" t="s">
        <v>139</v>
      </c>
      <c r="AG106" s="2" t="s">
        <v>140</v>
      </c>
      <c r="AH106" s="48">
        <f t="shared" si="7"/>
        <v>5</v>
      </c>
      <c r="AI106" s="2"/>
      <c r="AJ106" s="46"/>
      <c r="AK106" s="10" t="s">
        <v>141</v>
      </c>
      <c r="AL106" s="10" t="str">
        <f>IF(E106="Fortinet",_xlfn.IFNA(VLOOKUP(AI106,#REF!,2,FALSE),"Please select option under Full PRMA Coverage column"),"")</f>
        <v/>
      </c>
      <c r="AM106" s="10" t="str">
        <f t="shared" si="4"/>
        <v/>
      </c>
      <c r="AN106" s="10" t="str">
        <f t="shared" si="4"/>
        <v/>
      </c>
      <c r="AO106" s="2" t="s">
        <v>142</v>
      </c>
      <c r="AP106" s="2" t="s">
        <v>143</v>
      </c>
      <c r="AQ106" s="2">
        <v>1</v>
      </c>
      <c r="BE106" s="69" t="str">
        <f t="shared" si="6"/>
        <v>SilverpeakSFP</v>
      </c>
      <c r="BF106" s="69" t="str">
        <f t="shared" si="6"/>
        <v>SilverpeakPIM</v>
      </c>
      <c r="BG106" s="69" t="str">
        <f t="shared" si="6"/>
        <v>SilverpeakBW</v>
      </c>
      <c r="BH106" s="69" t="str">
        <f t="shared" si="6"/>
        <v>SilverpeakCable</v>
      </c>
      <c r="BI106" s="69" t="str">
        <f t="shared" si="6"/>
        <v>SilverpeakPC</v>
      </c>
      <c r="BJ106" s="69" t="str">
        <f t="shared" si="5"/>
        <v>SilverpeakFull PRMA</v>
      </c>
    </row>
    <row r="107" spans="1:62" s="48" customFormat="1" ht="87" x14ac:dyDescent="0.35">
      <c r="A107" s="10" t="e">
        <f>IF(F107="Gateway","SDWAN Gateway, SDW0020",IF(E107="","",VLOOKUP(E107,#REF!,2,FALSE)))</f>
        <v>#REF!</v>
      </c>
      <c r="B107" s="10" t="e">
        <f>IF(F107="Gateway","not applicable",IF(E107="","",VLOOKUP(E107,#REF!,3,FALSE)))</f>
        <v>#REF!</v>
      </c>
      <c r="C107" s="10" t="e">
        <f>IF(F107="Gateway","19400263",IF(E107="","",VLOOKUP(E107,#REF!,4,FALSE)))</f>
        <v>#REF!</v>
      </c>
      <c r="D107" s="48" t="s">
        <v>947</v>
      </c>
      <c r="E107" s="43" t="s">
        <v>128</v>
      </c>
      <c r="F107" s="10" t="s">
        <v>129</v>
      </c>
      <c r="G107" s="44" t="s">
        <v>32</v>
      </c>
      <c r="H107" s="48" t="s">
        <v>2004</v>
      </c>
      <c r="J107" s="46">
        <v>30</v>
      </c>
      <c r="K107" s="43" t="s">
        <v>128</v>
      </c>
      <c r="L107" s="48" t="s">
        <v>205</v>
      </c>
      <c r="M107" s="48" t="s">
        <v>147</v>
      </c>
      <c r="N107" s="61">
        <v>100</v>
      </c>
      <c r="O107" s="48" t="s">
        <v>217</v>
      </c>
      <c r="P107" s="10" t="s">
        <v>133</v>
      </c>
      <c r="R107" s="48" t="s">
        <v>134</v>
      </c>
      <c r="S107" s="10" t="s">
        <v>149</v>
      </c>
      <c r="T107" s="46" t="s">
        <v>136</v>
      </c>
      <c r="U107" s="46"/>
      <c r="V107" s="46"/>
      <c r="W107" s="46"/>
      <c r="X107" s="46"/>
      <c r="Y107" s="46"/>
      <c r="Z107" s="46"/>
      <c r="AA107" s="46" t="s">
        <v>137</v>
      </c>
      <c r="AB107" s="46"/>
      <c r="AC107" s="46"/>
      <c r="AD107" s="46" t="s">
        <v>145</v>
      </c>
      <c r="AE107" s="46">
        <v>3</v>
      </c>
      <c r="AF107" s="46" t="s">
        <v>139</v>
      </c>
      <c r="AG107" s="46" t="s">
        <v>140</v>
      </c>
      <c r="AH107" s="48">
        <f t="shared" si="7"/>
        <v>10</v>
      </c>
      <c r="AI107" s="46"/>
      <c r="AJ107" s="46"/>
      <c r="AK107" s="10" t="s">
        <v>141</v>
      </c>
      <c r="AL107" s="10" t="str">
        <f>IF(E107="Fortinet",_xlfn.IFNA(VLOOKUP(AI107,#REF!,2,FALSE),"Please select option under Full PRMA Coverage column"),"")</f>
        <v/>
      </c>
      <c r="AM107" s="10" t="str">
        <f t="shared" si="4"/>
        <v/>
      </c>
      <c r="AN107" s="10" t="str">
        <f t="shared" si="4"/>
        <v/>
      </c>
      <c r="AO107" s="46" t="s">
        <v>142</v>
      </c>
      <c r="AP107" s="46" t="s">
        <v>143</v>
      </c>
      <c r="AQ107" s="46">
        <v>1</v>
      </c>
      <c r="BE107" s="13" t="str">
        <f t="shared" si="6"/>
        <v>SilverpeakSFP</v>
      </c>
      <c r="BF107" s="13" t="str">
        <f t="shared" si="6"/>
        <v>SilverpeakPIM</v>
      </c>
      <c r="BG107" s="13" t="str">
        <f t="shared" si="6"/>
        <v>SilverpeakBW</v>
      </c>
      <c r="BH107" s="13" t="str">
        <f t="shared" si="6"/>
        <v>SilverpeakCable</v>
      </c>
      <c r="BI107" s="13" t="str">
        <f t="shared" si="6"/>
        <v>SilverpeakPC</v>
      </c>
      <c r="BJ107" s="13" t="str">
        <f t="shared" si="5"/>
        <v>SilverpeakFull PRMA</v>
      </c>
    </row>
    <row r="108" spans="1:62" s="48" customFormat="1" ht="87" x14ac:dyDescent="0.35">
      <c r="A108" s="10" t="e">
        <f>IF(F108="Gateway","SDWAN Gateway, SDW0020",IF(E108="","",VLOOKUP(E108,#REF!,2,FALSE)))</f>
        <v>#REF!</v>
      </c>
      <c r="B108" s="10" t="e">
        <f>IF(F108="Gateway","not applicable",IF(E108="","",VLOOKUP(E108,#REF!,3,FALSE)))</f>
        <v>#REF!</v>
      </c>
      <c r="C108" s="10" t="e">
        <f>IF(F108="Gateway","19400263",IF(E108="","",VLOOKUP(E108,#REF!,4,FALSE)))</f>
        <v>#REF!</v>
      </c>
      <c r="D108" s="48" t="s">
        <v>949</v>
      </c>
      <c r="E108" s="43" t="s">
        <v>128</v>
      </c>
      <c r="F108" s="10" t="s">
        <v>129</v>
      </c>
      <c r="G108" s="44" t="s">
        <v>32</v>
      </c>
      <c r="H108" s="48" t="s">
        <v>2004</v>
      </c>
      <c r="J108" s="46">
        <v>31</v>
      </c>
      <c r="K108" s="43" t="s">
        <v>128</v>
      </c>
      <c r="L108" s="48" t="s">
        <v>205</v>
      </c>
      <c r="M108" s="48" t="s">
        <v>159</v>
      </c>
      <c r="N108" s="61">
        <v>100</v>
      </c>
      <c r="O108" s="48" t="s">
        <v>217</v>
      </c>
      <c r="P108" s="10" t="s">
        <v>133</v>
      </c>
      <c r="R108" s="48" t="s">
        <v>134</v>
      </c>
      <c r="S108" s="10" t="s">
        <v>149</v>
      </c>
      <c r="T108" s="46" t="s">
        <v>136</v>
      </c>
      <c r="AA108" s="46" t="s">
        <v>137</v>
      </c>
      <c r="AB108" s="46"/>
      <c r="AC108" s="46"/>
      <c r="AD108" s="46" t="s">
        <v>145</v>
      </c>
      <c r="AE108" s="46">
        <v>3</v>
      </c>
      <c r="AF108" s="46" t="s">
        <v>139</v>
      </c>
      <c r="AG108" s="46" t="s">
        <v>140</v>
      </c>
      <c r="AH108" s="10">
        <f t="shared" si="7"/>
        <v>10</v>
      </c>
      <c r="AI108" s="46"/>
      <c r="AJ108" s="46"/>
      <c r="AK108" s="10" t="s">
        <v>141</v>
      </c>
      <c r="AL108" s="10" t="str">
        <f>IF(E108="Fortinet",_xlfn.IFNA(VLOOKUP(AI108,#REF!,2,FALSE),"Please select option under Full PRMA Coverage column"),"")</f>
        <v/>
      </c>
      <c r="AM108" s="10" t="str">
        <f t="shared" si="4"/>
        <v/>
      </c>
      <c r="AN108" s="10" t="str">
        <f t="shared" si="4"/>
        <v/>
      </c>
      <c r="AO108" s="46" t="s">
        <v>142</v>
      </c>
      <c r="AP108" s="46" t="s">
        <v>143</v>
      </c>
      <c r="AQ108" s="46">
        <v>1</v>
      </c>
      <c r="BE108" s="13" t="str">
        <f t="shared" si="6"/>
        <v>SilverpeakSFP</v>
      </c>
      <c r="BF108" s="13" t="str">
        <f t="shared" si="6"/>
        <v>SilverpeakPIM</v>
      </c>
      <c r="BG108" s="13" t="str">
        <f t="shared" si="6"/>
        <v>SilverpeakBW</v>
      </c>
      <c r="BH108" s="13" t="str">
        <f t="shared" si="6"/>
        <v>SilverpeakCable</v>
      </c>
      <c r="BI108" s="13" t="str">
        <f t="shared" si="6"/>
        <v>SilverpeakPC</v>
      </c>
      <c r="BJ108" s="13" t="str">
        <f t="shared" si="5"/>
        <v>SilverpeakFull PRMA</v>
      </c>
    </row>
    <row r="109" spans="1:62" s="48" customFormat="1" ht="87" x14ac:dyDescent="0.35">
      <c r="A109" s="10" t="e">
        <f>IF(F109="Gateway","SDWAN Gateway, SDW0020",IF(E109="","",VLOOKUP(E109,#REF!,2,FALSE)))</f>
        <v>#REF!</v>
      </c>
      <c r="B109" s="10" t="e">
        <f>IF(F109="Gateway","not applicable",IF(E109="","",VLOOKUP(E109,#REF!,3,FALSE)))</f>
        <v>#REF!</v>
      </c>
      <c r="C109" s="10" t="e">
        <f>IF(F109="Gateway","19400263",IF(E109="","",VLOOKUP(E109,#REF!,4,FALSE)))</f>
        <v>#REF!</v>
      </c>
      <c r="D109" s="48" t="s">
        <v>951</v>
      </c>
      <c r="E109" s="43" t="s">
        <v>128</v>
      </c>
      <c r="F109" s="10" t="s">
        <v>129</v>
      </c>
      <c r="G109" s="44" t="s">
        <v>32</v>
      </c>
      <c r="H109" s="48" t="s">
        <v>33</v>
      </c>
      <c r="J109" s="46">
        <v>36</v>
      </c>
      <c r="K109" s="43" t="s">
        <v>128</v>
      </c>
      <c r="L109" s="48" t="s">
        <v>205</v>
      </c>
      <c r="M109" s="48" t="s">
        <v>147</v>
      </c>
      <c r="N109" s="61">
        <v>50</v>
      </c>
      <c r="O109" s="48" t="s">
        <v>218</v>
      </c>
      <c r="P109" s="10" t="s">
        <v>133</v>
      </c>
      <c r="R109" s="48" t="s">
        <v>134</v>
      </c>
      <c r="S109" s="10" t="s">
        <v>160</v>
      </c>
      <c r="T109" s="46" t="s">
        <v>136</v>
      </c>
      <c r="AA109" s="46" t="s">
        <v>137</v>
      </c>
      <c r="AB109" s="46"/>
      <c r="AC109" s="46"/>
      <c r="AD109" s="46" t="s">
        <v>145</v>
      </c>
      <c r="AE109" s="46">
        <v>3</v>
      </c>
      <c r="AF109" s="46" t="s">
        <v>139</v>
      </c>
      <c r="AG109" s="46" t="s">
        <v>140</v>
      </c>
      <c r="AH109" s="10">
        <f t="shared" si="7"/>
        <v>5</v>
      </c>
      <c r="AI109" s="46"/>
      <c r="AJ109" s="46"/>
      <c r="AK109" s="10" t="s">
        <v>141</v>
      </c>
      <c r="AL109" s="10" t="str">
        <f>IF(E109="Fortinet",_xlfn.IFNA(VLOOKUP(AI109,#REF!,2,FALSE),"Please select option under Full PRMA Coverage column"),"")</f>
        <v/>
      </c>
      <c r="AM109" s="10" t="str">
        <f t="shared" si="4"/>
        <v/>
      </c>
      <c r="AN109" s="10" t="str">
        <f t="shared" si="4"/>
        <v/>
      </c>
      <c r="AO109" s="46" t="s">
        <v>142</v>
      </c>
      <c r="AP109" s="46" t="s">
        <v>143</v>
      </c>
      <c r="AQ109" s="46">
        <v>1</v>
      </c>
      <c r="BE109" s="13" t="str">
        <f t="shared" si="6"/>
        <v>SilverpeakSFP</v>
      </c>
      <c r="BF109" s="13" t="str">
        <f t="shared" si="6"/>
        <v>SilverpeakPIM</v>
      </c>
      <c r="BG109" s="13" t="str">
        <f t="shared" si="6"/>
        <v>SilverpeakBW</v>
      </c>
      <c r="BH109" s="13" t="str">
        <f t="shared" si="6"/>
        <v>SilverpeakCable</v>
      </c>
      <c r="BI109" s="13" t="str">
        <f t="shared" si="6"/>
        <v>SilverpeakPC</v>
      </c>
      <c r="BJ109" s="13" t="str">
        <f t="shared" si="5"/>
        <v>SilverpeakFull PRMA</v>
      </c>
    </row>
    <row r="110" spans="1:62" s="48" customFormat="1" ht="87" x14ac:dyDescent="0.35">
      <c r="A110" s="10" t="e">
        <f>IF(F110="Gateway","SDWAN Gateway, SDW0020",IF(E110="","",VLOOKUP(E110,#REF!,2,FALSE)))</f>
        <v>#REF!</v>
      </c>
      <c r="B110" s="10" t="e">
        <f>IF(F110="Gateway","not applicable",IF(E110="","",VLOOKUP(E110,#REF!,3,FALSE)))</f>
        <v>#REF!</v>
      </c>
      <c r="C110" s="10" t="e">
        <f>IF(F110="Gateway","19400263",IF(E110="","",VLOOKUP(E110,#REF!,4,FALSE)))</f>
        <v>#REF!</v>
      </c>
      <c r="D110" s="48" t="s">
        <v>953</v>
      </c>
      <c r="E110" s="43" t="s">
        <v>128</v>
      </c>
      <c r="F110" s="10" t="s">
        <v>129</v>
      </c>
      <c r="G110" s="44" t="s">
        <v>32</v>
      </c>
      <c r="H110" s="48" t="s">
        <v>33</v>
      </c>
      <c r="J110" s="46">
        <v>37</v>
      </c>
      <c r="K110" s="43" t="s">
        <v>128</v>
      </c>
      <c r="L110" s="48" t="s">
        <v>205</v>
      </c>
      <c r="M110" s="48" t="s">
        <v>159</v>
      </c>
      <c r="N110" s="61">
        <v>50</v>
      </c>
      <c r="O110" s="48" t="s">
        <v>218</v>
      </c>
      <c r="P110" s="10" t="s">
        <v>133</v>
      </c>
      <c r="R110" s="48" t="s">
        <v>134</v>
      </c>
      <c r="S110" s="10" t="s">
        <v>160</v>
      </c>
      <c r="T110" s="46" t="s">
        <v>136</v>
      </c>
      <c r="U110" s="46"/>
      <c r="V110" s="46"/>
      <c r="W110" s="46"/>
      <c r="X110" s="46"/>
      <c r="Y110" s="46"/>
      <c r="Z110" s="46"/>
      <c r="AA110" s="46" t="s">
        <v>137</v>
      </c>
      <c r="AB110" s="46"/>
      <c r="AC110" s="46"/>
      <c r="AD110" s="46" t="s">
        <v>145</v>
      </c>
      <c r="AE110" s="46">
        <v>3</v>
      </c>
      <c r="AF110" s="46" t="s">
        <v>139</v>
      </c>
      <c r="AG110" s="46" t="s">
        <v>140</v>
      </c>
      <c r="AH110" s="48">
        <f t="shared" si="7"/>
        <v>5</v>
      </c>
      <c r="AI110" s="46"/>
      <c r="AJ110" s="46"/>
      <c r="AK110" s="10" t="s">
        <v>141</v>
      </c>
      <c r="AL110" s="10" t="str">
        <f>IF(E110="Fortinet",_xlfn.IFNA(VLOOKUP(AI110,#REF!,2,FALSE),"Please select option under Full PRMA Coverage column"),"")</f>
        <v/>
      </c>
      <c r="AM110" s="10" t="str">
        <f t="shared" si="4"/>
        <v/>
      </c>
      <c r="AN110" s="10" t="str">
        <f t="shared" si="4"/>
        <v/>
      </c>
      <c r="AO110" s="46" t="s">
        <v>142</v>
      </c>
      <c r="AP110" s="46" t="s">
        <v>143</v>
      </c>
      <c r="AQ110" s="46">
        <v>1</v>
      </c>
      <c r="BE110" s="13" t="str">
        <f t="shared" si="6"/>
        <v>SilverpeakSFP</v>
      </c>
      <c r="BF110" s="13" t="str">
        <f t="shared" si="6"/>
        <v>SilverpeakPIM</v>
      </c>
      <c r="BG110" s="13" t="str">
        <f t="shared" si="6"/>
        <v>SilverpeakBW</v>
      </c>
      <c r="BH110" s="13" t="str">
        <f t="shared" si="6"/>
        <v>SilverpeakCable</v>
      </c>
      <c r="BI110" s="13" t="str">
        <f t="shared" si="6"/>
        <v>SilverpeakPC</v>
      </c>
      <c r="BJ110" s="13" t="str">
        <f t="shared" si="5"/>
        <v>SilverpeakFull PRMA</v>
      </c>
    </row>
    <row r="111" spans="1:62" s="48" customFormat="1" ht="87" x14ac:dyDescent="0.35">
      <c r="A111" s="10" t="e">
        <f>IF(F111="Gateway","SDWAN Gateway, SDW0020",IF(E111="","",VLOOKUP(E111,#REF!,2,FALSE)))</f>
        <v>#REF!</v>
      </c>
      <c r="B111" s="10" t="e">
        <f>IF(F111="Gateway","not applicable",IF(E111="","",VLOOKUP(E111,#REF!,3,FALSE)))</f>
        <v>#REF!</v>
      </c>
      <c r="C111" s="10" t="e">
        <f>IF(F111="Gateway","19400263",IF(E111="","",VLOOKUP(E111,#REF!,4,FALSE)))</f>
        <v>#REF!</v>
      </c>
      <c r="D111" s="48" t="s">
        <v>955</v>
      </c>
      <c r="E111" s="43" t="s">
        <v>128</v>
      </c>
      <c r="F111" s="10" t="s">
        <v>129</v>
      </c>
      <c r="G111" s="44" t="s">
        <v>19</v>
      </c>
      <c r="H111" s="71" t="s">
        <v>1955</v>
      </c>
      <c r="J111" s="46">
        <v>9</v>
      </c>
      <c r="K111" s="43" t="s">
        <v>128</v>
      </c>
      <c r="L111" s="48" t="s">
        <v>205</v>
      </c>
      <c r="M111" s="48" t="s">
        <v>147</v>
      </c>
      <c r="N111" s="61">
        <v>200</v>
      </c>
      <c r="O111" s="48" t="s">
        <v>219</v>
      </c>
      <c r="P111" s="10" t="s">
        <v>133</v>
      </c>
      <c r="R111" s="48" t="s">
        <v>134</v>
      </c>
      <c r="S111" s="10" t="s">
        <v>149</v>
      </c>
      <c r="T111" s="46" t="s">
        <v>136</v>
      </c>
      <c r="U111" s="46"/>
      <c r="V111" s="46"/>
      <c r="W111" s="46"/>
      <c r="X111" s="46"/>
      <c r="Y111" s="46"/>
      <c r="Z111" s="46"/>
      <c r="AA111" s="46" t="s">
        <v>137</v>
      </c>
      <c r="AB111" s="46"/>
      <c r="AC111" s="46"/>
      <c r="AD111" s="46" t="s">
        <v>145</v>
      </c>
      <c r="AE111" s="46">
        <v>3</v>
      </c>
      <c r="AF111" s="46" t="s">
        <v>139</v>
      </c>
      <c r="AG111" s="46" t="s">
        <v>140</v>
      </c>
      <c r="AH111" s="48">
        <f t="shared" si="7"/>
        <v>20</v>
      </c>
      <c r="AI111" s="46"/>
      <c r="AJ111" s="46"/>
      <c r="AK111" s="10" t="s">
        <v>141</v>
      </c>
      <c r="AL111" s="10" t="str">
        <f>IF(E111="Fortinet",_xlfn.IFNA(VLOOKUP(AI111,#REF!,2,FALSE),"Please select option under Full PRMA Coverage column"),"")</f>
        <v/>
      </c>
      <c r="AM111" s="10" t="str">
        <f t="shared" si="4"/>
        <v/>
      </c>
      <c r="AN111" s="10" t="str">
        <f t="shared" si="4"/>
        <v/>
      </c>
      <c r="AO111" s="46" t="s">
        <v>142</v>
      </c>
      <c r="AP111" s="46" t="s">
        <v>143</v>
      </c>
      <c r="AQ111" s="46">
        <v>1</v>
      </c>
      <c r="BE111" s="13" t="str">
        <f t="shared" si="6"/>
        <v>SilverpeakSFP</v>
      </c>
      <c r="BF111" s="13" t="str">
        <f t="shared" si="6"/>
        <v>SilverpeakPIM</v>
      </c>
      <c r="BG111" s="13" t="str">
        <f t="shared" si="6"/>
        <v>SilverpeakBW</v>
      </c>
      <c r="BH111" s="13" t="str">
        <f t="shared" si="6"/>
        <v>SilverpeakCable</v>
      </c>
      <c r="BI111" s="13" t="str">
        <f t="shared" si="6"/>
        <v>SilverpeakPC</v>
      </c>
      <c r="BJ111" s="13" t="str">
        <f t="shared" si="5"/>
        <v>SilverpeakFull PRMA</v>
      </c>
    </row>
    <row r="112" spans="1:62" s="48" customFormat="1" ht="116" x14ac:dyDescent="0.35">
      <c r="A112" s="10" t="e">
        <f>IF(F112="Gateway","SDWAN Gateway, SDW0020",IF(E112="","",VLOOKUP(E112,#REF!,2,FALSE)))</f>
        <v>#REF!</v>
      </c>
      <c r="B112" s="10" t="e">
        <f>IF(F112="Gateway","not applicable",IF(E112="","",VLOOKUP(E112,#REF!,3,FALSE)))</f>
        <v>#REF!</v>
      </c>
      <c r="C112" s="10" t="e">
        <f>IF(F112="Gateway","19400263",IF(E112="","",VLOOKUP(E112,#REF!,4,FALSE)))</f>
        <v>#REF!</v>
      </c>
      <c r="D112" s="48" t="s">
        <v>957</v>
      </c>
      <c r="E112" s="43" t="s">
        <v>128</v>
      </c>
      <c r="F112" s="10" t="s">
        <v>129</v>
      </c>
      <c r="G112" s="44" t="s">
        <v>19</v>
      </c>
      <c r="H112" s="71" t="s">
        <v>1955</v>
      </c>
      <c r="J112" s="46">
        <v>10</v>
      </c>
      <c r="K112" s="10" t="s">
        <v>130</v>
      </c>
      <c r="L112" s="48" t="s">
        <v>205</v>
      </c>
      <c r="M112" s="48" t="s">
        <v>159</v>
      </c>
      <c r="N112" s="61">
        <v>200</v>
      </c>
      <c r="O112" s="48" t="s">
        <v>219</v>
      </c>
      <c r="P112" s="10" t="s">
        <v>133</v>
      </c>
      <c r="R112" s="48" t="s">
        <v>134</v>
      </c>
      <c r="S112" s="10" t="s">
        <v>149</v>
      </c>
      <c r="T112" s="46" t="s">
        <v>136</v>
      </c>
      <c r="U112" s="46"/>
      <c r="V112" s="46"/>
      <c r="AA112" s="46" t="s">
        <v>137</v>
      </c>
      <c r="AB112" s="46"/>
      <c r="AC112" s="46"/>
      <c r="AD112" s="46" t="s">
        <v>138</v>
      </c>
      <c r="AE112" s="46">
        <v>3</v>
      </c>
      <c r="AF112" s="46" t="s">
        <v>139</v>
      </c>
      <c r="AG112" s="46" t="s">
        <v>140</v>
      </c>
      <c r="AH112" s="10">
        <f t="shared" si="7"/>
        <v>20</v>
      </c>
      <c r="AI112" s="46"/>
      <c r="AJ112" s="46"/>
      <c r="AK112" s="10" t="s">
        <v>141</v>
      </c>
      <c r="AL112" s="10" t="str">
        <f>IF(E112="Fortinet",_xlfn.IFNA(VLOOKUP(AI112,#REF!,2,FALSE),"Please select option under Full PRMA Coverage column"),"")</f>
        <v/>
      </c>
      <c r="AM112" s="10" t="str">
        <f t="shared" si="4"/>
        <v/>
      </c>
      <c r="AN112" s="10" t="str">
        <f t="shared" si="4"/>
        <v/>
      </c>
      <c r="AO112" s="46" t="s">
        <v>142</v>
      </c>
      <c r="AP112" s="46" t="s">
        <v>143</v>
      </c>
      <c r="AQ112" s="46">
        <v>1</v>
      </c>
      <c r="BE112" s="13" t="str">
        <f t="shared" si="6"/>
        <v>SilverpeakSFP</v>
      </c>
      <c r="BF112" s="13" t="str">
        <f t="shared" si="6"/>
        <v>SilverpeakPIM</v>
      </c>
      <c r="BG112" s="13" t="str">
        <f t="shared" si="6"/>
        <v>SilverpeakBW</v>
      </c>
      <c r="BH112" s="13" t="str">
        <f t="shared" si="6"/>
        <v>SilverpeakCable</v>
      </c>
      <c r="BI112" s="13" t="str">
        <f t="shared" si="6"/>
        <v>SilverpeakPC</v>
      </c>
      <c r="BJ112" s="13" t="str">
        <f t="shared" si="5"/>
        <v>SilverpeakFull PRMA</v>
      </c>
    </row>
    <row r="113" spans="1:62" s="48" customFormat="1" ht="116" x14ac:dyDescent="0.35">
      <c r="A113" s="10" t="e">
        <f>IF(F113="Gateway","SDWAN Gateway, SDW0020",IF(E113="","",VLOOKUP(E113,#REF!,2,FALSE)))</f>
        <v>#REF!</v>
      </c>
      <c r="B113" s="10" t="e">
        <f>IF(F113="Gateway","not applicable",IF(E113="","",VLOOKUP(E113,#REF!,3,FALSE)))</f>
        <v>#REF!</v>
      </c>
      <c r="C113" s="10" t="e">
        <f>IF(F113="Gateway","19400263",IF(E113="","",VLOOKUP(E113,#REF!,4,FALSE)))</f>
        <v>#REF!</v>
      </c>
      <c r="D113" s="48" t="s">
        <v>959</v>
      </c>
      <c r="E113" s="43" t="s">
        <v>128</v>
      </c>
      <c r="F113" s="10" t="s">
        <v>129</v>
      </c>
      <c r="G113" s="44" t="s">
        <v>19</v>
      </c>
      <c r="H113" s="48" t="s">
        <v>1956</v>
      </c>
      <c r="J113" s="46">
        <v>30</v>
      </c>
      <c r="K113" s="10" t="s">
        <v>130</v>
      </c>
      <c r="L113" s="48" t="s">
        <v>205</v>
      </c>
      <c r="M113" s="48" t="s">
        <v>147</v>
      </c>
      <c r="N113" s="61">
        <v>100</v>
      </c>
      <c r="O113" s="48" t="s">
        <v>220</v>
      </c>
      <c r="P113" s="10" t="s">
        <v>133</v>
      </c>
      <c r="R113" s="48" t="s">
        <v>134</v>
      </c>
      <c r="S113" s="10" t="s">
        <v>149</v>
      </c>
      <c r="T113" s="46" t="s">
        <v>136</v>
      </c>
      <c r="U113" s="46"/>
      <c r="V113" s="46"/>
      <c r="AA113" s="46" t="s">
        <v>137</v>
      </c>
      <c r="AB113" s="46"/>
      <c r="AC113" s="46"/>
      <c r="AD113" s="46" t="s">
        <v>138</v>
      </c>
      <c r="AE113" s="46">
        <v>3</v>
      </c>
      <c r="AF113" s="46" t="s">
        <v>139</v>
      </c>
      <c r="AG113" s="46" t="s">
        <v>140</v>
      </c>
      <c r="AH113" s="10">
        <f t="shared" si="7"/>
        <v>10</v>
      </c>
      <c r="AI113" s="46"/>
      <c r="AJ113" s="46"/>
      <c r="AK113" s="10" t="s">
        <v>141</v>
      </c>
      <c r="AL113" s="10" t="str">
        <f>IF(E113="Fortinet",_xlfn.IFNA(VLOOKUP(AI113,#REF!,2,FALSE),"Please select option under Full PRMA Coverage column"),"")</f>
        <v/>
      </c>
      <c r="AM113" s="10" t="str">
        <f t="shared" si="4"/>
        <v/>
      </c>
      <c r="AN113" s="10" t="str">
        <f t="shared" si="4"/>
        <v/>
      </c>
      <c r="AO113" s="46" t="s">
        <v>142</v>
      </c>
      <c r="AP113" s="46" t="s">
        <v>143</v>
      </c>
      <c r="AQ113" s="46">
        <v>1</v>
      </c>
      <c r="BE113" s="13" t="str">
        <f t="shared" si="6"/>
        <v>SilverpeakSFP</v>
      </c>
      <c r="BF113" s="13" t="str">
        <f t="shared" si="6"/>
        <v>SilverpeakPIM</v>
      </c>
      <c r="BG113" s="13" t="str">
        <f t="shared" si="6"/>
        <v>SilverpeakBW</v>
      </c>
      <c r="BH113" s="13" t="str">
        <f t="shared" si="6"/>
        <v>SilverpeakCable</v>
      </c>
      <c r="BI113" s="13" t="str">
        <f t="shared" si="6"/>
        <v>SilverpeakPC</v>
      </c>
      <c r="BJ113" s="13" t="str">
        <f t="shared" ref="BJ113:BJ176" si="8">CONCATENATE($E113,BJ$3)</f>
        <v>SilverpeakFull PRMA</v>
      </c>
    </row>
    <row r="114" spans="1:62" s="48" customFormat="1" ht="87" x14ac:dyDescent="0.35">
      <c r="A114" s="10" t="e">
        <f>IF(F114="Gateway","SDWAN Gateway, SDW0020",IF(E114="","",VLOOKUP(E114,#REF!,2,FALSE)))</f>
        <v>#REF!</v>
      </c>
      <c r="B114" s="10" t="e">
        <f>IF(F114="Gateway","not applicable",IF(E114="","",VLOOKUP(E114,#REF!,3,FALSE)))</f>
        <v>#REF!</v>
      </c>
      <c r="C114" s="10" t="e">
        <f>IF(F114="Gateway","19400263",IF(E114="","",VLOOKUP(E114,#REF!,4,FALSE)))</f>
        <v>#REF!</v>
      </c>
      <c r="D114" s="48" t="s">
        <v>961</v>
      </c>
      <c r="E114" s="43" t="s">
        <v>128</v>
      </c>
      <c r="F114" s="10" t="s">
        <v>129</v>
      </c>
      <c r="G114" s="44" t="s">
        <v>19</v>
      </c>
      <c r="H114" s="48" t="s">
        <v>1956</v>
      </c>
      <c r="J114" s="46">
        <v>31</v>
      </c>
      <c r="K114" s="43" t="s">
        <v>128</v>
      </c>
      <c r="L114" s="48" t="s">
        <v>205</v>
      </c>
      <c r="M114" s="48" t="s">
        <v>159</v>
      </c>
      <c r="N114" s="61">
        <v>100</v>
      </c>
      <c r="O114" s="48" t="s">
        <v>220</v>
      </c>
      <c r="P114" s="10" t="s">
        <v>133</v>
      </c>
      <c r="R114" s="48" t="s">
        <v>134</v>
      </c>
      <c r="S114" s="10" t="s">
        <v>149</v>
      </c>
      <c r="T114" s="46" t="s">
        <v>136</v>
      </c>
      <c r="AA114" s="46" t="s">
        <v>137</v>
      </c>
      <c r="AB114" s="46"/>
      <c r="AC114" s="46"/>
      <c r="AD114" s="46" t="s">
        <v>145</v>
      </c>
      <c r="AE114" s="46">
        <v>3</v>
      </c>
      <c r="AF114" s="46" t="s">
        <v>139</v>
      </c>
      <c r="AG114" s="46" t="s">
        <v>140</v>
      </c>
      <c r="AH114" s="10">
        <f t="shared" si="7"/>
        <v>10</v>
      </c>
      <c r="AI114" s="46"/>
      <c r="AJ114" s="46"/>
      <c r="AK114" s="10" t="s">
        <v>141</v>
      </c>
      <c r="AL114" s="10" t="str">
        <f>IF(E114="Fortinet",_xlfn.IFNA(VLOOKUP(AI114,#REF!,2,FALSE),"Please select option under Full PRMA Coverage column"),"")</f>
        <v/>
      </c>
      <c r="AM114" s="10" t="str">
        <f t="shared" si="4"/>
        <v/>
      </c>
      <c r="AN114" s="10" t="str">
        <f t="shared" si="4"/>
        <v/>
      </c>
      <c r="AO114" s="46" t="s">
        <v>142</v>
      </c>
      <c r="AP114" s="46" t="s">
        <v>143</v>
      </c>
      <c r="AQ114" s="46">
        <v>1</v>
      </c>
      <c r="BE114" s="13" t="str">
        <f t="shared" ref="BE114:BI164" si="9">CONCATENATE($E114,BE$3)</f>
        <v>SilverpeakSFP</v>
      </c>
      <c r="BF114" s="13" t="str">
        <f t="shared" si="9"/>
        <v>SilverpeakPIM</v>
      </c>
      <c r="BG114" s="13" t="str">
        <f t="shared" si="9"/>
        <v>SilverpeakBW</v>
      </c>
      <c r="BH114" s="13" t="str">
        <f t="shared" si="9"/>
        <v>SilverpeakCable</v>
      </c>
      <c r="BI114" s="13" t="str">
        <f t="shared" si="9"/>
        <v>SilverpeakPC</v>
      </c>
      <c r="BJ114" s="13" t="str">
        <f t="shared" si="8"/>
        <v>SilverpeakFull PRMA</v>
      </c>
    </row>
    <row r="115" spans="1:62" s="48" customFormat="1" ht="87" x14ac:dyDescent="0.35">
      <c r="A115" s="10" t="e">
        <f>IF(F115="Gateway","SDWAN Gateway, SDW0020",IF(E115="","",VLOOKUP(E115,#REF!,2,FALSE)))</f>
        <v>#REF!</v>
      </c>
      <c r="B115" s="10" t="e">
        <f>IF(F115="Gateway","not applicable",IF(E115="","",VLOOKUP(E115,#REF!,3,FALSE)))</f>
        <v>#REF!</v>
      </c>
      <c r="C115" s="10" t="e">
        <f>IF(F115="Gateway","19400263",IF(E115="","",VLOOKUP(E115,#REF!,4,FALSE)))</f>
        <v>#REF!</v>
      </c>
      <c r="D115" s="48" t="s">
        <v>963</v>
      </c>
      <c r="E115" s="43" t="s">
        <v>128</v>
      </c>
      <c r="F115" s="10" t="s">
        <v>129</v>
      </c>
      <c r="G115" s="44" t="s">
        <v>19</v>
      </c>
      <c r="H115" s="71" t="s">
        <v>2077</v>
      </c>
      <c r="J115" s="46">
        <v>36</v>
      </c>
      <c r="K115" s="43" t="s">
        <v>128</v>
      </c>
      <c r="L115" s="48" t="s">
        <v>205</v>
      </c>
      <c r="M115" s="48" t="s">
        <v>147</v>
      </c>
      <c r="N115" s="61">
        <v>50</v>
      </c>
      <c r="O115" s="48" t="s">
        <v>221</v>
      </c>
      <c r="P115" s="10" t="s">
        <v>133</v>
      </c>
      <c r="R115" s="48" t="s">
        <v>134</v>
      </c>
      <c r="S115" s="10" t="s">
        <v>160</v>
      </c>
      <c r="T115" s="46" t="s">
        <v>136</v>
      </c>
      <c r="AA115" s="46" t="s">
        <v>137</v>
      </c>
      <c r="AB115" s="46"/>
      <c r="AC115" s="46"/>
      <c r="AD115" s="46" t="s">
        <v>145</v>
      </c>
      <c r="AE115" s="46">
        <v>3</v>
      </c>
      <c r="AF115" s="46" t="s">
        <v>139</v>
      </c>
      <c r="AG115" s="46" t="s">
        <v>140</v>
      </c>
      <c r="AH115" s="10">
        <f t="shared" si="7"/>
        <v>5</v>
      </c>
      <c r="AI115" s="46"/>
      <c r="AJ115" s="46"/>
      <c r="AK115" s="10" t="s">
        <v>141</v>
      </c>
      <c r="AL115" s="10" t="str">
        <f>IF(E115="Fortinet",_xlfn.IFNA(VLOOKUP(AI115,#REF!,2,FALSE),"Please select option under Full PRMA Coverage column"),"")</f>
        <v/>
      </c>
      <c r="AM115" s="10" t="str">
        <f t="shared" si="4"/>
        <v/>
      </c>
      <c r="AN115" s="10" t="str">
        <f t="shared" si="4"/>
        <v/>
      </c>
      <c r="AO115" s="46" t="s">
        <v>142</v>
      </c>
      <c r="AP115" s="46" t="s">
        <v>143</v>
      </c>
      <c r="AQ115" s="46">
        <v>1</v>
      </c>
      <c r="BE115" s="13" t="str">
        <f t="shared" si="9"/>
        <v>SilverpeakSFP</v>
      </c>
      <c r="BF115" s="13" t="str">
        <f t="shared" si="9"/>
        <v>SilverpeakPIM</v>
      </c>
      <c r="BG115" s="13" t="str">
        <f t="shared" si="9"/>
        <v>SilverpeakBW</v>
      </c>
      <c r="BH115" s="13" t="str">
        <f t="shared" si="9"/>
        <v>SilverpeakCable</v>
      </c>
      <c r="BI115" s="13" t="str">
        <f t="shared" si="9"/>
        <v>SilverpeakPC</v>
      </c>
      <c r="BJ115" s="13" t="str">
        <f t="shared" si="8"/>
        <v>SilverpeakFull PRMA</v>
      </c>
    </row>
    <row r="116" spans="1:62" s="48" customFormat="1" ht="87" x14ac:dyDescent="0.35">
      <c r="A116" s="10" t="e">
        <f>IF(F116="Gateway","SDWAN Gateway, SDW0020",IF(E116="","",VLOOKUP(E116,#REF!,2,FALSE)))</f>
        <v>#REF!</v>
      </c>
      <c r="B116" s="10" t="e">
        <f>IF(F116="Gateway","not applicable",IF(E116="","",VLOOKUP(E116,#REF!,3,FALSE)))</f>
        <v>#REF!</v>
      </c>
      <c r="C116" s="10" t="e">
        <f>IF(F116="Gateway","19400263",IF(E116="","",VLOOKUP(E116,#REF!,4,FALSE)))</f>
        <v>#REF!</v>
      </c>
      <c r="D116" s="48" t="s">
        <v>965</v>
      </c>
      <c r="E116" s="43" t="s">
        <v>128</v>
      </c>
      <c r="F116" s="10" t="s">
        <v>129</v>
      </c>
      <c r="G116" s="44" t="s">
        <v>19</v>
      </c>
      <c r="H116" s="71" t="s">
        <v>2077</v>
      </c>
      <c r="J116" s="46">
        <v>37</v>
      </c>
      <c r="K116" s="43" t="s">
        <v>128</v>
      </c>
      <c r="L116" s="48" t="s">
        <v>205</v>
      </c>
      <c r="M116" s="48" t="s">
        <v>159</v>
      </c>
      <c r="N116" s="61">
        <v>50</v>
      </c>
      <c r="O116" s="48" t="s">
        <v>221</v>
      </c>
      <c r="P116" s="10" t="s">
        <v>133</v>
      </c>
      <c r="R116" s="48" t="s">
        <v>134</v>
      </c>
      <c r="S116" s="10" t="s">
        <v>160</v>
      </c>
      <c r="T116" s="46" t="s">
        <v>136</v>
      </c>
      <c r="AA116" s="46" t="s">
        <v>137</v>
      </c>
      <c r="AB116" s="46"/>
      <c r="AC116" s="46"/>
      <c r="AD116" s="46" t="s">
        <v>145</v>
      </c>
      <c r="AE116" s="46">
        <v>3</v>
      </c>
      <c r="AF116" s="46" t="s">
        <v>139</v>
      </c>
      <c r="AG116" s="46" t="s">
        <v>140</v>
      </c>
      <c r="AH116" s="10">
        <f t="shared" si="7"/>
        <v>5</v>
      </c>
      <c r="AI116" s="46"/>
      <c r="AJ116" s="46"/>
      <c r="AK116" s="10" t="s">
        <v>141</v>
      </c>
      <c r="AL116" s="10" t="str">
        <f>IF(E116="Fortinet",_xlfn.IFNA(VLOOKUP(AI116,#REF!,2,FALSE),"Please select option under Full PRMA Coverage column"),"")</f>
        <v/>
      </c>
      <c r="AM116" s="10" t="str">
        <f t="shared" si="4"/>
        <v/>
      </c>
      <c r="AN116" s="10" t="str">
        <f t="shared" si="4"/>
        <v/>
      </c>
      <c r="AO116" s="46" t="s">
        <v>142</v>
      </c>
      <c r="AP116" s="46" t="s">
        <v>143</v>
      </c>
      <c r="AQ116" s="46">
        <v>1</v>
      </c>
      <c r="BE116" s="13" t="str">
        <f t="shared" si="9"/>
        <v>SilverpeakSFP</v>
      </c>
      <c r="BF116" s="13" t="str">
        <f t="shared" si="9"/>
        <v>SilverpeakPIM</v>
      </c>
      <c r="BG116" s="13" t="str">
        <f t="shared" si="9"/>
        <v>SilverpeakBW</v>
      </c>
      <c r="BH116" s="13" t="str">
        <f t="shared" si="9"/>
        <v>SilverpeakCable</v>
      </c>
      <c r="BI116" s="13" t="str">
        <f t="shared" si="9"/>
        <v>SilverpeakPC</v>
      </c>
      <c r="BJ116" s="13" t="str">
        <f t="shared" si="8"/>
        <v>SilverpeakFull PRMA</v>
      </c>
    </row>
    <row r="117" spans="1:62" s="63" customFormat="1" ht="87" x14ac:dyDescent="0.35">
      <c r="A117" s="62" t="e">
        <f>IF(F117="Gateway","SDWAN Gateway, SDW0020",IF(E117="","",VLOOKUP(E117,#REF!,2,FALSE)))</f>
        <v>#REF!</v>
      </c>
      <c r="B117" s="62" t="e">
        <f>IF(F117="Gateway","not applicable",IF(E117="","",VLOOKUP(E117,#REF!,3,FALSE)))</f>
        <v>#REF!</v>
      </c>
      <c r="C117" s="62" t="e">
        <f>IF(F117="Gateway","19400263",IF(E117="","",VLOOKUP(E117,#REF!,4,FALSE)))</f>
        <v>#REF!</v>
      </c>
      <c r="D117" s="63" t="s">
        <v>222</v>
      </c>
      <c r="E117" s="64" t="s">
        <v>128</v>
      </c>
      <c r="F117" s="62" t="s">
        <v>129</v>
      </c>
      <c r="G117" s="63" t="s">
        <v>19</v>
      </c>
      <c r="H117" s="72" t="s">
        <v>2078</v>
      </c>
      <c r="J117" s="65">
        <v>40</v>
      </c>
      <c r="K117" s="64" t="s">
        <v>128</v>
      </c>
      <c r="L117" s="63" t="s">
        <v>158</v>
      </c>
      <c r="M117" s="63" t="s">
        <v>159</v>
      </c>
      <c r="N117" s="66">
        <v>10</v>
      </c>
      <c r="P117" s="62" t="s">
        <v>133</v>
      </c>
      <c r="R117" s="63" t="s">
        <v>134</v>
      </c>
      <c r="S117" s="62" t="s">
        <v>160</v>
      </c>
      <c r="T117" s="65" t="s">
        <v>136</v>
      </c>
      <c r="AA117" s="65" t="s">
        <v>137</v>
      </c>
      <c r="AB117" s="65"/>
      <c r="AC117" s="65"/>
      <c r="AD117" s="65" t="s">
        <v>145</v>
      </c>
      <c r="AE117" s="65">
        <v>3</v>
      </c>
      <c r="AF117" s="65" t="s">
        <v>139</v>
      </c>
      <c r="AG117" s="65" t="s">
        <v>140</v>
      </c>
      <c r="AH117" s="62">
        <f t="shared" si="7"/>
        <v>1</v>
      </c>
      <c r="AI117" s="65"/>
      <c r="AJ117" s="46"/>
      <c r="AK117" s="10" t="s">
        <v>141</v>
      </c>
      <c r="AL117" s="10" t="str">
        <f>IF(E117="Fortinet",_xlfn.IFNA(VLOOKUP(AI117,#REF!,2,FALSE),"Please select option under Full PRMA Coverage column"),"")</f>
        <v/>
      </c>
      <c r="AM117" s="10" t="str">
        <f t="shared" si="4"/>
        <v/>
      </c>
      <c r="AN117" s="10" t="str">
        <f t="shared" si="4"/>
        <v/>
      </c>
      <c r="AO117" s="65" t="s">
        <v>142</v>
      </c>
      <c r="AP117" s="65" t="s">
        <v>143</v>
      </c>
      <c r="AQ117" s="65">
        <v>1</v>
      </c>
      <c r="BE117" s="68" t="str">
        <f t="shared" si="9"/>
        <v>SilverpeakSFP</v>
      </c>
      <c r="BF117" s="68" t="str">
        <f t="shared" si="9"/>
        <v>SilverpeakPIM</v>
      </c>
      <c r="BG117" s="68" t="str">
        <f t="shared" si="9"/>
        <v>SilverpeakBW</v>
      </c>
      <c r="BH117" s="68" t="str">
        <f t="shared" si="9"/>
        <v>SilverpeakCable</v>
      </c>
      <c r="BI117" s="68" t="str">
        <f t="shared" si="9"/>
        <v>SilverpeakPC</v>
      </c>
      <c r="BJ117" s="68" t="str">
        <f t="shared" si="8"/>
        <v>SilverpeakFull PRMA</v>
      </c>
    </row>
    <row r="118" spans="1:62" s="63" customFormat="1" ht="116" x14ac:dyDescent="0.35">
      <c r="A118" s="62" t="e">
        <f>IF(F118="Gateway","SDWAN Gateway, SDW0020",IF(E118="","",VLOOKUP(E118,#REF!,2,FALSE)))</f>
        <v>#REF!</v>
      </c>
      <c r="B118" s="62" t="e">
        <f>IF(F118="Gateway","not applicable",IF(E118="","",VLOOKUP(E118,#REF!,3,FALSE)))</f>
        <v>#REF!</v>
      </c>
      <c r="C118" s="62" t="e">
        <f>IF(F118="Gateway","19400263",IF(E118="","",VLOOKUP(E118,#REF!,4,FALSE)))</f>
        <v>#REF!</v>
      </c>
      <c r="D118" s="63" t="s">
        <v>223</v>
      </c>
      <c r="E118" s="64" t="s">
        <v>128</v>
      </c>
      <c r="F118" s="62" t="s">
        <v>129</v>
      </c>
      <c r="G118" s="63" t="s">
        <v>19</v>
      </c>
      <c r="H118" s="72" t="s">
        <v>2078</v>
      </c>
      <c r="J118" s="73">
        <v>41</v>
      </c>
      <c r="K118" s="62" t="s">
        <v>130</v>
      </c>
      <c r="L118" s="63" t="s">
        <v>158</v>
      </c>
      <c r="M118" s="63" t="s">
        <v>159</v>
      </c>
      <c r="N118" s="66">
        <v>10</v>
      </c>
      <c r="P118" s="62" t="s">
        <v>133</v>
      </c>
      <c r="R118" s="63" t="s">
        <v>134</v>
      </c>
      <c r="S118" s="62" t="s">
        <v>160</v>
      </c>
      <c r="T118" s="65" t="s">
        <v>136</v>
      </c>
      <c r="U118" s="65"/>
      <c r="V118" s="65"/>
      <c r="AA118" s="65" t="s">
        <v>137</v>
      </c>
      <c r="AB118" s="65"/>
      <c r="AC118" s="65"/>
      <c r="AD118" s="65" t="s">
        <v>138</v>
      </c>
      <c r="AE118" s="65">
        <v>3</v>
      </c>
      <c r="AF118" s="65" t="s">
        <v>139</v>
      </c>
      <c r="AG118" s="65" t="s">
        <v>140</v>
      </c>
      <c r="AH118" s="62">
        <f t="shared" si="7"/>
        <v>1</v>
      </c>
      <c r="AI118" s="65"/>
      <c r="AJ118" s="46"/>
      <c r="AK118" s="10" t="s">
        <v>141</v>
      </c>
      <c r="AL118" s="10" t="str">
        <f>IF(E118="Fortinet",_xlfn.IFNA(VLOOKUP(AI118,#REF!,2,FALSE),"Please select option under Full PRMA Coverage column"),"")</f>
        <v/>
      </c>
      <c r="AM118" s="10" t="str">
        <f t="shared" si="4"/>
        <v/>
      </c>
      <c r="AN118" s="10" t="str">
        <f t="shared" si="4"/>
        <v/>
      </c>
      <c r="AO118" s="65" t="s">
        <v>142</v>
      </c>
      <c r="AP118" s="65" t="s">
        <v>143</v>
      </c>
      <c r="AQ118" s="65">
        <v>1</v>
      </c>
      <c r="BE118" s="68" t="str">
        <f t="shared" si="9"/>
        <v>SilverpeakSFP</v>
      </c>
      <c r="BF118" s="68" t="str">
        <f t="shared" si="9"/>
        <v>SilverpeakPIM</v>
      </c>
      <c r="BG118" s="68" t="str">
        <f t="shared" si="9"/>
        <v>SilverpeakBW</v>
      </c>
      <c r="BH118" s="68" t="str">
        <f t="shared" si="9"/>
        <v>SilverpeakCable</v>
      </c>
      <c r="BI118" s="68" t="str">
        <f t="shared" si="9"/>
        <v>SilverpeakPC</v>
      </c>
      <c r="BJ118" s="68" t="str">
        <f t="shared" si="8"/>
        <v>SilverpeakFull PRMA</v>
      </c>
    </row>
    <row r="119" spans="1:62" s="48" customFormat="1" ht="116" x14ac:dyDescent="0.35">
      <c r="A119" s="10" t="e">
        <f>IF(F119="Gateway","SDWAN Gateway, SDW0020",IF(E119="","",VLOOKUP(E119,#REF!,2,FALSE)))</f>
        <v>#REF!</v>
      </c>
      <c r="B119" s="10" t="e">
        <f>IF(F119="Gateway","not applicable",IF(E119="","",VLOOKUP(E119,#REF!,3,FALSE)))</f>
        <v>#REF!</v>
      </c>
      <c r="C119" s="10" t="e">
        <f>IF(F119="Gateway","19400263",IF(E119="","",VLOOKUP(E119,#REF!,4,FALSE)))</f>
        <v>#REF!</v>
      </c>
      <c r="D119" s="48" t="s">
        <v>967</v>
      </c>
      <c r="E119" s="43" t="s">
        <v>128</v>
      </c>
      <c r="F119" s="10" t="s">
        <v>129</v>
      </c>
      <c r="G119" s="44" t="s">
        <v>34</v>
      </c>
      <c r="H119" s="71" t="s">
        <v>2079</v>
      </c>
      <c r="J119" s="46">
        <v>30</v>
      </c>
      <c r="K119" s="10" t="s">
        <v>130</v>
      </c>
      <c r="L119" s="48" t="s">
        <v>158</v>
      </c>
      <c r="M119" s="48" t="s">
        <v>159</v>
      </c>
      <c r="N119" s="61">
        <v>100</v>
      </c>
      <c r="O119" s="48" t="s">
        <v>224</v>
      </c>
      <c r="P119" s="10" t="s">
        <v>133</v>
      </c>
      <c r="R119" s="48" t="s">
        <v>134</v>
      </c>
      <c r="S119" s="10" t="s">
        <v>149</v>
      </c>
      <c r="T119" s="46" t="s">
        <v>136</v>
      </c>
      <c r="U119" s="46"/>
      <c r="V119" s="46"/>
      <c r="AA119" s="46" t="s">
        <v>137</v>
      </c>
      <c r="AB119" s="46"/>
      <c r="AC119" s="46"/>
      <c r="AD119" s="46" t="s">
        <v>138</v>
      </c>
      <c r="AE119" s="46">
        <v>3</v>
      </c>
      <c r="AF119" s="46" t="s">
        <v>139</v>
      </c>
      <c r="AG119" s="46" t="s">
        <v>140</v>
      </c>
      <c r="AH119" s="10">
        <f t="shared" si="7"/>
        <v>10</v>
      </c>
      <c r="AI119" s="46"/>
      <c r="AJ119" s="46"/>
      <c r="AK119" s="10" t="s">
        <v>141</v>
      </c>
      <c r="AL119" s="10" t="str">
        <f>IF(E119="Fortinet",_xlfn.IFNA(VLOOKUP(AI119,#REF!,2,FALSE),"Please select option under Full PRMA Coverage column"),"")</f>
        <v/>
      </c>
      <c r="AM119" s="10" t="str">
        <f t="shared" si="4"/>
        <v/>
      </c>
      <c r="AN119" s="10" t="str">
        <f t="shared" si="4"/>
        <v/>
      </c>
      <c r="AO119" s="46" t="s">
        <v>142</v>
      </c>
      <c r="AP119" s="46" t="s">
        <v>143</v>
      </c>
      <c r="AQ119" s="46">
        <v>1</v>
      </c>
      <c r="BE119" s="13" t="str">
        <f t="shared" si="9"/>
        <v>SilverpeakSFP</v>
      </c>
      <c r="BF119" s="13" t="str">
        <f t="shared" si="9"/>
        <v>SilverpeakPIM</v>
      </c>
      <c r="BG119" s="13" t="str">
        <f t="shared" si="9"/>
        <v>SilverpeakBW</v>
      </c>
      <c r="BH119" s="13" t="str">
        <f t="shared" si="9"/>
        <v>SilverpeakCable</v>
      </c>
      <c r="BI119" s="13" t="str">
        <f t="shared" si="9"/>
        <v>SilverpeakPC</v>
      </c>
      <c r="BJ119" s="13" t="str">
        <f t="shared" si="8"/>
        <v>SilverpeakFull PRMA</v>
      </c>
    </row>
    <row r="120" spans="1:62" s="48" customFormat="1" ht="116" x14ac:dyDescent="0.35">
      <c r="A120" s="10" t="e">
        <f>IF(F120="Gateway","SDWAN Gateway, SDW0020",IF(E120="","",VLOOKUP(E120,#REF!,2,FALSE)))</f>
        <v>#REF!</v>
      </c>
      <c r="B120" s="10" t="e">
        <f>IF(F120="Gateway","not applicable",IF(E120="","",VLOOKUP(E120,#REF!,3,FALSE)))</f>
        <v>#REF!</v>
      </c>
      <c r="C120" s="10" t="e">
        <f>IF(F120="Gateway","19400263",IF(E120="","",VLOOKUP(E120,#REF!,4,FALSE)))</f>
        <v>#REF!</v>
      </c>
      <c r="D120" s="48" t="s">
        <v>969</v>
      </c>
      <c r="E120" s="43" t="s">
        <v>128</v>
      </c>
      <c r="F120" s="10" t="s">
        <v>129</v>
      </c>
      <c r="G120" s="44" t="s">
        <v>34</v>
      </c>
      <c r="H120" s="71" t="s">
        <v>2079</v>
      </c>
      <c r="J120" s="69">
        <v>31</v>
      </c>
      <c r="K120" s="43" t="s">
        <v>128</v>
      </c>
      <c r="L120" s="48" t="s">
        <v>158</v>
      </c>
      <c r="M120" s="48" t="s">
        <v>159</v>
      </c>
      <c r="N120" s="61">
        <v>100</v>
      </c>
      <c r="O120" s="48" t="s">
        <v>224</v>
      </c>
      <c r="P120" s="10" t="s">
        <v>133</v>
      </c>
      <c r="R120" s="48" t="s">
        <v>134</v>
      </c>
      <c r="S120" s="10" t="s">
        <v>149</v>
      </c>
      <c r="T120" s="46" t="s">
        <v>136</v>
      </c>
      <c r="U120" s="46"/>
      <c r="V120" s="13"/>
      <c r="W120" s="46"/>
      <c r="X120" s="46"/>
      <c r="Y120" s="46"/>
      <c r="Z120" s="46"/>
      <c r="AA120" s="46" t="s">
        <v>137</v>
      </c>
      <c r="AB120" s="46"/>
      <c r="AC120" s="46"/>
      <c r="AD120" s="46" t="s">
        <v>154</v>
      </c>
      <c r="AE120" s="46">
        <v>3</v>
      </c>
      <c r="AF120" s="46" t="s">
        <v>139</v>
      </c>
      <c r="AG120" s="46" t="s">
        <v>140</v>
      </c>
      <c r="AH120" s="48">
        <f t="shared" si="7"/>
        <v>10</v>
      </c>
      <c r="AI120" s="46"/>
      <c r="AJ120" s="46"/>
      <c r="AK120" s="10" t="s">
        <v>141</v>
      </c>
      <c r="AL120" s="10" t="str">
        <f>IF(E120="Fortinet",_xlfn.IFNA(VLOOKUP(AI120,#REF!,2,FALSE),"Please select option under Full PRMA Coverage column"),"")</f>
        <v/>
      </c>
      <c r="AM120" s="10" t="str">
        <f t="shared" si="4"/>
        <v/>
      </c>
      <c r="AN120" s="10" t="str">
        <f t="shared" si="4"/>
        <v/>
      </c>
      <c r="AO120" s="46" t="s">
        <v>142</v>
      </c>
      <c r="AP120" s="46" t="s">
        <v>143</v>
      </c>
      <c r="AQ120" s="46">
        <v>1</v>
      </c>
      <c r="BE120" s="13" t="str">
        <f t="shared" si="9"/>
        <v>SilverpeakSFP</v>
      </c>
      <c r="BF120" s="13" t="str">
        <f t="shared" si="9"/>
        <v>SilverpeakPIM</v>
      </c>
      <c r="BG120" s="13" t="str">
        <f t="shared" si="9"/>
        <v>SilverpeakBW</v>
      </c>
      <c r="BH120" s="13" t="str">
        <f t="shared" si="9"/>
        <v>SilverpeakCable</v>
      </c>
      <c r="BI120" s="13" t="str">
        <f t="shared" si="9"/>
        <v>SilverpeakPC</v>
      </c>
      <c r="BJ120" s="13" t="str">
        <f t="shared" si="8"/>
        <v>SilverpeakFull PRMA</v>
      </c>
    </row>
    <row r="121" spans="1:62" s="48" customFormat="1" ht="116" x14ac:dyDescent="0.35">
      <c r="A121" s="10" t="e">
        <f>IF(F121="Gateway","SDWAN Gateway, SDW0020",IF(E121="","",VLOOKUP(E121,#REF!,2,FALSE)))</f>
        <v>#REF!</v>
      </c>
      <c r="B121" s="10" t="e">
        <f>IF(F121="Gateway","not applicable",IF(E121="","",VLOOKUP(E121,#REF!,3,FALSE)))</f>
        <v>#REF!</v>
      </c>
      <c r="C121" s="10" t="e">
        <f>IF(F121="Gateway","19400263",IF(E121="","",VLOOKUP(E121,#REF!,4,FALSE)))</f>
        <v>#REF!</v>
      </c>
      <c r="D121" s="48" t="s">
        <v>971</v>
      </c>
      <c r="E121" s="43" t="s">
        <v>128</v>
      </c>
      <c r="F121" s="10" t="s">
        <v>129</v>
      </c>
      <c r="G121" s="44" t="s">
        <v>34</v>
      </c>
      <c r="H121" s="71" t="s">
        <v>2080</v>
      </c>
      <c r="J121" s="60">
        <v>30</v>
      </c>
      <c r="K121" s="43" t="s">
        <v>128</v>
      </c>
      <c r="L121" s="48" t="s">
        <v>205</v>
      </c>
      <c r="M121" s="48" t="s">
        <v>147</v>
      </c>
      <c r="N121" s="61">
        <v>100</v>
      </c>
      <c r="O121" s="48" t="s">
        <v>225</v>
      </c>
      <c r="P121" s="10" t="s">
        <v>133</v>
      </c>
      <c r="R121" s="48" t="s">
        <v>134</v>
      </c>
      <c r="S121" s="10" t="s">
        <v>149</v>
      </c>
      <c r="T121" s="46" t="s">
        <v>136</v>
      </c>
      <c r="U121" s="46"/>
      <c r="V121" s="13"/>
      <c r="W121" s="46"/>
      <c r="X121" s="46"/>
      <c r="Y121" s="46"/>
      <c r="Z121" s="46"/>
      <c r="AA121" s="46" t="s">
        <v>137</v>
      </c>
      <c r="AB121" s="46"/>
      <c r="AC121" s="46"/>
      <c r="AD121" s="46" t="s">
        <v>154</v>
      </c>
      <c r="AE121" s="46">
        <v>3</v>
      </c>
      <c r="AF121" s="46" t="s">
        <v>139</v>
      </c>
      <c r="AG121" s="46" t="s">
        <v>140</v>
      </c>
      <c r="AH121" s="48">
        <f t="shared" si="7"/>
        <v>10</v>
      </c>
      <c r="AI121" s="46"/>
      <c r="AJ121" s="46"/>
      <c r="AK121" s="10" t="s">
        <v>141</v>
      </c>
      <c r="AL121" s="10" t="str">
        <f>IF(E121="Fortinet",_xlfn.IFNA(VLOOKUP(AI121,#REF!,2,FALSE),"Please select option under Full PRMA Coverage column"),"")</f>
        <v/>
      </c>
      <c r="AM121" s="10" t="str">
        <f t="shared" si="4"/>
        <v/>
      </c>
      <c r="AN121" s="10" t="str">
        <f t="shared" si="4"/>
        <v/>
      </c>
      <c r="AO121" s="46" t="s">
        <v>142</v>
      </c>
      <c r="AP121" s="46" t="s">
        <v>143</v>
      </c>
      <c r="AQ121" s="46">
        <v>1</v>
      </c>
      <c r="BE121" s="13" t="str">
        <f t="shared" si="9"/>
        <v>SilverpeakSFP</v>
      </c>
      <c r="BF121" s="13" t="str">
        <f t="shared" si="9"/>
        <v>SilverpeakPIM</v>
      </c>
      <c r="BG121" s="13" t="str">
        <f t="shared" si="9"/>
        <v>SilverpeakBW</v>
      </c>
      <c r="BH121" s="13" t="str">
        <f t="shared" si="9"/>
        <v>SilverpeakCable</v>
      </c>
      <c r="BI121" s="13" t="str">
        <f t="shared" si="9"/>
        <v>SilverpeakPC</v>
      </c>
      <c r="BJ121" s="13" t="str">
        <f t="shared" si="8"/>
        <v>SilverpeakFull PRMA</v>
      </c>
    </row>
    <row r="122" spans="1:62" s="48" customFormat="1" ht="116" x14ac:dyDescent="0.35">
      <c r="A122" s="10" t="e">
        <f>IF(F122="Gateway","SDWAN Gateway, SDW0020",IF(E122="","",VLOOKUP(E122,#REF!,2,FALSE)))</f>
        <v>#REF!</v>
      </c>
      <c r="B122" s="10" t="e">
        <f>IF(F122="Gateway","not applicable",IF(E122="","",VLOOKUP(E122,#REF!,3,FALSE)))</f>
        <v>#REF!</v>
      </c>
      <c r="C122" s="10" t="e">
        <f>IF(F122="Gateway","19400263",IF(E122="","",VLOOKUP(E122,#REF!,4,FALSE)))</f>
        <v>#REF!</v>
      </c>
      <c r="D122" s="48" t="s">
        <v>973</v>
      </c>
      <c r="E122" s="43" t="s">
        <v>128</v>
      </c>
      <c r="F122" s="10" t="s">
        <v>129</v>
      </c>
      <c r="G122" s="44" t="s">
        <v>34</v>
      </c>
      <c r="H122" s="71" t="s">
        <v>2080</v>
      </c>
      <c r="J122" s="46">
        <v>31</v>
      </c>
      <c r="K122" s="10" t="s">
        <v>130</v>
      </c>
      <c r="L122" s="48" t="s">
        <v>205</v>
      </c>
      <c r="M122" s="48" t="s">
        <v>159</v>
      </c>
      <c r="N122" s="61">
        <v>100</v>
      </c>
      <c r="O122" s="48" t="s">
        <v>225</v>
      </c>
      <c r="P122" s="10" t="s">
        <v>133</v>
      </c>
      <c r="R122" s="48" t="s">
        <v>134</v>
      </c>
      <c r="S122" s="10" t="s">
        <v>149</v>
      </c>
      <c r="T122" s="46" t="s">
        <v>136</v>
      </c>
      <c r="U122" s="46"/>
      <c r="V122" s="46"/>
      <c r="AA122" s="46" t="s">
        <v>137</v>
      </c>
      <c r="AB122" s="46"/>
      <c r="AC122" s="46"/>
      <c r="AD122" s="46" t="s">
        <v>138</v>
      </c>
      <c r="AE122" s="46">
        <v>3</v>
      </c>
      <c r="AF122" s="46" t="s">
        <v>139</v>
      </c>
      <c r="AG122" s="46" t="s">
        <v>140</v>
      </c>
      <c r="AH122" s="10">
        <f t="shared" si="7"/>
        <v>10</v>
      </c>
      <c r="AI122" s="46"/>
      <c r="AJ122" s="46"/>
      <c r="AK122" s="10" t="s">
        <v>141</v>
      </c>
      <c r="AL122" s="10" t="str">
        <f>IF(E122="Fortinet",_xlfn.IFNA(VLOOKUP(AI122,#REF!,2,FALSE),"Please select option under Full PRMA Coverage column"),"")</f>
        <v/>
      </c>
      <c r="AM122" s="10" t="str">
        <f t="shared" si="4"/>
        <v/>
      </c>
      <c r="AN122" s="10" t="str">
        <f t="shared" si="4"/>
        <v/>
      </c>
      <c r="AO122" s="46" t="s">
        <v>142</v>
      </c>
      <c r="AP122" s="46" t="s">
        <v>143</v>
      </c>
      <c r="AQ122" s="46">
        <v>1</v>
      </c>
      <c r="BE122" s="13" t="str">
        <f t="shared" si="9"/>
        <v>SilverpeakSFP</v>
      </c>
      <c r="BF122" s="13" t="str">
        <f t="shared" si="9"/>
        <v>SilverpeakPIM</v>
      </c>
      <c r="BG122" s="13" t="str">
        <f t="shared" si="9"/>
        <v>SilverpeakBW</v>
      </c>
      <c r="BH122" s="13" t="str">
        <f t="shared" si="9"/>
        <v>SilverpeakCable</v>
      </c>
      <c r="BI122" s="13" t="str">
        <f t="shared" si="9"/>
        <v>SilverpeakPC</v>
      </c>
      <c r="BJ122" s="13" t="str">
        <f t="shared" si="8"/>
        <v>SilverpeakFull PRMA</v>
      </c>
    </row>
    <row r="123" spans="1:62" s="48" customFormat="1" ht="116" x14ac:dyDescent="0.35">
      <c r="A123" s="10" t="e">
        <f>IF(F123="Gateway","SDWAN Gateway, SDW0020",IF(E123="","",VLOOKUP(E123,#REF!,2,FALSE)))</f>
        <v>#REF!</v>
      </c>
      <c r="B123" s="10" t="e">
        <f>IF(F123="Gateway","not applicable",IF(E123="","",VLOOKUP(E123,#REF!,3,FALSE)))</f>
        <v>#REF!</v>
      </c>
      <c r="C123" s="10" t="e">
        <f>IF(F123="Gateway","19400263",IF(E123="","",VLOOKUP(E123,#REF!,4,FALSE)))</f>
        <v>#REF!</v>
      </c>
      <c r="D123" s="48" t="s">
        <v>975</v>
      </c>
      <c r="E123" s="43" t="s">
        <v>128</v>
      </c>
      <c r="F123" s="10" t="s">
        <v>129</v>
      </c>
      <c r="G123" s="44" t="s">
        <v>34</v>
      </c>
      <c r="H123" s="71" t="s">
        <v>2081</v>
      </c>
      <c r="J123" s="69">
        <v>30</v>
      </c>
      <c r="K123" s="10" t="s">
        <v>130</v>
      </c>
      <c r="L123" s="48" t="s">
        <v>158</v>
      </c>
      <c r="M123" s="48" t="s">
        <v>159</v>
      </c>
      <c r="N123" s="61">
        <v>100</v>
      </c>
      <c r="O123" s="48" t="s">
        <v>226</v>
      </c>
      <c r="P123" s="10" t="s">
        <v>133</v>
      </c>
      <c r="R123" s="48" t="s">
        <v>134</v>
      </c>
      <c r="S123" s="10" t="s">
        <v>149</v>
      </c>
      <c r="T123" s="46" t="s">
        <v>136</v>
      </c>
      <c r="U123" s="46"/>
      <c r="V123" s="46"/>
      <c r="AA123" s="46" t="s">
        <v>137</v>
      </c>
      <c r="AB123" s="46"/>
      <c r="AC123" s="46"/>
      <c r="AD123" s="46" t="s">
        <v>138</v>
      </c>
      <c r="AE123" s="46">
        <v>3</v>
      </c>
      <c r="AF123" s="46" t="s">
        <v>139</v>
      </c>
      <c r="AG123" s="46" t="s">
        <v>140</v>
      </c>
      <c r="AH123" s="10">
        <f t="shared" si="7"/>
        <v>10</v>
      </c>
      <c r="AI123" s="46"/>
      <c r="AJ123" s="46"/>
      <c r="AK123" s="10" t="s">
        <v>141</v>
      </c>
      <c r="AL123" s="10" t="str">
        <f>IF(E123="Fortinet",_xlfn.IFNA(VLOOKUP(AI123,#REF!,2,FALSE),"Please select option under Full PRMA Coverage column"),"")</f>
        <v/>
      </c>
      <c r="AM123" s="10" t="str">
        <f t="shared" si="4"/>
        <v/>
      </c>
      <c r="AN123" s="10" t="str">
        <f t="shared" si="4"/>
        <v/>
      </c>
      <c r="AO123" s="46" t="s">
        <v>142</v>
      </c>
      <c r="AP123" s="46" t="s">
        <v>143</v>
      </c>
      <c r="AQ123" s="46">
        <v>1</v>
      </c>
      <c r="BE123" s="13" t="str">
        <f t="shared" si="9"/>
        <v>SilverpeakSFP</v>
      </c>
      <c r="BF123" s="13" t="str">
        <f t="shared" si="9"/>
        <v>SilverpeakPIM</v>
      </c>
      <c r="BG123" s="13" t="str">
        <f t="shared" si="9"/>
        <v>SilverpeakBW</v>
      </c>
      <c r="BH123" s="13" t="str">
        <f t="shared" si="9"/>
        <v>SilverpeakCable</v>
      </c>
      <c r="BI123" s="13" t="str">
        <f t="shared" si="9"/>
        <v>SilverpeakPC</v>
      </c>
      <c r="BJ123" s="13" t="str">
        <f t="shared" si="8"/>
        <v>SilverpeakFull PRMA</v>
      </c>
    </row>
    <row r="124" spans="1:62" s="48" customFormat="1" ht="87" x14ac:dyDescent="0.35">
      <c r="A124" s="10" t="e">
        <f>IF(F124="Gateway","SDWAN Gateway, SDW0020",IF(E124="","",VLOOKUP(E124,#REF!,2,FALSE)))</f>
        <v>#REF!</v>
      </c>
      <c r="B124" s="10" t="e">
        <f>IF(F124="Gateway","not applicable",IF(E124="","",VLOOKUP(E124,#REF!,3,FALSE)))</f>
        <v>#REF!</v>
      </c>
      <c r="C124" s="10" t="e">
        <f>IF(F124="Gateway","19400263",IF(E124="","",VLOOKUP(E124,#REF!,4,FALSE)))</f>
        <v>#REF!</v>
      </c>
      <c r="D124" s="48" t="s">
        <v>977</v>
      </c>
      <c r="E124" s="43" t="s">
        <v>128</v>
      </c>
      <c r="F124" s="10" t="s">
        <v>129</v>
      </c>
      <c r="G124" s="44" t="s">
        <v>34</v>
      </c>
      <c r="H124" s="71" t="s">
        <v>2081</v>
      </c>
      <c r="J124" s="69">
        <v>31</v>
      </c>
      <c r="K124" s="43" t="s">
        <v>128</v>
      </c>
      <c r="L124" s="48" t="s">
        <v>158</v>
      </c>
      <c r="M124" s="48" t="s">
        <v>159</v>
      </c>
      <c r="N124" s="61">
        <v>100</v>
      </c>
      <c r="O124" s="48" t="s">
        <v>226</v>
      </c>
      <c r="P124" s="10" t="s">
        <v>133</v>
      </c>
      <c r="R124" s="48" t="s">
        <v>134</v>
      </c>
      <c r="S124" s="10" t="s">
        <v>149</v>
      </c>
      <c r="T124" s="46" t="s">
        <v>136</v>
      </c>
      <c r="AA124" s="46" t="s">
        <v>137</v>
      </c>
      <c r="AB124" s="46"/>
      <c r="AC124" s="46"/>
      <c r="AD124" s="46" t="s">
        <v>145</v>
      </c>
      <c r="AE124" s="46">
        <v>3</v>
      </c>
      <c r="AF124" s="46" t="s">
        <v>139</v>
      </c>
      <c r="AG124" s="46" t="s">
        <v>140</v>
      </c>
      <c r="AH124" s="10">
        <f t="shared" si="7"/>
        <v>10</v>
      </c>
      <c r="AI124" s="46"/>
      <c r="AJ124" s="46"/>
      <c r="AK124" s="10" t="s">
        <v>141</v>
      </c>
      <c r="AL124" s="10" t="str">
        <f>IF(E124="Fortinet",_xlfn.IFNA(VLOOKUP(AI124,#REF!,2,FALSE),"Please select option under Full PRMA Coverage column"),"")</f>
        <v/>
      </c>
      <c r="AM124" s="10" t="str">
        <f t="shared" si="4"/>
        <v/>
      </c>
      <c r="AN124" s="10" t="str">
        <f t="shared" si="4"/>
        <v/>
      </c>
      <c r="AO124" s="46" t="s">
        <v>142</v>
      </c>
      <c r="AP124" s="46" t="s">
        <v>143</v>
      </c>
      <c r="AQ124" s="46">
        <v>1</v>
      </c>
      <c r="BE124" s="13" t="str">
        <f t="shared" si="9"/>
        <v>SilverpeakSFP</v>
      </c>
      <c r="BF124" s="13" t="str">
        <f t="shared" si="9"/>
        <v>SilverpeakPIM</v>
      </c>
      <c r="BG124" s="13" t="str">
        <f t="shared" si="9"/>
        <v>SilverpeakBW</v>
      </c>
      <c r="BH124" s="13" t="str">
        <f t="shared" si="9"/>
        <v>SilverpeakCable</v>
      </c>
      <c r="BI124" s="13" t="str">
        <f t="shared" si="9"/>
        <v>SilverpeakPC</v>
      </c>
      <c r="BJ124" s="13" t="str">
        <f t="shared" si="8"/>
        <v>SilverpeakFull PRMA</v>
      </c>
    </row>
    <row r="125" spans="1:62" s="48" customFormat="1" ht="87" x14ac:dyDescent="0.35">
      <c r="A125" s="10" t="e">
        <f>IF(F125="Gateway","SDWAN Gateway, SDW0020",IF(E125="","",VLOOKUP(E125,#REF!,2,FALSE)))</f>
        <v>#REF!</v>
      </c>
      <c r="B125" s="10" t="e">
        <f>IF(F125="Gateway","not applicable",IF(E125="","",VLOOKUP(E125,#REF!,3,FALSE)))</f>
        <v>#REF!</v>
      </c>
      <c r="C125" s="10" t="e">
        <f>IF(F125="Gateway","19400263",IF(E125="","",VLOOKUP(E125,#REF!,4,FALSE)))</f>
        <v>#REF!</v>
      </c>
      <c r="D125" s="48" t="s">
        <v>979</v>
      </c>
      <c r="E125" s="43" t="s">
        <v>128</v>
      </c>
      <c r="F125" s="10" t="s">
        <v>129</v>
      </c>
      <c r="G125" s="44" t="s">
        <v>34</v>
      </c>
      <c r="H125" s="71" t="s">
        <v>1565</v>
      </c>
      <c r="J125" s="46">
        <v>30</v>
      </c>
      <c r="K125" s="43" t="s">
        <v>128</v>
      </c>
      <c r="L125" s="48" t="s">
        <v>205</v>
      </c>
      <c r="M125" s="48" t="s">
        <v>147</v>
      </c>
      <c r="N125" s="61">
        <v>100</v>
      </c>
      <c r="O125" s="48" t="s">
        <v>227</v>
      </c>
      <c r="P125" s="10" t="s">
        <v>133</v>
      </c>
      <c r="R125" s="48" t="s">
        <v>134</v>
      </c>
      <c r="S125" s="10" t="s">
        <v>149</v>
      </c>
      <c r="T125" s="46" t="s">
        <v>136</v>
      </c>
      <c r="AA125" s="46" t="s">
        <v>137</v>
      </c>
      <c r="AB125" s="46"/>
      <c r="AC125" s="46"/>
      <c r="AD125" s="46" t="s">
        <v>145</v>
      </c>
      <c r="AE125" s="46">
        <v>3</v>
      </c>
      <c r="AF125" s="46" t="s">
        <v>139</v>
      </c>
      <c r="AG125" s="46" t="s">
        <v>140</v>
      </c>
      <c r="AH125" s="10">
        <f t="shared" si="7"/>
        <v>10</v>
      </c>
      <c r="AI125" s="46"/>
      <c r="AJ125" s="46"/>
      <c r="AK125" s="10" t="s">
        <v>141</v>
      </c>
      <c r="AL125" s="10" t="str">
        <f>IF(E125="Fortinet",_xlfn.IFNA(VLOOKUP(AI125,#REF!,2,FALSE),"Please select option under Full PRMA Coverage column"),"")</f>
        <v/>
      </c>
      <c r="AM125" s="10" t="str">
        <f t="shared" ref="AM125:AN156" si="10">IF($E125="Fortinet","SS to fill in","")</f>
        <v/>
      </c>
      <c r="AN125" s="10" t="str">
        <f t="shared" si="10"/>
        <v/>
      </c>
      <c r="AO125" s="46" t="s">
        <v>142</v>
      </c>
      <c r="AP125" s="46" t="s">
        <v>143</v>
      </c>
      <c r="AQ125" s="46">
        <v>1</v>
      </c>
      <c r="BE125" s="13" t="str">
        <f t="shared" si="9"/>
        <v>SilverpeakSFP</v>
      </c>
      <c r="BF125" s="13" t="str">
        <f t="shared" si="9"/>
        <v>SilverpeakPIM</v>
      </c>
      <c r="BG125" s="13" t="str">
        <f t="shared" si="9"/>
        <v>SilverpeakBW</v>
      </c>
      <c r="BH125" s="13" t="str">
        <f t="shared" si="9"/>
        <v>SilverpeakCable</v>
      </c>
      <c r="BI125" s="13" t="str">
        <f t="shared" si="9"/>
        <v>SilverpeakPC</v>
      </c>
      <c r="BJ125" s="13" t="str">
        <f t="shared" si="8"/>
        <v>SilverpeakFull PRMA</v>
      </c>
    </row>
    <row r="126" spans="1:62" s="48" customFormat="1" ht="87" x14ac:dyDescent="0.35">
      <c r="A126" s="10" t="e">
        <f>IF(F126="Gateway","SDWAN Gateway, SDW0020",IF(E126="","",VLOOKUP(E126,#REF!,2,FALSE)))</f>
        <v>#REF!</v>
      </c>
      <c r="B126" s="10" t="e">
        <f>IF(F126="Gateway","not applicable",IF(E126="","",VLOOKUP(E126,#REF!,3,FALSE)))</f>
        <v>#REF!</v>
      </c>
      <c r="C126" s="10" t="e">
        <f>IF(F126="Gateway","19400263",IF(E126="","",VLOOKUP(E126,#REF!,4,FALSE)))</f>
        <v>#REF!</v>
      </c>
      <c r="D126" s="48" t="s">
        <v>981</v>
      </c>
      <c r="E126" s="43" t="s">
        <v>128</v>
      </c>
      <c r="F126" s="10" t="s">
        <v>129</v>
      </c>
      <c r="G126" s="44" t="s">
        <v>34</v>
      </c>
      <c r="H126" s="71" t="s">
        <v>1565</v>
      </c>
      <c r="J126" s="46">
        <v>31</v>
      </c>
      <c r="K126" s="43" t="s">
        <v>128</v>
      </c>
      <c r="L126" s="48" t="s">
        <v>205</v>
      </c>
      <c r="M126" s="48" t="s">
        <v>159</v>
      </c>
      <c r="N126" s="61">
        <v>100</v>
      </c>
      <c r="O126" s="48" t="s">
        <v>227</v>
      </c>
      <c r="P126" s="10" t="s">
        <v>133</v>
      </c>
      <c r="R126" s="48" t="s">
        <v>134</v>
      </c>
      <c r="S126" s="10" t="s">
        <v>149</v>
      </c>
      <c r="T126" s="46" t="s">
        <v>136</v>
      </c>
      <c r="AA126" s="46" t="s">
        <v>137</v>
      </c>
      <c r="AB126" s="46"/>
      <c r="AC126" s="46"/>
      <c r="AD126" s="46" t="s">
        <v>145</v>
      </c>
      <c r="AE126" s="46">
        <v>3</v>
      </c>
      <c r="AF126" s="46" t="s">
        <v>139</v>
      </c>
      <c r="AG126" s="46" t="s">
        <v>140</v>
      </c>
      <c r="AH126" s="10">
        <f t="shared" si="7"/>
        <v>10</v>
      </c>
      <c r="AI126" s="46"/>
      <c r="AJ126" s="46"/>
      <c r="AK126" s="10" t="s">
        <v>141</v>
      </c>
      <c r="AL126" s="10" t="str">
        <f>IF(E126="Fortinet",_xlfn.IFNA(VLOOKUP(AI126,#REF!,2,FALSE),"Please select option under Full PRMA Coverage column"),"")</f>
        <v/>
      </c>
      <c r="AM126" s="10" t="str">
        <f t="shared" si="10"/>
        <v/>
      </c>
      <c r="AN126" s="10" t="str">
        <f t="shared" si="10"/>
        <v/>
      </c>
      <c r="AO126" s="46" t="s">
        <v>142</v>
      </c>
      <c r="AP126" s="46" t="s">
        <v>143</v>
      </c>
      <c r="AQ126" s="46">
        <v>1</v>
      </c>
      <c r="BE126" s="13" t="str">
        <f t="shared" si="9"/>
        <v>SilverpeakSFP</v>
      </c>
      <c r="BF126" s="13" t="str">
        <f t="shared" si="9"/>
        <v>SilverpeakPIM</v>
      </c>
      <c r="BG126" s="13" t="str">
        <f t="shared" si="9"/>
        <v>SilverpeakBW</v>
      </c>
      <c r="BH126" s="13" t="str">
        <f t="shared" si="9"/>
        <v>SilverpeakCable</v>
      </c>
      <c r="BI126" s="13" t="str">
        <f t="shared" si="9"/>
        <v>SilverpeakPC</v>
      </c>
      <c r="BJ126" s="13" t="str">
        <f t="shared" si="8"/>
        <v>SilverpeakFull PRMA</v>
      </c>
    </row>
    <row r="127" spans="1:62" s="48" customFormat="1" ht="87" x14ac:dyDescent="0.35">
      <c r="A127" s="10" t="e">
        <f>IF(F127="Gateway","SDWAN Gateway, SDW0020",IF(E127="","",VLOOKUP(E127,#REF!,2,FALSE)))</f>
        <v>#REF!</v>
      </c>
      <c r="B127" s="10" t="e">
        <f>IF(F127="Gateway","not applicable",IF(E127="","",VLOOKUP(E127,#REF!,3,FALSE)))</f>
        <v>#REF!</v>
      </c>
      <c r="C127" s="10" t="e">
        <f>IF(F127="Gateway","19400263",IF(E127="","",VLOOKUP(E127,#REF!,4,FALSE)))</f>
        <v>#REF!</v>
      </c>
      <c r="D127" s="48" t="s">
        <v>983</v>
      </c>
      <c r="E127" s="43" t="s">
        <v>128</v>
      </c>
      <c r="F127" s="10" t="s">
        <v>129</v>
      </c>
      <c r="G127" s="44" t="s">
        <v>34</v>
      </c>
      <c r="H127" s="48" t="s">
        <v>2005</v>
      </c>
      <c r="J127" s="46">
        <v>36</v>
      </c>
      <c r="K127" s="43" t="s">
        <v>128</v>
      </c>
      <c r="L127" s="48" t="s">
        <v>205</v>
      </c>
      <c r="M127" s="48" t="s">
        <v>147</v>
      </c>
      <c r="N127" s="61">
        <v>50</v>
      </c>
      <c r="O127" s="48" t="s">
        <v>228</v>
      </c>
      <c r="P127" s="10" t="s">
        <v>133</v>
      </c>
      <c r="R127" s="48" t="s">
        <v>134</v>
      </c>
      <c r="S127" s="10" t="s">
        <v>160</v>
      </c>
      <c r="T127" s="46" t="s">
        <v>136</v>
      </c>
      <c r="AA127" s="46" t="s">
        <v>137</v>
      </c>
      <c r="AB127" s="46"/>
      <c r="AC127" s="46"/>
      <c r="AD127" s="46" t="s">
        <v>145</v>
      </c>
      <c r="AE127" s="46">
        <v>3</v>
      </c>
      <c r="AF127" s="46" t="s">
        <v>139</v>
      </c>
      <c r="AG127" s="46" t="s">
        <v>140</v>
      </c>
      <c r="AH127" s="10">
        <f t="shared" si="7"/>
        <v>5</v>
      </c>
      <c r="AI127" s="46"/>
      <c r="AJ127" s="46"/>
      <c r="AK127" s="10" t="s">
        <v>141</v>
      </c>
      <c r="AL127" s="10" t="str">
        <f>IF(E127="Fortinet",_xlfn.IFNA(VLOOKUP(AI127,#REF!,2,FALSE),"Please select option under Full PRMA Coverage column"),"")</f>
        <v/>
      </c>
      <c r="AM127" s="10" t="str">
        <f t="shared" si="10"/>
        <v/>
      </c>
      <c r="AN127" s="10" t="str">
        <f t="shared" si="10"/>
        <v/>
      </c>
      <c r="AO127" s="46" t="s">
        <v>142</v>
      </c>
      <c r="AP127" s="46" t="s">
        <v>143</v>
      </c>
      <c r="AQ127" s="46">
        <v>1</v>
      </c>
      <c r="BE127" s="13" t="str">
        <f t="shared" si="9"/>
        <v>SilverpeakSFP</v>
      </c>
      <c r="BF127" s="13" t="str">
        <f t="shared" si="9"/>
        <v>SilverpeakPIM</v>
      </c>
      <c r="BG127" s="13" t="str">
        <f t="shared" si="9"/>
        <v>SilverpeakBW</v>
      </c>
      <c r="BH127" s="13" t="str">
        <f t="shared" si="9"/>
        <v>SilverpeakCable</v>
      </c>
      <c r="BI127" s="13" t="str">
        <f t="shared" si="9"/>
        <v>SilverpeakPC</v>
      </c>
      <c r="BJ127" s="13" t="str">
        <f t="shared" si="8"/>
        <v>SilverpeakFull PRMA</v>
      </c>
    </row>
    <row r="128" spans="1:62" s="48" customFormat="1" ht="87" x14ac:dyDescent="0.35">
      <c r="A128" s="10" t="e">
        <f>IF(F128="Gateway","SDWAN Gateway, SDW0020",IF(E128="","",VLOOKUP(E128,#REF!,2,FALSE)))</f>
        <v>#REF!</v>
      </c>
      <c r="B128" s="10" t="e">
        <f>IF(F128="Gateway","not applicable",IF(E128="","",VLOOKUP(E128,#REF!,3,FALSE)))</f>
        <v>#REF!</v>
      </c>
      <c r="C128" s="10" t="e">
        <f>IF(F128="Gateway","19400263",IF(E128="","",VLOOKUP(E128,#REF!,4,FALSE)))</f>
        <v>#REF!</v>
      </c>
      <c r="D128" s="48" t="s">
        <v>985</v>
      </c>
      <c r="E128" s="43" t="s">
        <v>128</v>
      </c>
      <c r="F128" s="10" t="s">
        <v>129</v>
      </c>
      <c r="G128" s="44" t="s">
        <v>34</v>
      </c>
      <c r="H128" s="48" t="s">
        <v>2005</v>
      </c>
      <c r="J128" s="46">
        <v>37</v>
      </c>
      <c r="K128" s="43" t="s">
        <v>128</v>
      </c>
      <c r="L128" s="48" t="s">
        <v>205</v>
      </c>
      <c r="M128" s="48" t="s">
        <v>159</v>
      </c>
      <c r="N128" s="61">
        <v>50</v>
      </c>
      <c r="O128" s="48" t="s">
        <v>228</v>
      </c>
      <c r="P128" s="10" t="s">
        <v>133</v>
      </c>
      <c r="R128" s="48" t="s">
        <v>134</v>
      </c>
      <c r="S128" s="10" t="s">
        <v>160</v>
      </c>
      <c r="T128" s="46" t="s">
        <v>136</v>
      </c>
      <c r="AA128" s="46" t="s">
        <v>137</v>
      </c>
      <c r="AB128" s="46"/>
      <c r="AC128" s="46"/>
      <c r="AD128" s="46" t="s">
        <v>145</v>
      </c>
      <c r="AE128" s="46">
        <v>3</v>
      </c>
      <c r="AF128" s="46" t="s">
        <v>139</v>
      </c>
      <c r="AG128" s="46" t="s">
        <v>140</v>
      </c>
      <c r="AH128" s="10">
        <f t="shared" si="7"/>
        <v>5</v>
      </c>
      <c r="AI128" s="46"/>
      <c r="AJ128" s="46"/>
      <c r="AK128" s="10" t="s">
        <v>141</v>
      </c>
      <c r="AL128" s="10" t="str">
        <f>IF(E128="Fortinet",_xlfn.IFNA(VLOOKUP(AI128,#REF!,2,FALSE),"Please select option under Full PRMA Coverage column"),"")</f>
        <v/>
      </c>
      <c r="AM128" s="10" t="str">
        <f t="shared" si="10"/>
        <v/>
      </c>
      <c r="AN128" s="10" t="str">
        <f t="shared" si="10"/>
        <v/>
      </c>
      <c r="AO128" s="46" t="s">
        <v>142</v>
      </c>
      <c r="AP128" s="46" t="s">
        <v>143</v>
      </c>
      <c r="AQ128" s="46">
        <v>1</v>
      </c>
      <c r="BE128" s="13" t="str">
        <f t="shared" si="9"/>
        <v>SilverpeakSFP</v>
      </c>
      <c r="BF128" s="13" t="str">
        <f t="shared" si="9"/>
        <v>SilverpeakPIM</v>
      </c>
      <c r="BG128" s="13" t="str">
        <f t="shared" si="9"/>
        <v>SilverpeakBW</v>
      </c>
      <c r="BH128" s="13" t="str">
        <f t="shared" si="9"/>
        <v>SilverpeakCable</v>
      </c>
      <c r="BI128" s="13" t="str">
        <f t="shared" si="9"/>
        <v>SilverpeakPC</v>
      </c>
      <c r="BJ128" s="13" t="str">
        <f t="shared" si="8"/>
        <v>SilverpeakFull PRMA</v>
      </c>
    </row>
    <row r="129" spans="1:62" s="48" customFormat="1" ht="87" x14ac:dyDescent="0.35">
      <c r="A129" s="10" t="e">
        <f>IF(F129="Gateway","SDWAN Gateway, SDW0020",IF(E129="","",VLOOKUP(E129,#REF!,2,FALSE)))</f>
        <v>#REF!</v>
      </c>
      <c r="B129" s="10" t="e">
        <f>IF(F129="Gateway","not applicable",IF(E129="","",VLOOKUP(E129,#REF!,3,FALSE)))</f>
        <v>#REF!</v>
      </c>
      <c r="C129" s="10" t="e">
        <f>IF(F129="Gateway","19400263",IF(E129="","",VLOOKUP(E129,#REF!,4,FALSE)))</f>
        <v>#REF!</v>
      </c>
      <c r="D129" s="48" t="s">
        <v>987</v>
      </c>
      <c r="E129" s="43" t="s">
        <v>128</v>
      </c>
      <c r="F129" s="10" t="s">
        <v>129</v>
      </c>
      <c r="G129" s="44" t="s">
        <v>34</v>
      </c>
      <c r="H129" s="48" t="s">
        <v>1957</v>
      </c>
      <c r="J129" s="46">
        <v>30</v>
      </c>
      <c r="K129" s="43" t="s">
        <v>128</v>
      </c>
      <c r="L129" s="48" t="s">
        <v>158</v>
      </c>
      <c r="M129" s="48" t="s">
        <v>159</v>
      </c>
      <c r="N129" s="61">
        <v>100</v>
      </c>
      <c r="O129" s="48" t="s">
        <v>229</v>
      </c>
      <c r="P129" s="10" t="s">
        <v>133</v>
      </c>
      <c r="R129" s="48" t="s">
        <v>134</v>
      </c>
      <c r="S129" s="10" t="s">
        <v>149</v>
      </c>
      <c r="T129" s="46" t="s">
        <v>136</v>
      </c>
      <c r="AA129" s="46" t="s">
        <v>137</v>
      </c>
      <c r="AB129" s="46"/>
      <c r="AC129" s="46"/>
      <c r="AD129" s="46" t="s">
        <v>145</v>
      </c>
      <c r="AE129" s="46">
        <v>3</v>
      </c>
      <c r="AF129" s="46" t="s">
        <v>139</v>
      </c>
      <c r="AG129" s="46" t="s">
        <v>140</v>
      </c>
      <c r="AH129" s="10">
        <f t="shared" si="7"/>
        <v>10</v>
      </c>
      <c r="AI129" s="46"/>
      <c r="AJ129" s="46"/>
      <c r="AK129" s="10" t="s">
        <v>141</v>
      </c>
      <c r="AL129" s="10" t="str">
        <f>IF(E129="Fortinet",_xlfn.IFNA(VLOOKUP(AI129,#REF!,2,FALSE),"Please select option under Full PRMA Coverage column"),"")</f>
        <v/>
      </c>
      <c r="AM129" s="10" t="str">
        <f t="shared" si="10"/>
        <v/>
      </c>
      <c r="AN129" s="10" t="str">
        <f t="shared" si="10"/>
        <v/>
      </c>
      <c r="AO129" s="46" t="s">
        <v>142</v>
      </c>
      <c r="AP129" s="46" t="s">
        <v>143</v>
      </c>
      <c r="AQ129" s="46">
        <v>1</v>
      </c>
      <c r="BE129" s="13" t="str">
        <f t="shared" si="9"/>
        <v>SilverpeakSFP</v>
      </c>
      <c r="BF129" s="13" t="str">
        <f t="shared" si="9"/>
        <v>SilverpeakPIM</v>
      </c>
      <c r="BG129" s="13" t="str">
        <f t="shared" si="9"/>
        <v>SilverpeakBW</v>
      </c>
      <c r="BH129" s="13" t="str">
        <f t="shared" si="9"/>
        <v>SilverpeakCable</v>
      </c>
      <c r="BI129" s="13" t="str">
        <f t="shared" si="9"/>
        <v>SilverpeakPC</v>
      </c>
      <c r="BJ129" s="13" t="str">
        <f t="shared" si="8"/>
        <v>SilverpeakFull PRMA</v>
      </c>
    </row>
    <row r="130" spans="1:62" s="48" customFormat="1" ht="87" x14ac:dyDescent="0.35">
      <c r="A130" s="10" t="e">
        <f>IF(F130="Gateway","SDWAN Gateway, SDW0020",IF(E130="","",VLOOKUP(E130,#REF!,2,FALSE)))</f>
        <v>#REF!</v>
      </c>
      <c r="B130" s="10" t="e">
        <f>IF(F130="Gateway","not applicable",IF(E130="","",VLOOKUP(E130,#REF!,3,FALSE)))</f>
        <v>#REF!</v>
      </c>
      <c r="C130" s="10" t="e">
        <f>IF(F130="Gateway","19400263",IF(E130="","",VLOOKUP(E130,#REF!,4,FALSE)))</f>
        <v>#REF!</v>
      </c>
      <c r="D130" s="48" t="s">
        <v>989</v>
      </c>
      <c r="E130" s="43" t="s">
        <v>128</v>
      </c>
      <c r="F130" s="10" t="s">
        <v>129</v>
      </c>
      <c r="G130" s="44" t="s">
        <v>34</v>
      </c>
      <c r="H130" s="48" t="s">
        <v>1957</v>
      </c>
      <c r="J130" s="69">
        <v>31</v>
      </c>
      <c r="K130" s="43" t="s">
        <v>128</v>
      </c>
      <c r="L130" s="48" t="s">
        <v>158</v>
      </c>
      <c r="M130" s="48" t="s">
        <v>159</v>
      </c>
      <c r="N130" s="61">
        <v>100</v>
      </c>
      <c r="O130" s="48" t="s">
        <v>229</v>
      </c>
      <c r="P130" s="10" t="s">
        <v>133</v>
      </c>
      <c r="R130" s="48" t="s">
        <v>134</v>
      </c>
      <c r="S130" s="10" t="s">
        <v>149</v>
      </c>
      <c r="T130" s="46" t="s">
        <v>136</v>
      </c>
      <c r="AA130" s="46" t="s">
        <v>137</v>
      </c>
      <c r="AB130" s="46"/>
      <c r="AC130" s="46"/>
      <c r="AD130" s="46" t="s">
        <v>145</v>
      </c>
      <c r="AE130" s="46">
        <v>3</v>
      </c>
      <c r="AF130" s="46" t="s">
        <v>139</v>
      </c>
      <c r="AG130" s="46" t="s">
        <v>140</v>
      </c>
      <c r="AH130" s="10">
        <f t="shared" si="7"/>
        <v>10</v>
      </c>
      <c r="AI130" s="46"/>
      <c r="AJ130" s="46"/>
      <c r="AK130" s="10" t="s">
        <v>141</v>
      </c>
      <c r="AL130" s="10" t="str">
        <f>IF(E130="Fortinet",_xlfn.IFNA(VLOOKUP(AI130,#REF!,2,FALSE),"Please select option under Full PRMA Coverage column"),"")</f>
        <v/>
      </c>
      <c r="AM130" s="10" t="str">
        <f t="shared" si="10"/>
        <v/>
      </c>
      <c r="AN130" s="10" t="str">
        <f t="shared" si="10"/>
        <v/>
      </c>
      <c r="AO130" s="46" t="s">
        <v>142</v>
      </c>
      <c r="AP130" s="46" t="s">
        <v>143</v>
      </c>
      <c r="AQ130" s="46">
        <v>1</v>
      </c>
      <c r="BE130" s="13" t="str">
        <f t="shared" si="9"/>
        <v>SilverpeakSFP</v>
      </c>
      <c r="BF130" s="13" t="str">
        <f t="shared" si="9"/>
        <v>SilverpeakPIM</v>
      </c>
      <c r="BG130" s="13" t="str">
        <f t="shared" si="9"/>
        <v>SilverpeakBW</v>
      </c>
      <c r="BH130" s="13" t="str">
        <f t="shared" si="9"/>
        <v>SilverpeakCable</v>
      </c>
      <c r="BI130" s="13" t="str">
        <f t="shared" si="9"/>
        <v>SilverpeakPC</v>
      </c>
      <c r="BJ130" s="13" t="str">
        <f t="shared" si="8"/>
        <v>SilverpeakFull PRMA</v>
      </c>
    </row>
    <row r="131" spans="1:62" s="48" customFormat="1" ht="87" x14ac:dyDescent="0.35">
      <c r="A131" s="10" t="e">
        <f>IF(F131="Gateway","SDWAN Gateway, SDW0020",IF(E131="","",VLOOKUP(E131,#REF!,2,FALSE)))</f>
        <v>#REF!</v>
      </c>
      <c r="B131" s="10" t="e">
        <f>IF(F131="Gateway","not applicable",IF(E131="","",VLOOKUP(E131,#REF!,3,FALSE)))</f>
        <v>#REF!</v>
      </c>
      <c r="C131" s="10" t="e">
        <f>IF(F131="Gateway","19400263",IF(E131="","",VLOOKUP(E131,#REF!,4,FALSE)))</f>
        <v>#REF!</v>
      </c>
      <c r="D131" s="48" t="s">
        <v>991</v>
      </c>
      <c r="E131" s="43" t="s">
        <v>128</v>
      </c>
      <c r="F131" s="10" t="s">
        <v>129</v>
      </c>
      <c r="G131" s="44" t="s">
        <v>34</v>
      </c>
      <c r="H131" s="71" t="s">
        <v>1958</v>
      </c>
      <c r="J131" s="46">
        <v>9</v>
      </c>
      <c r="K131" s="43" t="s">
        <v>128</v>
      </c>
      <c r="L131" s="48" t="s">
        <v>205</v>
      </c>
      <c r="M131" s="48" t="s">
        <v>147</v>
      </c>
      <c r="N131" s="61">
        <v>200</v>
      </c>
      <c r="O131" s="48" t="s">
        <v>230</v>
      </c>
      <c r="P131" s="10" t="s">
        <v>133</v>
      </c>
      <c r="R131" s="48" t="s">
        <v>134</v>
      </c>
      <c r="S131" s="10" t="s">
        <v>149</v>
      </c>
      <c r="T131" s="46" t="s">
        <v>136</v>
      </c>
      <c r="AA131" s="46" t="s">
        <v>137</v>
      </c>
      <c r="AB131" s="46"/>
      <c r="AC131" s="46"/>
      <c r="AD131" s="46" t="s">
        <v>145</v>
      </c>
      <c r="AE131" s="46">
        <v>3</v>
      </c>
      <c r="AF131" s="46" t="s">
        <v>139</v>
      </c>
      <c r="AG131" s="46" t="s">
        <v>140</v>
      </c>
      <c r="AH131" s="10">
        <f t="shared" si="7"/>
        <v>20</v>
      </c>
      <c r="AI131" s="46"/>
      <c r="AJ131" s="46"/>
      <c r="AK131" s="10" t="s">
        <v>141</v>
      </c>
      <c r="AL131" s="10" t="str">
        <f>IF(E131="Fortinet",_xlfn.IFNA(VLOOKUP(AI131,#REF!,2,FALSE),"Please select option under Full PRMA Coverage column"),"")</f>
        <v/>
      </c>
      <c r="AM131" s="10" t="str">
        <f t="shared" si="10"/>
        <v/>
      </c>
      <c r="AN131" s="10" t="str">
        <f t="shared" si="10"/>
        <v/>
      </c>
      <c r="AO131" s="46" t="s">
        <v>142</v>
      </c>
      <c r="AP131" s="46" t="s">
        <v>143</v>
      </c>
      <c r="AQ131" s="46">
        <v>1</v>
      </c>
      <c r="BE131" s="13" t="str">
        <f t="shared" si="9"/>
        <v>SilverpeakSFP</v>
      </c>
      <c r="BF131" s="13" t="str">
        <f t="shared" si="9"/>
        <v>SilverpeakPIM</v>
      </c>
      <c r="BG131" s="13" t="str">
        <f t="shared" si="9"/>
        <v>SilverpeakBW</v>
      </c>
      <c r="BH131" s="13" t="str">
        <f t="shared" si="9"/>
        <v>SilverpeakCable</v>
      </c>
      <c r="BI131" s="13" t="str">
        <f t="shared" si="9"/>
        <v>SilverpeakPC</v>
      </c>
      <c r="BJ131" s="13" t="str">
        <f t="shared" si="8"/>
        <v>SilverpeakFull PRMA</v>
      </c>
    </row>
    <row r="132" spans="1:62" s="48" customFormat="1" ht="87" x14ac:dyDescent="0.35">
      <c r="A132" s="10" t="e">
        <f>IF(F132="Gateway","SDWAN Gateway, SDW0020",IF(E132="","",VLOOKUP(E132,#REF!,2,FALSE)))</f>
        <v>#REF!</v>
      </c>
      <c r="B132" s="10" t="e">
        <f>IF(F132="Gateway","not applicable",IF(E132="","",VLOOKUP(E132,#REF!,3,FALSE)))</f>
        <v>#REF!</v>
      </c>
      <c r="C132" s="10" t="e">
        <f>IF(F132="Gateway","19400263",IF(E132="","",VLOOKUP(E132,#REF!,4,FALSE)))</f>
        <v>#REF!</v>
      </c>
      <c r="D132" s="48" t="s">
        <v>993</v>
      </c>
      <c r="E132" s="43" t="s">
        <v>128</v>
      </c>
      <c r="F132" s="10" t="s">
        <v>129</v>
      </c>
      <c r="G132" s="44" t="s">
        <v>34</v>
      </c>
      <c r="H132" s="71" t="s">
        <v>1958</v>
      </c>
      <c r="J132" s="46">
        <v>10</v>
      </c>
      <c r="K132" s="43" t="s">
        <v>128</v>
      </c>
      <c r="L132" s="48" t="s">
        <v>205</v>
      </c>
      <c r="M132" s="48" t="s">
        <v>159</v>
      </c>
      <c r="N132" s="61">
        <v>200</v>
      </c>
      <c r="O132" s="48" t="s">
        <v>230</v>
      </c>
      <c r="P132" s="10" t="s">
        <v>133</v>
      </c>
      <c r="R132" s="48" t="s">
        <v>134</v>
      </c>
      <c r="S132" s="10" t="s">
        <v>149</v>
      </c>
      <c r="T132" s="46" t="s">
        <v>136</v>
      </c>
      <c r="AA132" s="46" t="s">
        <v>137</v>
      </c>
      <c r="AB132" s="46"/>
      <c r="AC132" s="46"/>
      <c r="AD132" s="46" t="s">
        <v>145</v>
      </c>
      <c r="AE132" s="46">
        <v>3</v>
      </c>
      <c r="AF132" s="46" t="s">
        <v>139</v>
      </c>
      <c r="AG132" s="46" t="s">
        <v>140</v>
      </c>
      <c r="AH132" s="10">
        <f t="shared" si="7"/>
        <v>20</v>
      </c>
      <c r="AI132" s="46"/>
      <c r="AJ132" s="46"/>
      <c r="AK132" s="10" t="s">
        <v>141</v>
      </c>
      <c r="AL132" s="10" t="str">
        <f>IF(E132="Fortinet",_xlfn.IFNA(VLOOKUP(AI132,#REF!,2,FALSE),"Please select option under Full PRMA Coverage column"),"")</f>
        <v/>
      </c>
      <c r="AM132" s="10" t="str">
        <f t="shared" si="10"/>
        <v/>
      </c>
      <c r="AN132" s="10" t="str">
        <f t="shared" si="10"/>
        <v/>
      </c>
      <c r="AO132" s="46" t="s">
        <v>142</v>
      </c>
      <c r="AP132" s="46" t="s">
        <v>143</v>
      </c>
      <c r="AQ132" s="46">
        <v>1</v>
      </c>
      <c r="BE132" s="13" t="str">
        <f t="shared" si="9"/>
        <v>SilverpeakSFP</v>
      </c>
      <c r="BF132" s="13" t="str">
        <f t="shared" si="9"/>
        <v>SilverpeakPIM</v>
      </c>
      <c r="BG132" s="13" t="str">
        <f t="shared" si="9"/>
        <v>SilverpeakBW</v>
      </c>
      <c r="BH132" s="13" t="str">
        <f t="shared" si="9"/>
        <v>SilverpeakCable</v>
      </c>
      <c r="BI132" s="13" t="str">
        <f t="shared" si="9"/>
        <v>SilverpeakPC</v>
      </c>
      <c r="BJ132" s="13" t="str">
        <f t="shared" si="8"/>
        <v>SilverpeakFull PRMA</v>
      </c>
    </row>
    <row r="133" spans="1:62" s="48" customFormat="1" ht="87" x14ac:dyDescent="0.35">
      <c r="A133" s="10" t="e">
        <f>IF(F133="Gateway","SDWAN Gateway, SDW0020",IF(E133="","",VLOOKUP(E133,#REF!,2,FALSE)))</f>
        <v>#REF!</v>
      </c>
      <c r="B133" s="10" t="e">
        <f>IF(F133="Gateway","not applicable",IF(E133="","",VLOOKUP(E133,#REF!,3,FALSE)))</f>
        <v>#REF!</v>
      </c>
      <c r="C133" s="10" t="e">
        <f>IF(F133="Gateway","19400263",IF(E133="","",VLOOKUP(E133,#REF!,4,FALSE)))</f>
        <v>#REF!</v>
      </c>
      <c r="D133" s="48" t="s">
        <v>995</v>
      </c>
      <c r="E133" s="43" t="s">
        <v>128</v>
      </c>
      <c r="F133" s="10" t="s">
        <v>129</v>
      </c>
      <c r="G133" s="44" t="s">
        <v>34</v>
      </c>
      <c r="H133" s="48" t="s">
        <v>2006</v>
      </c>
      <c r="J133" s="46">
        <v>30</v>
      </c>
      <c r="K133" s="43" t="s">
        <v>128</v>
      </c>
      <c r="L133" s="48" t="s">
        <v>158</v>
      </c>
      <c r="M133" s="48" t="s">
        <v>159</v>
      </c>
      <c r="N133" s="61">
        <v>100</v>
      </c>
      <c r="O133" s="48" t="s">
        <v>231</v>
      </c>
      <c r="P133" s="10" t="s">
        <v>133</v>
      </c>
      <c r="R133" s="48" t="s">
        <v>134</v>
      </c>
      <c r="S133" s="10" t="s">
        <v>149</v>
      </c>
      <c r="T133" s="46" t="s">
        <v>136</v>
      </c>
      <c r="AA133" s="46" t="s">
        <v>137</v>
      </c>
      <c r="AB133" s="46"/>
      <c r="AC133" s="46"/>
      <c r="AD133" s="46" t="s">
        <v>145</v>
      </c>
      <c r="AE133" s="46">
        <v>3</v>
      </c>
      <c r="AF133" s="46" t="s">
        <v>139</v>
      </c>
      <c r="AG133" s="46" t="s">
        <v>140</v>
      </c>
      <c r="AH133" s="10">
        <f t="shared" ref="AH133:AH166" si="11">10%*N133</f>
        <v>10</v>
      </c>
      <c r="AI133" s="46"/>
      <c r="AJ133" s="46"/>
      <c r="AK133" s="10" t="s">
        <v>141</v>
      </c>
      <c r="AL133" s="10" t="str">
        <f>IF(E133="Fortinet",_xlfn.IFNA(VLOOKUP(AI133,#REF!,2,FALSE),"Please select option under Full PRMA Coverage column"),"")</f>
        <v/>
      </c>
      <c r="AM133" s="10" t="str">
        <f t="shared" si="10"/>
        <v/>
      </c>
      <c r="AN133" s="10" t="str">
        <f t="shared" si="10"/>
        <v/>
      </c>
      <c r="AO133" s="46" t="s">
        <v>142</v>
      </c>
      <c r="AP133" s="46" t="s">
        <v>143</v>
      </c>
      <c r="AQ133" s="46">
        <v>1</v>
      </c>
      <c r="BE133" s="13" t="str">
        <f t="shared" si="9"/>
        <v>SilverpeakSFP</v>
      </c>
      <c r="BF133" s="13" t="str">
        <f t="shared" si="9"/>
        <v>SilverpeakPIM</v>
      </c>
      <c r="BG133" s="13" t="str">
        <f t="shared" si="9"/>
        <v>SilverpeakBW</v>
      </c>
      <c r="BH133" s="13" t="str">
        <f t="shared" si="9"/>
        <v>SilverpeakCable</v>
      </c>
      <c r="BI133" s="13" t="str">
        <f t="shared" si="9"/>
        <v>SilverpeakPC</v>
      </c>
      <c r="BJ133" s="13" t="str">
        <f t="shared" si="8"/>
        <v>SilverpeakFull PRMA</v>
      </c>
    </row>
    <row r="134" spans="1:62" s="48" customFormat="1" ht="87" x14ac:dyDescent="0.35">
      <c r="A134" s="10" t="e">
        <f>IF(F134="Gateway","SDWAN Gateway, SDW0020",IF(E134="","",VLOOKUP(E134,#REF!,2,FALSE)))</f>
        <v>#REF!</v>
      </c>
      <c r="B134" s="10" t="e">
        <f>IF(F134="Gateway","not applicable",IF(E134="","",VLOOKUP(E134,#REF!,3,FALSE)))</f>
        <v>#REF!</v>
      </c>
      <c r="C134" s="10" t="e">
        <f>IF(F134="Gateway","19400263",IF(E134="","",VLOOKUP(E134,#REF!,4,FALSE)))</f>
        <v>#REF!</v>
      </c>
      <c r="D134" s="48" t="s">
        <v>997</v>
      </c>
      <c r="E134" s="43" t="s">
        <v>128</v>
      </c>
      <c r="F134" s="10" t="s">
        <v>129</v>
      </c>
      <c r="G134" s="44" t="s">
        <v>34</v>
      </c>
      <c r="H134" s="48" t="s">
        <v>2006</v>
      </c>
      <c r="J134" s="69">
        <v>31</v>
      </c>
      <c r="K134" s="43" t="s">
        <v>128</v>
      </c>
      <c r="L134" s="48" t="s">
        <v>158</v>
      </c>
      <c r="M134" s="48" t="s">
        <v>159</v>
      </c>
      <c r="N134" s="61">
        <v>100</v>
      </c>
      <c r="O134" s="48" t="s">
        <v>231</v>
      </c>
      <c r="P134" s="10" t="s">
        <v>133</v>
      </c>
      <c r="R134" s="48" t="s">
        <v>134</v>
      </c>
      <c r="S134" s="10" t="s">
        <v>149</v>
      </c>
      <c r="T134" s="46" t="s">
        <v>136</v>
      </c>
      <c r="U134" s="46"/>
      <c r="V134" s="46"/>
      <c r="W134" s="46"/>
      <c r="X134" s="46"/>
      <c r="Y134" s="46"/>
      <c r="Z134" s="46"/>
      <c r="AA134" s="46" t="s">
        <v>137</v>
      </c>
      <c r="AB134" s="46"/>
      <c r="AC134" s="46"/>
      <c r="AD134" s="46" t="s">
        <v>145</v>
      </c>
      <c r="AE134" s="46">
        <v>3</v>
      </c>
      <c r="AF134" s="46" t="s">
        <v>139</v>
      </c>
      <c r="AG134" s="46" t="s">
        <v>140</v>
      </c>
      <c r="AH134" s="48">
        <f t="shared" si="11"/>
        <v>10</v>
      </c>
      <c r="AI134" s="46"/>
      <c r="AJ134" s="46"/>
      <c r="AK134" s="10" t="s">
        <v>141</v>
      </c>
      <c r="AL134" s="10" t="str">
        <f>IF(E134="Fortinet",_xlfn.IFNA(VLOOKUP(AI134,#REF!,2,FALSE),"Please select option under Full PRMA Coverage column"),"")</f>
        <v/>
      </c>
      <c r="AM134" s="10" t="str">
        <f t="shared" si="10"/>
        <v/>
      </c>
      <c r="AN134" s="10" t="str">
        <f t="shared" si="10"/>
        <v/>
      </c>
      <c r="AO134" s="46" t="s">
        <v>142</v>
      </c>
      <c r="AP134" s="46" t="s">
        <v>143</v>
      </c>
      <c r="AQ134" s="46">
        <v>1</v>
      </c>
      <c r="BE134" s="13" t="str">
        <f t="shared" si="9"/>
        <v>SilverpeakSFP</v>
      </c>
      <c r="BF134" s="13" t="str">
        <f t="shared" si="9"/>
        <v>SilverpeakPIM</v>
      </c>
      <c r="BG134" s="13" t="str">
        <f t="shared" si="9"/>
        <v>SilverpeakBW</v>
      </c>
      <c r="BH134" s="13" t="str">
        <f t="shared" si="9"/>
        <v>SilverpeakCable</v>
      </c>
      <c r="BI134" s="13" t="str">
        <f t="shared" si="9"/>
        <v>SilverpeakPC</v>
      </c>
      <c r="BJ134" s="13" t="str">
        <f t="shared" si="8"/>
        <v>SilverpeakFull PRMA</v>
      </c>
    </row>
    <row r="135" spans="1:62" s="48" customFormat="1" ht="87" x14ac:dyDescent="0.35">
      <c r="A135" s="10" t="e">
        <f>IF(F135="Gateway","SDWAN Gateway, SDW0020",IF(E135="","",VLOOKUP(E135,#REF!,2,FALSE)))</f>
        <v>#REF!</v>
      </c>
      <c r="B135" s="10" t="e">
        <f>IF(F135="Gateway","not applicable",IF(E135="","",VLOOKUP(E135,#REF!,3,FALSE)))</f>
        <v>#REF!</v>
      </c>
      <c r="C135" s="10" t="e">
        <f>IF(F135="Gateway","19400263",IF(E135="","",VLOOKUP(E135,#REF!,4,FALSE)))</f>
        <v>#REF!</v>
      </c>
      <c r="D135" s="48" t="s">
        <v>999</v>
      </c>
      <c r="E135" s="43" t="s">
        <v>128</v>
      </c>
      <c r="F135" s="10" t="s">
        <v>129</v>
      </c>
      <c r="G135" s="44" t="s">
        <v>21</v>
      </c>
      <c r="H135" s="48" t="s">
        <v>2082</v>
      </c>
      <c r="J135" s="46">
        <v>30</v>
      </c>
      <c r="K135" s="43" t="s">
        <v>128</v>
      </c>
      <c r="L135" s="48" t="s">
        <v>205</v>
      </c>
      <c r="M135" s="48" t="s">
        <v>147</v>
      </c>
      <c r="N135" s="61">
        <v>100</v>
      </c>
      <c r="O135" s="48" t="s">
        <v>232</v>
      </c>
      <c r="P135" s="10" t="s">
        <v>133</v>
      </c>
      <c r="R135" s="48" t="s">
        <v>134</v>
      </c>
      <c r="S135" s="10" t="s">
        <v>149</v>
      </c>
      <c r="T135" s="46" t="s">
        <v>136</v>
      </c>
      <c r="U135" s="46"/>
      <c r="V135" s="46"/>
      <c r="W135" s="46"/>
      <c r="X135" s="46"/>
      <c r="Y135" s="46"/>
      <c r="Z135" s="46"/>
      <c r="AA135" s="46" t="s">
        <v>137</v>
      </c>
      <c r="AB135" s="46"/>
      <c r="AC135" s="46"/>
      <c r="AD135" s="46" t="s">
        <v>145</v>
      </c>
      <c r="AE135" s="46">
        <v>3</v>
      </c>
      <c r="AF135" s="46" t="s">
        <v>139</v>
      </c>
      <c r="AG135" s="46" t="s">
        <v>140</v>
      </c>
      <c r="AH135" s="48">
        <f t="shared" si="11"/>
        <v>10</v>
      </c>
      <c r="AI135" s="46"/>
      <c r="AJ135" s="46"/>
      <c r="AK135" s="10" t="s">
        <v>141</v>
      </c>
      <c r="AL135" s="10" t="str">
        <f>IF(E135="Fortinet",_xlfn.IFNA(VLOOKUP(AI135,#REF!,2,FALSE),"Please select option under Full PRMA Coverage column"),"")</f>
        <v/>
      </c>
      <c r="AM135" s="10" t="str">
        <f t="shared" si="10"/>
        <v/>
      </c>
      <c r="AN135" s="10" t="str">
        <f t="shared" si="10"/>
        <v/>
      </c>
      <c r="AO135" s="46" t="s">
        <v>142</v>
      </c>
      <c r="AP135" s="46" t="s">
        <v>143</v>
      </c>
      <c r="AQ135" s="46">
        <v>1</v>
      </c>
      <c r="BE135" s="13" t="str">
        <f t="shared" si="9"/>
        <v>SilverpeakSFP</v>
      </c>
      <c r="BF135" s="13" t="str">
        <f t="shared" si="9"/>
        <v>SilverpeakPIM</v>
      </c>
      <c r="BG135" s="13" t="str">
        <f t="shared" si="9"/>
        <v>SilverpeakBW</v>
      </c>
      <c r="BH135" s="13" t="str">
        <f t="shared" si="9"/>
        <v>SilverpeakCable</v>
      </c>
      <c r="BI135" s="13" t="str">
        <f t="shared" si="9"/>
        <v>SilverpeakPC</v>
      </c>
      <c r="BJ135" s="13" t="str">
        <f t="shared" si="8"/>
        <v>SilverpeakFull PRMA</v>
      </c>
    </row>
    <row r="136" spans="1:62" s="48" customFormat="1" ht="87" x14ac:dyDescent="0.35">
      <c r="A136" s="10" t="e">
        <f>IF(F136="Gateway","SDWAN Gateway, SDW0020",IF(E136="","",VLOOKUP(E136,#REF!,2,FALSE)))</f>
        <v>#REF!</v>
      </c>
      <c r="B136" s="10" t="e">
        <f>IF(F136="Gateway","not applicable",IF(E136="","",VLOOKUP(E136,#REF!,3,FALSE)))</f>
        <v>#REF!</v>
      </c>
      <c r="C136" s="10" t="e">
        <f>IF(F136="Gateway","19400263",IF(E136="","",VLOOKUP(E136,#REF!,4,FALSE)))</f>
        <v>#REF!</v>
      </c>
      <c r="D136" s="48" t="s">
        <v>1001</v>
      </c>
      <c r="E136" s="43" t="s">
        <v>128</v>
      </c>
      <c r="F136" s="10" t="s">
        <v>129</v>
      </c>
      <c r="G136" s="44" t="s">
        <v>21</v>
      </c>
      <c r="H136" s="48" t="s">
        <v>2082</v>
      </c>
      <c r="J136" s="46">
        <v>31</v>
      </c>
      <c r="K136" s="43" t="s">
        <v>128</v>
      </c>
      <c r="L136" s="48" t="s">
        <v>205</v>
      </c>
      <c r="M136" s="48" t="s">
        <v>159</v>
      </c>
      <c r="N136" s="61">
        <v>100</v>
      </c>
      <c r="O136" s="48" t="s">
        <v>232</v>
      </c>
      <c r="P136" s="10" t="s">
        <v>133</v>
      </c>
      <c r="R136" s="48" t="s">
        <v>134</v>
      </c>
      <c r="S136" s="10" t="s">
        <v>149</v>
      </c>
      <c r="T136" s="46" t="s">
        <v>136</v>
      </c>
      <c r="AA136" s="46" t="s">
        <v>137</v>
      </c>
      <c r="AB136" s="46"/>
      <c r="AC136" s="46"/>
      <c r="AD136" s="46" t="s">
        <v>145</v>
      </c>
      <c r="AE136" s="46">
        <v>3</v>
      </c>
      <c r="AF136" s="46" t="s">
        <v>139</v>
      </c>
      <c r="AG136" s="46" t="s">
        <v>140</v>
      </c>
      <c r="AH136" s="10">
        <f t="shared" si="11"/>
        <v>10</v>
      </c>
      <c r="AI136" s="46"/>
      <c r="AJ136" s="46"/>
      <c r="AK136" s="10" t="s">
        <v>141</v>
      </c>
      <c r="AL136" s="10" t="str">
        <f>IF(E136="Fortinet",_xlfn.IFNA(VLOOKUP(AI136,#REF!,2,FALSE),"Please select option under Full PRMA Coverage column"),"")</f>
        <v/>
      </c>
      <c r="AM136" s="10" t="str">
        <f t="shared" si="10"/>
        <v/>
      </c>
      <c r="AN136" s="10" t="str">
        <f t="shared" si="10"/>
        <v/>
      </c>
      <c r="AO136" s="46" t="s">
        <v>142</v>
      </c>
      <c r="AP136" s="46" t="s">
        <v>143</v>
      </c>
      <c r="AQ136" s="46">
        <v>1</v>
      </c>
      <c r="BE136" s="13" t="str">
        <f t="shared" si="9"/>
        <v>SilverpeakSFP</v>
      </c>
      <c r="BF136" s="13" t="str">
        <f t="shared" si="9"/>
        <v>SilverpeakPIM</v>
      </c>
      <c r="BG136" s="13" t="str">
        <f t="shared" si="9"/>
        <v>SilverpeakBW</v>
      </c>
      <c r="BH136" s="13" t="str">
        <f t="shared" si="9"/>
        <v>SilverpeakCable</v>
      </c>
      <c r="BI136" s="13" t="str">
        <f t="shared" si="9"/>
        <v>SilverpeakPC</v>
      </c>
      <c r="BJ136" s="13" t="str">
        <f t="shared" si="8"/>
        <v>SilverpeakFull PRMA</v>
      </c>
    </row>
    <row r="137" spans="1:62" s="48" customFormat="1" ht="87" x14ac:dyDescent="0.35">
      <c r="A137" s="10" t="e">
        <f>IF(F137="Gateway","SDWAN Gateway, SDW0020",IF(E137="","",VLOOKUP(E137,#REF!,2,FALSE)))</f>
        <v>#REF!</v>
      </c>
      <c r="B137" s="10" t="e">
        <f>IF(F137="Gateway","not applicable",IF(E137="","",VLOOKUP(E137,#REF!,3,FALSE)))</f>
        <v>#REF!</v>
      </c>
      <c r="C137" s="10" t="e">
        <f>IF(F137="Gateway","19400263",IF(E137="","",VLOOKUP(E137,#REF!,4,FALSE)))</f>
        <v>#REF!</v>
      </c>
      <c r="D137" s="48" t="s">
        <v>1003</v>
      </c>
      <c r="E137" s="43" t="s">
        <v>128</v>
      </c>
      <c r="F137" s="10" t="s">
        <v>129</v>
      </c>
      <c r="G137" s="44" t="s">
        <v>21</v>
      </c>
      <c r="H137" s="48" t="s">
        <v>2007</v>
      </c>
      <c r="J137" s="46">
        <v>9</v>
      </c>
      <c r="K137" s="43" t="s">
        <v>128</v>
      </c>
      <c r="L137" s="48" t="s">
        <v>205</v>
      </c>
      <c r="M137" s="48" t="s">
        <v>147</v>
      </c>
      <c r="N137" s="61">
        <v>200</v>
      </c>
      <c r="O137" s="48" t="s">
        <v>233</v>
      </c>
      <c r="P137" s="10" t="s">
        <v>133</v>
      </c>
      <c r="R137" s="48" t="s">
        <v>134</v>
      </c>
      <c r="S137" s="10" t="s">
        <v>149</v>
      </c>
      <c r="T137" s="46" t="s">
        <v>136</v>
      </c>
      <c r="AA137" s="46" t="s">
        <v>137</v>
      </c>
      <c r="AB137" s="46"/>
      <c r="AC137" s="46"/>
      <c r="AD137" s="46" t="s">
        <v>145</v>
      </c>
      <c r="AE137" s="46">
        <v>3</v>
      </c>
      <c r="AF137" s="46" t="s">
        <v>139</v>
      </c>
      <c r="AG137" s="46" t="s">
        <v>140</v>
      </c>
      <c r="AH137" s="10">
        <f t="shared" si="11"/>
        <v>20</v>
      </c>
      <c r="AI137" s="46"/>
      <c r="AJ137" s="46"/>
      <c r="AK137" s="10" t="s">
        <v>141</v>
      </c>
      <c r="AL137" s="10" t="str">
        <f>IF(E137="Fortinet",_xlfn.IFNA(VLOOKUP(AI137,#REF!,2,FALSE),"Please select option under Full PRMA Coverage column"),"")</f>
        <v/>
      </c>
      <c r="AM137" s="10" t="str">
        <f t="shared" si="10"/>
        <v/>
      </c>
      <c r="AN137" s="10" t="str">
        <f t="shared" si="10"/>
        <v/>
      </c>
      <c r="AO137" s="46" t="s">
        <v>142</v>
      </c>
      <c r="AP137" s="46" t="s">
        <v>143</v>
      </c>
      <c r="AQ137" s="46">
        <v>1</v>
      </c>
      <c r="BE137" s="13" t="str">
        <f t="shared" si="9"/>
        <v>SilverpeakSFP</v>
      </c>
      <c r="BF137" s="13" t="str">
        <f t="shared" si="9"/>
        <v>SilverpeakPIM</v>
      </c>
      <c r="BG137" s="13" t="str">
        <f t="shared" si="9"/>
        <v>SilverpeakBW</v>
      </c>
      <c r="BH137" s="13" t="str">
        <f t="shared" si="9"/>
        <v>SilverpeakCable</v>
      </c>
      <c r="BI137" s="13" t="str">
        <f t="shared" si="9"/>
        <v>SilverpeakPC</v>
      </c>
      <c r="BJ137" s="13" t="str">
        <f t="shared" si="8"/>
        <v>SilverpeakFull PRMA</v>
      </c>
    </row>
    <row r="138" spans="1:62" s="48" customFormat="1" ht="87" x14ac:dyDescent="0.35">
      <c r="A138" s="10" t="e">
        <f>IF(F138="Gateway","SDWAN Gateway, SDW0020",IF(E138="","",VLOOKUP(E138,#REF!,2,FALSE)))</f>
        <v>#REF!</v>
      </c>
      <c r="B138" s="10" t="e">
        <f>IF(F138="Gateway","not applicable",IF(E138="","",VLOOKUP(E138,#REF!,3,FALSE)))</f>
        <v>#REF!</v>
      </c>
      <c r="C138" s="10" t="e">
        <f>IF(F138="Gateway","19400263",IF(E138="","",VLOOKUP(E138,#REF!,4,FALSE)))</f>
        <v>#REF!</v>
      </c>
      <c r="D138" s="48" t="s">
        <v>1005</v>
      </c>
      <c r="E138" s="43" t="s">
        <v>128</v>
      </c>
      <c r="F138" s="10" t="s">
        <v>129</v>
      </c>
      <c r="G138" s="44" t="s">
        <v>21</v>
      </c>
      <c r="H138" s="48" t="s">
        <v>2007</v>
      </c>
      <c r="J138" s="46">
        <v>10</v>
      </c>
      <c r="K138" s="43" t="s">
        <v>128</v>
      </c>
      <c r="L138" s="48" t="s">
        <v>205</v>
      </c>
      <c r="M138" s="48" t="s">
        <v>159</v>
      </c>
      <c r="N138" s="61">
        <v>200</v>
      </c>
      <c r="O138" s="48" t="s">
        <v>233</v>
      </c>
      <c r="P138" s="10" t="s">
        <v>133</v>
      </c>
      <c r="R138" s="48" t="s">
        <v>134</v>
      </c>
      <c r="S138" s="10" t="s">
        <v>149</v>
      </c>
      <c r="T138" s="46" t="s">
        <v>136</v>
      </c>
      <c r="U138" s="46"/>
      <c r="V138" s="46"/>
      <c r="W138" s="46"/>
      <c r="X138" s="46"/>
      <c r="Y138" s="46"/>
      <c r="Z138" s="46"/>
      <c r="AA138" s="46" t="s">
        <v>137</v>
      </c>
      <c r="AB138" s="46"/>
      <c r="AC138" s="46"/>
      <c r="AD138" s="46" t="s">
        <v>145</v>
      </c>
      <c r="AE138" s="46">
        <v>3</v>
      </c>
      <c r="AF138" s="46" t="s">
        <v>139</v>
      </c>
      <c r="AG138" s="46" t="s">
        <v>140</v>
      </c>
      <c r="AH138" s="48">
        <f t="shared" si="11"/>
        <v>20</v>
      </c>
      <c r="AI138" s="46"/>
      <c r="AJ138" s="46"/>
      <c r="AK138" s="10" t="s">
        <v>141</v>
      </c>
      <c r="AL138" s="10" t="str">
        <f>IF(E138="Fortinet",_xlfn.IFNA(VLOOKUP(AI138,#REF!,2,FALSE),"Please select option under Full PRMA Coverage column"),"")</f>
        <v/>
      </c>
      <c r="AM138" s="10" t="str">
        <f t="shared" si="10"/>
        <v/>
      </c>
      <c r="AN138" s="10" t="str">
        <f t="shared" si="10"/>
        <v/>
      </c>
      <c r="AO138" s="46" t="s">
        <v>142</v>
      </c>
      <c r="AP138" s="46" t="s">
        <v>143</v>
      </c>
      <c r="AQ138" s="46">
        <v>1</v>
      </c>
      <c r="BE138" s="13" t="str">
        <f t="shared" si="9"/>
        <v>SilverpeakSFP</v>
      </c>
      <c r="BF138" s="13" t="str">
        <f t="shared" si="9"/>
        <v>SilverpeakPIM</v>
      </c>
      <c r="BG138" s="13" t="str">
        <f t="shared" si="9"/>
        <v>SilverpeakBW</v>
      </c>
      <c r="BH138" s="13" t="str">
        <f t="shared" si="9"/>
        <v>SilverpeakCable</v>
      </c>
      <c r="BI138" s="13" t="str">
        <f t="shared" si="9"/>
        <v>SilverpeakPC</v>
      </c>
      <c r="BJ138" s="13" t="str">
        <f t="shared" si="8"/>
        <v>SilverpeakFull PRMA</v>
      </c>
    </row>
    <row r="139" spans="1:62" s="48" customFormat="1" ht="87" x14ac:dyDescent="0.35">
      <c r="A139" s="10" t="e">
        <f>IF(F139="Gateway","SDWAN Gateway, SDW0020",IF(E139="","",VLOOKUP(E139,#REF!,2,FALSE)))</f>
        <v>#REF!</v>
      </c>
      <c r="B139" s="10" t="e">
        <f>IF(F139="Gateway","not applicable",IF(E139="","",VLOOKUP(E139,#REF!,3,FALSE)))</f>
        <v>#REF!</v>
      </c>
      <c r="C139" s="10" t="e">
        <f>IF(F139="Gateway","19400263",IF(E139="","",VLOOKUP(E139,#REF!,4,FALSE)))</f>
        <v>#REF!</v>
      </c>
      <c r="D139" s="48" t="s">
        <v>1007</v>
      </c>
      <c r="E139" s="43" t="s">
        <v>128</v>
      </c>
      <c r="F139" s="10" t="s">
        <v>129</v>
      </c>
      <c r="G139" s="44" t="s">
        <v>21</v>
      </c>
      <c r="H139" s="48" t="s">
        <v>2083</v>
      </c>
      <c r="J139" s="46">
        <v>36</v>
      </c>
      <c r="K139" s="43" t="s">
        <v>128</v>
      </c>
      <c r="L139" s="48" t="s">
        <v>205</v>
      </c>
      <c r="M139" s="48" t="s">
        <v>147</v>
      </c>
      <c r="N139" s="61">
        <v>50</v>
      </c>
      <c r="O139" s="48" t="s">
        <v>234</v>
      </c>
      <c r="P139" s="10" t="s">
        <v>133</v>
      </c>
      <c r="R139" s="48" t="s">
        <v>134</v>
      </c>
      <c r="S139" s="10" t="s">
        <v>160</v>
      </c>
      <c r="T139" s="46" t="s">
        <v>136</v>
      </c>
      <c r="U139" s="46"/>
      <c r="V139" s="46"/>
      <c r="W139" s="46"/>
      <c r="X139" s="46"/>
      <c r="Y139" s="46"/>
      <c r="Z139" s="46"/>
      <c r="AA139" s="46" t="s">
        <v>137</v>
      </c>
      <c r="AB139" s="46"/>
      <c r="AC139" s="46"/>
      <c r="AD139" s="46" t="s">
        <v>145</v>
      </c>
      <c r="AE139" s="46">
        <v>3</v>
      </c>
      <c r="AF139" s="46" t="s">
        <v>139</v>
      </c>
      <c r="AG139" s="46" t="s">
        <v>140</v>
      </c>
      <c r="AH139" s="48">
        <f t="shared" si="11"/>
        <v>5</v>
      </c>
      <c r="AI139" s="46"/>
      <c r="AJ139" s="46"/>
      <c r="AK139" s="10" t="s">
        <v>141</v>
      </c>
      <c r="AL139" s="10" t="str">
        <f>IF(E139="Fortinet",_xlfn.IFNA(VLOOKUP(AI139,#REF!,2,FALSE),"Please select option under Full PRMA Coverage column"),"")</f>
        <v/>
      </c>
      <c r="AM139" s="10" t="str">
        <f t="shared" si="10"/>
        <v/>
      </c>
      <c r="AN139" s="10" t="str">
        <f t="shared" si="10"/>
        <v/>
      </c>
      <c r="AO139" s="46" t="s">
        <v>142</v>
      </c>
      <c r="AP139" s="46" t="s">
        <v>143</v>
      </c>
      <c r="AQ139" s="46">
        <v>1</v>
      </c>
      <c r="BE139" s="13" t="str">
        <f t="shared" si="9"/>
        <v>SilverpeakSFP</v>
      </c>
      <c r="BF139" s="13" t="str">
        <f t="shared" si="9"/>
        <v>SilverpeakPIM</v>
      </c>
      <c r="BG139" s="13" t="str">
        <f t="shared" si="9"/>
        <v>SilverpeakBW</v>
      </c>
      <c r="BH139" s="13" t="str">
        <f t="shared" si="9"/>
        <v>SilverpeakCable</v>
      </c>
      <c r="BI139" s="13" t="str">
        <f t="shared" si="9"/>
        <v>SilverpeakPC</v>
      </c>
      <c r="BJ139" s="13" t="str">
        <f t="shared" si="8"/>
        <v>SilverpeakFull PRMA</v>
      </c>
    </row>
    <row r="140" spans="1:62" s="48" customFormat="1" ht="116" x14ac:dyDescent="0.35">
      <c r="A140" s="10" t="e">
        <f>IF(F140="Gateway","SDWAN Gateway, SDW0020",IF(E140="","",VLOOKUP(E140,#REF!,2,FALSE)))</f>
        <v>#REF!</v>
      </c>
      <c r="B140" s="10" t="e">
        <f>IF(F140="Gateway","not applicable",IF(E140="","",VLOOKUP(E140,#REF!,3,FALSE)))</f>
        <v>#REF!</v>
      </c>
      <c r="C140" s="10" t="e">
        <f>IF(F140="Gateway","19400263",IF(E140="","",VLOOKUP(E140,#REF!,4,FALSE)))</f>
        <v>#REF!</v>
      </c>
      <c r="D140" s="48" t="s">
        <v>1009</v>
      </c>
      <c r="E140" s="43" t="s">
        <v>128</v>
      </c>
      <c r="F140" s="10" t="s">
        <v>129</v>
      </c>
      <c r="G140" s="44" t="s">
        <v>21</v>
      </c>
      <c r="H140" s="48" t="s">
        <v>2083</v>
      </c>
      <c r="J140" s="46">
        <v>37</v>
      </c>
      <c r="K140" s="43" t="s">
        <v>128</v>
      </c>
      <c r="L140" s="48" t="s">
        <v>205</v>
      </c>
      <c r="M140" s="48" t="s">
        <v>159</v>
      </c>
      <c r="N140" s="61">
        <v>50</v>
      </c>
      <c r="O140" s="48" t="s">
        <v>234</v>
      </c>
      <c r="P140" s="10" t="s">
        <v>133</v>
      </c>
      <c r="R140" s="48" t="s">
        <v>134</v>
      </c>
      <c r="S140" s="10" t="s">
        <v>160</v>
      </c>
      <c r="T140" s="46" t="s">
        <v>136</v>
      </c>
      <c r="U140" s="46"/>
      <c r="V140" s="13"/>
      <c r="W140" s="46"/>
      <c r="X140" s="46"/>
      <c r="Y140" s="46"/>
      <c r="Z140" s="46"/>
      <c r="AA140" s="46" t="s">
        <v>137</v>
      </c>
      <c r="AB140" s="46"/>
      <c r="AC140" s="46"/>
      <c r="AD140" s="46" t="s">
        <v>154</v>
      </c>
      <c r="AE140" s="46">
        <v>3</v>
      </c>
      <c r="AF140" s="46" t="s">
        <v>139</v>
      </c>
      <c r="AG140" s="46" t="s">
        <v>140</v>
      </c>
      <c r="AH140" s="48">
        <f t="shared" si="11"/>
        <v>5</v>
      </c>
      <c r="AI140" s="46"/>
      <c r="AJ140" s="46"/>
      <c r="AK140" s="10" t="s">
        <v>141</v>
      </c>
      <c r="AL140" s="10" t="str">
        <f>IF(E140="Fortinet",_xlfn.IFNA(VLOOKUP(AI140,#REF!,2,FALSE),"Please select option under Full PRMA Coverage column"),"")</f>
        <v/>
      </c>
      <c r="AM140" s="10" t="str">
        <f t="shared" si="10"/>
        <v/>
      </c>
      <c r="AN140" s="10" t="str">
        <f t="shared" si="10"/>
        <v/>
      </c>
      <c r="AO140" s="46" t="s">
        <v>142</v>
      </c>
      <c r="AP140" s="46" t="s">
        <v>143</v>
      </c>
      <c r="AQ140" s="46">
        <v>1</v>
      </c>
      <c r="BE140" s="13" t="str">
        <f t="shared" si="9"/>
        <v>SilverpeakSFP</v>
      </c>
      <c r="BF140" s="13" t="str">
        <f t="shared" si="9"/>
        <v>SilverpeakPIM</v>
      </c>
      <c r="BG140" s="13" t="str">
        <f t="shared" si="9"/>
        <v>SilverpeakBW</v>
      </c>
      <c r="BH140" s="13" t="str">
        <f t="shared" si="9"/>
        <v>SilverpeakCable</v>
      </c>
      <c r="BI140" s="13" t="str">
        <f t="shared" si="9"/>
        <v>SilverpeakPC</v>
      </c>
      <c r="BJ140" s="13" t="str">
        <f t="shared" si="8"/>
        <v>SilverpeakFull PRMA</v>
      </c>
    </row>
    <row r="141" spans="1:62" s="63" customFormat="1" ht="116" x14ac:dyDescent="0.35">
      <c r="A141" s="62" t="e">
        <f>IF(F141="Gateway","SDWAN Gateway, SDW0020",IF(E141="","",VLOOKUP(E141,#REF!,2,FALSE)))</f>
        <v>#REF!</v>
      </c>
      <c r="B141" s="62" t="e">
        <f>IF(F141="Gateway","not applicable",IF(E141="","",VLOOKUP(E141,#REF!,3,FALSE)))</f>
        <v>#REF!</v>
      </c>
      <c r="C141" s="62" t="e">
        <f>IF(F141="Gateway","19400263",IF(E141="","",VLOOKUP(E141,#REF!,4,FALSE)))</f>
        <v>#REF!</v>
      </c>
      <c r="D141" s="63" t="s">
        <v>235</v>
      </c>
      <c r="E141" s="64" t="s">
        <v>128</v>
      </c>
      <c r="F141" s="62" t="s">
        <v>129</v>
      </c>
      <c r="G141" s="63" t="s">
        <v>35</v>
      </c>
      <c r="H141" s="63" t="s">
        <v>1959</v>
      </c>
      <c r="J141" s="65">
        <v>36</v>
      </c>
      <c r="K141" s="64" t="s">
        <v>128</v>
      </c>
      <c r="L141" s="63" t="s">
        <v>158</v>
      </c>
      <c r="M141" s="63" t="s">
        <v>159</v>
      </c>
      <c r="N141" s="66">
        <v>20</v>
      </c>
      <c r="P141" s="62" t="s">
        <v>133</v>
      </c>
      <c r="R141" s="63" t="s">
        <v>134</v>
      </c>
      <c r="S141" s="62" t="s">
        <v>160</v>
      </c>
      <c r="T141" s="65" t="s">
        <v>136</v>
      </c>
      <c r="U141" s="65"/>
      <c r="V141" s="68"/>
      <c r="W141" s="65"/>
      <c r="X141" s="65"/>
      <c r="Y141" s="65"/>
      <c r="Z141" s="65"/>
      <c r="AA141" s="65" t="s">
        <v>137</v>
      </c>
      <c r="AB141" s="65"/>
      <c r="AC141" s="65"/>
      <c r="AD141" s="65" t="s">
        <v>154</v>
      </c>
      <c r="AE141" s="65">
        <v>3</v>
      </c>
      <c r="AF141" s="65" t="s">
        <v>139</v>
      </c>
      <c r="AG141" s="65" t="s">
        <v>140</v>
      </c>
      <c r="AH141" s="63">
        <f t="shared" si="11"/>
        <v>2</v>
      </c>
      <c r="AI141" s="65"/>
      <c r="AJ141" s="46"/>
      <c r="AK141" s="10" t="s">
        <v>141</v>
      </c>
      <c r="AL141" s="10" t="str">
        <f>IF(E141="Fortinet",_xlfn.IFNA(VLOOKUP(AI141,#REF!,2,FALSE),"Please select option under Full PRMA Coverage column"),"")</f>
        <v/>
      </c>
      <c r="AM141" s="10" t="str">
        <f t="shared" si="10"/>
        <v/>
      </c>
      <c r="AN141" s="10" t="str">
        <f t="shared" si="10"/>
        <v/>
      </c>
      <c r="AO141" s="65" t="s">
        <v>142</v>
      </c>
      <c r="AP141" s="65" t="s">
        <v>143</v>
      </c>
      <c r="AQ141" s="65">
        <v>1</v>
      </c>
      <c r="BE141" s="68" t="str">
        <f t="shared" si="9"/>
        <v>SilverpeakSFP</v>
      </c>
      <c r="BF141" s="68" t="str">
        <f t="shared" si="9"/>
        <v>SilverpeakPIM</v>
      </c>
      <c r="BG141" s="68" t="str">
        <f t="shared" si="9"/>
        <v>SilverpeakBW</v>
      </c>
      <c r="BH141" s="68" t="str">
        <f t="shared" si="9"/>
        <v>SilverpeakCable</v>
      </c>
      <c r="BI141" s="68" t="str">
        <f t="shared" si="9"/>
        <v>SilverpeakPC</v>
      </c>
      <c r="BJ141" s="68" t="str">
        <f t="shared" si="8"/>
        <v>SilverpeakFull PRMA</v>
      </c>
    </row>
    <row r="142" spans="1:62" s="63" customFormat="1" ht="116" x14ac:dyDescent="0.35">
      <c r="A142" s="62" t="e">
        <f>IF(F142="Gateway","SDWAN Gateway, SDW0020",IF(E142="","",VLOOKUP(E142,#REF!,2,FALSE)))</f>
        <v>#REF!</v>
      </c>
      <c r="B142" s="62" t="e">
        <f>IF(F142="Gateway","not applicable",IF(E142="","",VLOOKUP(E142,#REF!,3,FALSE)))</f>
        <v>#REF!</v>
      </c>
      <c r="C142" s="62" t="e">
        <f>IF(F142="Gateway","19400263",IF(E142="","",VLOOKUP(E142,#REF!,4,FALSE)))</f>
        <v>#REF!</v>
      </c>
      <c r="D142" s="63" t="s">
        <v>236</v>
      </c>
      <c r="E142" s="64" t="s">
        <v>128</v>
      </c>
      <c r="F142" s="62" t="s">
        <v>129</v>
      </c>
      <c r="G142" s="63" t="s">
        <v>35</v>
      </c>
      <c r="H142" s="63" t="s">
        <v>1959</v>
      </c>
      <c r="J142" s="65">
        <v>37</v>
      </c>
      <c r="K142" s="64" t="s">
        <v>128</v>
      </c>
      <c r="L142" s="63" t="s">
        <v>158</v>
      </c>
      <c r="M142" s="63" t="s">
        <v>159</v>
      </c>
      <c r="N142" s="66">
        <v>20</v>
      </c>
      <c r="P142" s="62" t="s">
        <v>133</v>
      </c>
      <c r="R142" s="63" t="s">
        <v>134</v>
      </c>
      <c r="S142" s="62" t="s">
        <v>160</v>
      </c>
      <c r="T142" s="65" t="s">
        <v>136</v>
      </c>
      <c r="U142" s="65"/>
      <c r="V142" s="68"/>
      <c r="W142" s="65"/>
      <c r="X142" s="65"/>
      <c r="Y142" s="65"/>
      <c r="Z142" s="65"/>
      <c r="AA142" s="65" t="s">
        <v>137</v>
      </c>
      <c r="AB142" s="65"/>
      <c r="AC142" s="65"/>
      <c r="AD142" s="65" t="s">
        <v>154</v>
      </c>
      <c r="AE142" s="65">
        <v>3</v>
      </c>
      <c r="AF142" s="65" t="s">
        <v>139</v>
      </c>
      <c r="AG142" s="65" t="s">
        <v>140</v>
      </c>
      <c r="AH142" s="63">
        <f t="shared" si="11"/>
        <v>2</v>
      </c>
      <c r="AI142" s="65"/>
      <c r="AJ142" s="46"/>
      <c r="AK142" s="10" t="s">
        <v>141</v>
      </c>
      <c r="AL142" s="10" t="str">
        <f>IF(E142="Fortinet",_xlfn.IFNA(VLOOKUP(AI142,#REF!,2,FALSE),"Please select option under Full PRMA Coverage column"),"")</f>
        <v/>
      </c>
      <c r="AM142" s="10" t="str">
        <f t="shared" si="10"/>
        <v/>
      </c>
      <c r="AN142" s="10" t="str">
        <f t="shared" si="10"/>
        <v/>
      </c>
      <c r="AO142" s="65" t="s">
        <v>142</v>
      </c>
      <c r="AP142" s="65" t="s">
        <v>143</v>
      </c>
      <c r="AQ142" s="65">
        <v>1</v>
      </c>
      <c r="BE142" s="68" t="str">
        <f t="shared" si="9"/>
        <v>SilverpeakSFP</v>
      </c>
      <c r="BF142" s="68" t="str">
        <f t="shared" si="9"/>
        <v>SilverpeakPIM</v>
      </c>
      <c r="BG142" s="68" t="str">
        <f t="shared" si="9"/>
        <v>SilverpeakBW</v>
      </c>
      <c r="BH142" s="68" t="str">
        <f t="shared" si="9"/>
        <v>SilverpeakCable</v>
      </c>
      <c r="BI142" s="68" t="str">
        <f t="shared" si="9"/>
        <v>SilverpeakPC</v>
      </c>
      <c r="BJ142" s="68" t="str">
        <f t="shared" si="8"/>
        <v>SilverpeakFull PRMA</v>
      </c>
    </row>
    <row r="143" spans="1:62" s="63" customFormat="1" ht="116" x14ac:dyDescent="0.35">
      <c r="A143" s="62" t="e">
        <f>IF(F143="Gateway","SDWAN Gateway, SDW0020",IF(E143="","",VLOOKUP(E143,#REF!,2,FALSE)))</f>
        <v>#REF!</v>
      </c>
      <c r="B143" s="62" t="e">
        <f>IF(F143="Gateway","not applicable",IF(E143="","",VLOOKUP(E143,#REF!,3,FALSE)))</f>
        <v>#REF!</v>
      </c>
      <c r="C143" s="62" t="e">
        <f>IF(F143="Gateway","19400263",IF(E143="","",VLOOKUP(E143,#REF!,4,FALSE)))</f>
        <v>#REF!</v>
      </c>
      <c r="D143" s="63" t="s">
        <v>237</v>
      </c>
      <c r="E143" s="64" t="s">
        <v>128</v>
      </c>
      <c r="F143" s="62" t="s">
        <v>129</v>
      </c>
      <c r="G143" s="63" t="s">
        <v>35</v>
      </c>
      <c r="H143" s="63" t="s">
        <v>2084</v>
      </c>
      <c r="J143" s="65">
        <v>36</v>
      </c>
      <c r="K143" s="64" t="s">
        <v>128</v>
      </c>
      <c r="L143" s="63" t="s">
        <v>158</v>
      </c>
      <c r="M143" s="63" t="s">
        <v>159</v>
      </c>
      <c r="N143" s="66">
        <v>20</v>
      </c>
      <c r="P143" s="62" t="s">
        <v>133</v>
      </c>
      <c r="R143" s="63" t="s">
        <v>134</v>
      </c>
      <c r="S143" s="62" t="s">
        <v>160</v>
      </c>
      <c r="T143" s="65" t="s">
        <v>136</v>
      </c>
      <c r="U143" s="65"/>
      <c r="V143" s="68"/>
      <c r="W143" s="65"/>
      <c r="X143" s="65"/>
      <c r="Y143" s="65"/>
      <c r="Z143" s="65"/>
      <c r="AA143" s="65" t="s">
        <v>137</v>
      </c>
      <c r="AB143" s="65"/>
      <c r="AC143" s="65"/>
      <c r="AD143" s="65" t="s">
        <v>154</v>
      </c>
      <c r="AE143" s="65">
        <v>3</v>
      </c>
      <c r="AF143" s="65" t="s">
        <v>139</v>
      </c>
      <c r="AG143" s="65" t="s">
        <v>140</v>
      </c>
      <c r="AH143" s="63">
        <f t="shared" si="11"/>
        <v>2</v>
      </c>
      <c r="AI143" s="65"/>
      <c r="AJ143" s="46"/>
      <c r="AK143" s="10" t="s">
        <v>141</v>
      </c>
      <c r="AL143" s="10" t="str">
        <f>IF(E143="Fortinet",_xlfn.IFNA(VLOOKUP(AI143,#REF!,2,FALSE),"Please select option under Full PRMA Coverage column"),"")</f>
        <v/>
      </c>
      <c r="AM143" s="10" t="str">
        <f t="shared" si="10"/>
        <v/>
      </c>
      <c r="AN143" s="10" t="str">
        <f t="shared" si="10"/>
        <v/>
      </c>
      <c r="AO143" s="65" t="s">
        <v>142</v>
      </c>
      <c r="AP143" s="65" t="s">
        <v>143</v>
      </c>
      <c r="AQ143" s="65">
        <v>1</v>
      </c>
      <c r="BE143" s="68" t="str">
        <f t="shared" si="9"/>
        <v>SilverpeakSFP</v>
      </c>
      <c r="BF143" s="68" t="str">
        <f t="shared" si="9"/>
        <v>SilverpeakPIM</v>
      </c>
      <c r="BG143" s="68" t="str">
        <f t="shared" si="9"/>
        <v>SilverpeakBW</v>
      </c>
      <c r="BH143" s="68" t="str">
        <f t="shared" si="9"/>
        <v>SilverpeakCable</v>
      </c>
      <c r="BI143" s="68" t="str">
        <f t="shared" si="9"/>
        <v>SilverpeakPC</v>
      </c>
      <c r="BJ143" s="68" t="str">
        <f t="shared" si="8"/>
        <v>SilverpeakFull PRMA</v>
      </c>
    </row>
    <row r="144" spans="1:62" s="63" customFormat="1" ht="87" x14ac:dyDescent="0.35">
      <c r="A144" s="62" t="e">
        <f>IF(F144="Gateway","SDWAN Gateway, SDW0020",IF(E144="","",VLOOKUP(E144,#REF!,2,FALSE)))</f>
        <v>#REF!</v>
      </c>
      <c r="B144" s="62" t="e">
        <f>IF(F144="Gateway","not applicable",IF(E144="","",VLOOKUP(E144,#REF!,3,FALSE)))</f>
        <v>#REF!</v>
      </c>
      <c r="C144" s="62" t="e">
        <f>IF(F144="Gateway","19400263",IF(E144="","",VLOOKUP(E144,#REF!,4,FALSE)))</f>
        <v>#REF!</v>
      </c>
      <c r="D144" s="63" t="s">
        <v>238</v>
      </c>
      <c r="E144" s="64" t="s">
        <v>128</v>
      </c>
      <c r="F144" s="62" t="s">
        <v>129</v>
      </c>
      <c r="G144" s="63" t="s">
        <v>35</v>
      </c>
      <c r="H144" s="63" t="s">
        <v>2084</v>
      </c>
      <c r="J144" s="65">
        <v>37</v>
      </c>
      <c r="K144" s="64" t="s">
        <v>128</v>
      </c>
      <c r="L144" s="63" t="s">
        <v>158</v>
      </c>
      <c r="M144" s="63" t="s">
        <v>159</v>
      </c>
      <c r="N144" s="66">
        <v>20</v>
      </c>
      <c r="P144" s="62" t="s">
        <v>133</v>
      </c>
      <c r="R144" s="63" t="s">
        <v>134</v>
      </c>
      <c r="S144" s="62" t="s">
        <v>160</v>
      </c>
      <c r="T144" s="65" t="s">
        <v>136</v>
      </c>
      <c r="U144" s="65"/>
      <c r="V144" s="65"/>
      <c r="W144" s="65"/>
      <c r="X144" s="65"/>
      <c r="Y144" s="65"/>
      <c r="Z144" s="65"/>
      <c r="AA144" s="65" t="s">
        <v>137</v>
      </c>
      <c r="AB144" s="65"/>
      <c r="AC144" s="65"/>
      <c r="AD144" s="65" t="s">
        <v>145</v>
      </c>
      <c r="AE144" s="65">
        <v>3</v>
      </c>
      <c r="AF144" s="65" t="s">
        <v>139</v>
      </c>
      <c r="AG144" s="65" t="s">
        <v>140</v>
      </c>
      <c r="AH144" s="63">
        <f t="shared" si="11"/>
        <v>2</v>
      </c>
      <c r="AI144" s="65"/>
      <c r="AJ144" s="46"/>
      <c r="AK144" s="10" t="s">
        <v>141</v>
      </c>
      <c r="AL144" s="10" t="str">
        <f>IF(E144="Fortinet",_xlfn.IFNA(VLOOKUP(AI144,#REF!,2,FALSE),"Please select option under Full PRMA Coverage column"),"")</f>
        <v/>
      </c>
      <c r="AM144" s="10" t="str">
        <f t="shared" si="10"/>
        <v/>
      </c>
      <c r="AN144" s="10" t="str">
        <f t="shared" si="10"/>
        <v/>
      </c>
      <c r="AO144" s="65" t="s">
        <v>142</v>
      </c>
      <c r="AP144" s="65" t="s">
        <v>143</v>
      </c>
      <c r="AQ144" s="65">
        <v>1</v>
      </c>
      <c r="BE144" s="68" t="str">
        <f t="shared" si="9"/>
        <v>SilverpeakSFP</v>
      </c>
      <c r="BF144" s="68" t="str">
        <f t="shared" si="9"/>
        <v>SilverpeakPIM</v>
      </c>
      <c r="BG144" s="68" t="str">
        <f t="shared" si="9"/>
        <v>SilverpeakBW</v>
      </c>
      <c r="BH144" s="68" t="str">
        <f t="shared" si="9"/>
        <v>SilverpeakCable</v>
      </c>
      <c r="BI144" s="68" t="str">
        <f t="shared" si="9"/>
        <v>SilverpeakPC</v>
      </c>
      <c r="BJ144" s="68" t="str">
        <f t="shared" si="8"/>
        <v>SilverpeakFull PRMA</v>
      </c>
    </row>
    <row r="145" spans="1:62" s="48" customFormat="1" ht="87" x14ac:dyDescent="0.35">
      <c r="A145" s="10" t="e">
        <f>IF(F145="Gateway","SDWAN Gateway, SDW0020",IF(E145="","",VLOOKUP(E145,#REF!,2,FALSE)))</f>
        <v>#REF!</v>
      </c>
      <c r="B145" s="10" t="e">
        <f>IF(F145="Gateway","not applicable",IF(E145="","",VLOOKUP(E145,#REF!,3,FALSE)))</f>
        <v>#REF!</v>
      </c>
      <c r="C145" s="10" t="e">
        <f>IF(F145="Gateway","19400263",IF(E145="","",VLOOKUP(E145,#REF!,4,FALSE)))</f>
        <v>#REF!</v>
      </c>
      <c r="D145" s="48" t="s">
        <v>1011</v>
      </c>
      <c r="E145" s="43" t="s">
        <v>128</v>
      </c>
      <c r="F145" s="10" t="s">
        <v>129</v>
      </c>
      <c r="G145" s="44" t="s">
        <v>35</v>
      </c>
      <c r="H145" s="71" t="s">
        <v>2085</v>
      </c>
      <c r="J145" s="46">
        <v>9</v>
      </c>
      <c r="K145" s="43" t="s">
        <v>128</v>
      </c>
      <c r="L145" s="48" t="s">
        <v>205</v>
      </c>
      <c r="M145" s="48" t="s">
        <v>147</v>
      </c>
      <c r="N145" s="61">
        <v>200</v>
      </c>
      <c r="O145" s="48" t="s">
        <v>239</v>
      </c>
      <c r="P145" s="10" t="s">
        <v>133</v>
      </c>
      <c r="R145" s="48" t="s">
        <v>134</v>
      </c>
      <c r="S145" s="10" t="s">
        <v>149</v>
      </c>
      <c r="T145" s="46" t="s">
        <v>136</v>
      </c>
      <c r="U145" s="46"/>
      <c r="V145" s="46"/>
      <c r="W145" s="46"/>
      <c r="X145" s="46"/>
      <c r="Y145" s="46"/>
      <c r="Z145" s="46"/>
      <c r="AA145" s="46" t="s">
        <v>137</v>
      </c>
      <c r="AB145" s="46"/>
      <c r="AC145" s="46"/>
      <c r="AD145" s="46" t="s">
        <v>145</v>
      </c>
      <c r="AE145" s="46">
        <v>3</v>
      </c>
      <c r="AF145" s="46" t="s">
        <v>139</v>
      </c>
      <c r="AG145" s="46" t="s">
        <v>140</v>
      </c>
      <c r="AH145" s="48">
        <f t="shared" si="11"/>
        <v>20</v>
      </c>
      <c r="AI145" s="46"/>
      <c r="AJ145" s="46"/>
      <c r="AK145" s="10" t="s">
        <v>141</v>
      </c>
      <c r="AL145" s="10" t="str">
        <f>IF(E145="Fortinet",_xlfn.IFNA(VLOOKUP(AI145,#REF!,2,FALSE),"Please select option under Full PRMA Coverage column"),"")</f>
        <v/>
      </c>
      <c r="AM145" s="10" t="str">
        <f t="shared" si="10"/>
        <v/>
      </c>
      <c r="AN145" s="10" t="str">
        <f t="shared" si="10"/>
        <v/>
      </c>
      <c r="AO145" s="46" t="s">
        <v>142</v>
      </c>
      <c r="AP145" s="46" t="s">
        <v>143</v>
      </c>
      <c r="AQ145" s="46">
        <v>1</v>
      </c>
      <c r="BE145" s="13" t="str">
        <f t="shared" si="9"/>
        <v>SilverpeakSFP</v>
      </c>
      <c r="BF145" s="13" t="str">
        <f t="shared" si="9"/>
        <v>SilverpeakPIM</v>
      </c>
      <c r="BG145" s="13" t="str">
        <f t="shared" si="9"/>
        <v>SilverpeakBW</v>
      </c>
      <c r="BH145" s="13" t="str">
        <f t="shared" si="9"/>
        <v>SilverpeakCable</v>
      </c>
      <c r="BI145" s="13" t="str">
        <f t="shared" si="9"/>
        <v>SilverpeakPC</v>
      </c>
      <c r="BJ145" s="13" t="str">
        <f t="shared" si="8"/>
        <v>SilverpeakFull PRMA</v>
      </c>
    </row>
    <row r="146" spans="1:62" s="48" customFormat="1" ht="87" x14ac:dyDescent="0.35">
      <c r="A146" s="10" t="e">
        <f>IF(F146="Gateway","SDWAN Gateway, SDW0020",IF(E146="","",VLOOKUP(E146,#REF!,2,FALSE)))</f>
        <v>#REF!</v>
      </c>
      <c r="B146" s="10" t="e">
        <f>IF(F146="Gateway","not applicable",IF(E146="","",VLOOKUP(E146,#REF!,3,FALSE)))</f>
        <v>#REF!</v>
      </c>
      <c r="C146" s="10" t="e">
        <f>IF(F146="Gateway","19400263",IF(E146="","",VLOOKUP(E146,#REF!,4,FALSE)))</f>
        <v>#REF!</v>
      </c>
      <c r="D146" s="48" t="s">
        <v>1013</v>
      </c>
      <c r="E146" s="43" t="s">
        <v>128</v>
      </c>
      <c r="F146" s="10" t="s">
        <v>129</v>
      </c>
      <c r="G146" s="44" t="s">
        <v>35</v>
      </c>
      <c r="H146" s="71" t="s">
        <v>2085</v>
      </c>
      <c r="J146" s="46">
        <v>10</v>
      </c>
      <c r="K146" s="43" t="s">
        <v>128</v>
      </c>
      <c r="L146" s="48" t="s">
        <v>205</v>
      </c>
      <c r="M146" s="48" t="s">
        <v>159</v>
      </c>
      <c r="N146" s="61">
        <v>200</v>
      </c>
      <c r="O146" s="48" t="s">
        <v>239</v>
      </c>
      <c r="P146" s="10" t="s">
        <v>133</v>
      </c>
      <c r="R146" s="48" t="s">
        <v>134</v>
      </c>
      <c r="S146" s="10" t="s">
        <v>149</v>
      </c>
      <c r="T146" s="46" t="s">
        <v>136</v>
      </c>
      <c r="U146" s="46"/>
      <c r="V146" s="46"/>
      <c r="W146" s="46"/>
      <c r="X146" s="46"/>
      <c r="Y146" s="46"/>
      <c r="Z146" s="46"/>
      <c r="AA146" s="46" t="s">
        <v>137</v>
      </c>
      <c r="AB146" s="46"/>
      <c r="AC146" s="46"/>
      <c r="AD146" s="46" t="s">
        <v>145</v>
      </c>
      <c r="AE146" s="46">
        <v>3</v>
      </c>
      <c r="AF146" s="46" t="s">
        <v>139</v>
      </c>
      <c r="AG146" s="46" t="s">
        <v>140</v>
      </c>
      <c r="AH146" s="48">
        <f t="shared" si="11"/>
        <v>20</v>
      </c>
      <c r="AI146" s="46"/>
      <c r="AJ146" s="46"/>
      <c r="AK146" s="10" t="s">
        <v>141</v>
      </c>
      <c r="AL146" s="10" t="str">
        <f>IF(E146="Fortinet",_xlfn.IFNA(VLOOKUP(AI146,#REF!,2,FALSE),"Please select option under Full PRMA Coverage column"),"")</f>
        <v/>
      </c>
      <c r="AM146" s="10" t="str">
        <f t="shared" si="10"/>
        <v/>
      </c>
      <c r="AN146" s="10" t="str">
        <f t="shared" si="10"/>
        <v/>
      </c>
      <c r="AO146" s="46" t="s">
        <v>142</v>
      </c>
      <c r="AP146" s="46" t="s">
        <v>143</v>
      </c>
      <c r="AQ146" s="46">
        <v>1</v>
      </c>
      <c r="BE146" s="13" t="str">
        <f t="shared" si="9"/>
        <v>SilverpeakSFP</v>
      </c>
      <c r="BF146" s="13" t="str">
        <f t="shared" si="9"/>
        <v>SilverpeakPIM</v>
      </c>
      <c r="BG146" s="13" t="str">
        <f t="shared" si="9"/>
        <v>SilverpeakBW</v>
      </c>
      <c r="BH146" s="13" t="str">
        <f t="shared" si="9"/>
        <v>SilverpeakCable</v>
      </c>
      <c r="BI146" s="13" t="str">
        <f t="shared" si="9"/>
        <v>SilverpeakPC</v>
      </c>
      <c r="BJ146" s="13" t="str">
        <f t="shared" si="8"/>
        <v>SilverpeakFull PRMA</v>
      </c>
    </row>
    <row r="147" spans="1:62" s="48" customFormat="1" ht="87" x14ac:dyDescent="0.35">
      <c r="A147" s="10" t="e">
        <f>IF(F147="Gateway","SDWAN Gateway, SDW0020",IF(E147="","",VLOOKUP(E147,#REF!,2,FALSE)))</f>
        <v>#REF!</v>
      </c>
      <c r="B147" s="10" t="e">
        <f>IF(F147="Gateway","not applicable",IF(E147="","",VLOOKUP(E147,#REF!,3,FALSE)))</f>
        <v>#REF!</v>
      </c>
      <c r="C147" s="10" t="e">
        <f>IF(F147="Gateway","19400263",IF(E147="","",VLOOKUP(E147,#REF!,4,FALSE)))</f>
        <v>#REF!</v>
      </c>
      <c r="D147" s="48" t="s">
        <v>1015</v>
      </c>
      <c r="E147" s="43" t="s">
        <v>128</v>
      </c>
      <c r="F147" s="10" t="s">
        <v>129</v>
      </c>
      <c r="G147" s="44" t="s">
        <v>36</v>
      </c>
      <c r="H147" s="71" t="s">
        <v>2008</v>
      </c>
      <c r="J147" s="46">
        <v>30</v>
      </c>
      <c r="K147" s="43" t="s">
        <v>128</v>
      </c>
      <c r="L147" s="48" t="s">
        <v>205</v>
      </c>
      <c r="M147" s="48" t="s">
        <v>147</v>
      </c>
      <c r="N147" s="61">
        <v>100</v>
      </c>
      <c r="O147" s="48" t="s">
        <v>240</v>
      </c>
      <c r="P147" s="10" t="s">
        <v>133</v>
      </c>
      <c r="R147" s="48" t="s">
        <v>134</v>
      </c>
      <c r="S147" s="10" t="s">
        <v>149</v>
      </c>
      <c r="T147" s="46" t="s">
        <v>136</v>
      </c>
      <c r="U147" s="46"/>
      <c r="V147" s="46"/>
      <c r="W147" s="46"/>
      <c r="X147" s="46"/>
      <c r="Y147" s="46"/>
      <c r="Z147" s="46"/>
      <c r="AA147" s="46" t="s">
        <v>137</v>
      </c>
      <c r="AB147" s="46"/>
      <c r="AC147" s="46"/>
      <c r="AD147" s="46" t="s">
        <v>145</v>
      </c>
      <c r="AE147" s="46">
        <v>3</v>
      </c>
      <c r="AF147" s="46" t="s">
        <v>139</v>
      </c>
      <c r="AG147" s="46" t="s">
        <v>140</v>
      </c>
      <c r="AH147" s="48">
        <f t="shared" si="11"/>
        <v>10</v>
      </c>
      <c r="AI147" s="46"/>
      <c r="AJ147" s="46"/>
      <c r="AK147" s="10" t="s">
        <v>141</v>
      </c>
      <c r="AL147" s="10" t="str">
        <f>IF(E147="Fortinet",_xlfn.IFNA(VLOOKUP(AI147,#REF!,2,FALSE),"Please select option under Full PRMA Coverage column"),"")</f>
        <v/>
      </c>
      <c r="AM147" s="10" t="str">
        <f t="shared" si="10"/>
        <v/>
      </c>
      <c r="AN147" s="10" t="str">
        <f t="shared" si="10"/>
        <v/>
      </c>
      <c r="AO147" s="46" t="s">
        <v>142</v>
      </c>
      <c r="AP147" s="46" t="s">
        <v>143</v>
      </c>
      <c r="AQ147" s="46">
        <v>1</v>
      </c>
      <c r="BE147" s="13" t="str">
        <f t="shared" si="9"/>
        <v>SilverpeakSFP</v>
      </c>
      <c r="BF147" s="13" t="str">
        <f t="shared" si="9"/>
        <v>SilverpeakPIM</v>
      </c>
      <c r="BG147" s="13" t="str">
        <f t="shared" si="9"/>
        <v>SilverpeakBW</v>
      </c>
      <c r="BH147" s="13" t="str">
        <f t="shared" si="9"/>
        <v>SilverpeakCable</v>
      </c>
      <c r="BI147" s="13" t="str">
        <f t="shared" si="9"/>
        <v>SilverpeakPC</v>
      </c>
      <c r="BJ147" s="13" t="str">
        <f t="shared" si="8"/>
        <v>SilverpeakFull PRMA</v>
      </c>
    </row>
    <row r="148" spans="1:62" s="48" customFormat="1" ht="116" x14ac:dyDescent="0.35">
      <c r="A148" s="10" t="e">
        <f>IF(F148="Gateway","SDWAN Gateway, SDW0020",IF(E148="","",VLOOKUP(E148,#REF!,2,FALSE)))</f>
        <v>#REF!</v>
      </c>
      <c r="B148" s="10" t="e">
        <f>IF(F148="Gateway","not applicable",IF(E148="","",VLOOKUP(E148,#REF!,3,FALSE)))</f>
        <v>#REF!</v>
      </c>
      <c r="C148" s="10" t="e">
        <f>IF(F148="Gateway","19400263",IF(E148="","",VLOOKUP(E148,#REF!,4,FALSE)))</f>
        <v>#REF!</v>
      </c>
      <c r="D148" s="48" t="s">
        <v>1017</v>
      </c>
      <c r="E148" s="43" t="s">
        <v>128</v>
      </c>
      <c r="F148" s="10" t="s">
        <v>129</v>
      </c>
      <c r="G148" s="44" t="s">
        <v>36</v>
      </c>
      <c r="H148" s="71" t="s">
        <v>2008</v>
      </c>
      <c r="J148" s="46">
        <v>31</v>
      </c>
      <c r="K148" s="43" t="s">
        <v>128</v>
      </c>
      <c r="L148" s="48" t="s">
        <v>205</v>
      </c>
      <c r="M148" s="48" t="s">
        <v>159</v>
      </c>
      <c r="N148" s="61">
        <v>100</v>
      </c>
      <c r="O148" s="48" t="s">
        <v>240</v>
      </c>
      <c r="P148" s="10" t="s">
        <v>133</v>
      </c>
      <c r="R148" s="48" t="s">
        <v>134</v>
      </c>
      <c r="S148" s="10" t="s">
        <v>149</v>
      </c>
      <c r="T148" s="46" t="s">
        <v>136</v>
      </c>
      <c r="U148" s="46"/>
      <c r="V148" s="13"/>
      <c r="W148" s="46"/>
      <c r="X148" s="46"/>
      <c r="Y148" s="46"/>
      <c r="Z148" s="46"/>
      <c r="AA148" s="46" t="s">
        <v>137</v>
      </c>
      <c r="AB148" s="46"/>
      <c r="AC148" s="46"/>
      <c r="AD148" s="46" t="s">
        <v>154</v>
      </c>
      <c r="AE148" s="46">
        <v>3</v>
      </c>
      <c r="AF148" s="46" t="s">
        <v>139</v>
      </c>
      <c r="AG148" s="46" t="s">
        <v>140</v>
      </c>
      <c r="AH148" s="48">
        <f t="shared" si="11"/>
        <v>10</v>
      </c>
      <c r="AI148" s="46"/>
      <c r="AJ148" s="46"/>
      <c r="AK148" s="10" t="s">
        <v>141</v>
      </c>
      <c r="AL148" s="10" t="str">
        <f>IF(E148="Fortinet",_xlfn.IFNA(VLOOKUP(AI148,#REF!,2,FALSE),"Please select option under Full PRMA Coverage column"),"")</f>
        <v/>
      </c>
      <c r="AM148" s="10" t="str">
        <f t="shared" si="10"/>
        <v/>
      </c>
      <c r="AN148" s="10" t="str">
        <f t="shared" si="10"/>
        <v/>
      </c>
      <c r="AO148" s="46" t="s">
        <v>142</v>
      </c>
      <c r="AP148" s="46" t="s">
        <v>143</v>
      </c>
      <c r="AQ148" s="46">
        <v>1</v>
      </c>
      <c r="BE148" s="13" t="str">
        <f t="shared" si="9"/>
        <v>SilverpeakSFP</v>
      </c>
      <c r="BF148" s="13" t="str">
        <f t="shared" si="9"/>
        <v>SilverpeakPIM</v>
      </c>
      <c r="BG148" s="13" t="str">
        <f t="shared" si="9"/>
        <v>SilverpeakBW</v>
      </c>
      <c r="BH148" s="13" t="str">
        <f t="shared" si="9"/>
        <v>SilverpeakCable</v>
      </c>
      <c r="BI148" s="13" t="str">
        <f t="shared" si="9"/>
        <v>SilverpeakPC</v>
      </c>
      <c r="BJ148" s="13" t="str">
        <f t="shared" si="8"/>
        <v>SilverpeakFull PRMA</v>
      </c>
    </row>
    <row r="149" spans="1:62" s="63" customFormat="1" ht="116" x14ac:dyDescent="0.35">
      <c r="A149" s="62" t="e">
        <f>IF(F149="Gateway","SDWAN Gateway, SDW0020",IF(E149="","",VLOOKUP(E149,#REF!,2,FALSE)))</f>
        <v>#REF!</v>
      </c>
      <c r="B149" s="62" t="e">
        <f>IF(F149="Gateway","not applicable",IF(E149="","",VLOOKUP(E149,#REF!,3,FALSE)))</f>
        <v>#REF!</v>
      </c>
      <c r="C149" s="62" t="e">
        <f>IF(F149="Gateway","19400263",IF(E149="","",VLOOKUP(E149,#REF!,4,FALSE)))</f>
        <v>#REF!</v>
      </c>
      <c r="D149" s="63" t="s">
        <v>241</v>
      </c>
      <c r="E149" s="64" t="s">
        <v>128</v>
      </c>
      <c r="F149" s="62" t="s">
        <v>129</v>
      </c>
      <c r="G149" s="63" t="s">
        <v>36</v>
      </c>
      <c r="H149" s="72" t="s">
        <v>2086</v>
      </c>
      <c r="J149" s="65">
        <v>36</v>
      </c>
      <c r="K149" s="64" t="s">
        <v>128</v>
      </c>
      <c r="L149" s="63" t="s">
        <v>158</v>
      </c>
      <c r="M149" s="63" t="s">
        <v>159</v>
      </c>
      <c r="N149" s="66">
        <v>20</v>
      </c>
      <c r="P149" s="62" t="s">
        <v>133</v>
      </c>
      <c r="R149" s="63" t="s">
        <v>134</v>
      </c>
      <c r="S149" s="62" t="s">
        <v>160</v>
      </c>
      <c r="T149" s="65" t="s">
        <v>136</v>
      </c>
      <c r="U149" s="65"/>
      <c r="V149" s="68"/>
      <c r="W149" s="65"/>
      <c r="X149" s="65"/>
      <c r="Y149" s="65"/>
      <c r="Z149" s="65"/>
      <c r="AA149" s="65" t="s">
        <v>137</v>
      </c>
      <c r="AB149" s="65"/>
      <c r="AC149" s="65"/>
      <c r="AD149" s="65" t="s">
        <v>154</v>
      </c>
      <c r="AE149" s="65">
        <v>3</v>
      </c>
      <c r="AF149" s="65" t="s">
        <v>139</v>
      </c>
      <c r="AG149" s="65" t="s">
        <v>140</v>
      </c>
      <c r="AH149" s="63">
        <f t="shared" si="11"/>
        <v>2</v>
      </c>
      <c r="AI149" s="65"/>
      <c r="AJ149" s="46"/>
      <c r="AK149" s="10" t="s">
        <v>141</v>
      </c>
      <c r="AL149" s="10" t="str">
        <f>IF(E149="Fortinet",_xlfn.IFNA(VLOOKUP(AI149,#REF!,2,FALSE),"Please select option under Full PRMA Coverage column"),"")</f>
        <v/>
      </c>
      <c r="AM149" s="10" t="str">
        <f t="shared" si="10"/>
        <v/>
      </c>
      <c r="AN149" s="10" t="str">
        <f t="shared" si="10"/>
        <v/>
      </c>
      <c r="AO149" s="65" t="s">
        <v>142</v>
      </c>
      <c r="AP149" s="65" t="s">
        <v>143</v>
      </c>
      <c r="AQ149" s="65">
        <v>1</v>
      </c>
      <c r="BE149" s="68" t="str">
        <f t="shared" si="9"/>
        <v>SilverpeakSFP</v>
      </c>
      <c r="BF149" s="68" t="str">
        <f t="shared" si="9"/>
        <v>SilverpeakPIM</v>
      </c>
      <c r="BG149" s="68" t="str">
        <f t="shared" si="9"/>
        <v>SilverpeakBW</v>
      </c>
      <c r="BH149" s="68" t="str">
        <f t="shared" si="9"/>
        <v>SilverpeakCable</v>
      </c>
      <c r="BI149" s="68" t="str">
        <f t="shared" si="9"/>
        <v>SilverpeakPC</v>
      </c>
      <c r="BJ149" s="68" t="str">
        <f t="shared" si="8"/>
        <v>SilverpeakFull PRMA</v>
      </c>
    </row>
    <row r="150" spans="1:62" s="63" customFormat="1" ht="87" x14ac:dyDescent="0.35">
      <c r="A150" s="62" t="e">
        <f>IF(F150="Gateway","SDWAN Gateway, SDW0020",IF(E150="","",VLOOKUP(E150,#REF!,2,FALSE)))</f>
        <v>#REF!</v>
      </c>
      <c r="B150" s="62" t="e">
        <f>IF(F150="Gateway","not applicable",IF(E150="","",VLOOKUP(E150,#REF!,3,FALSE)))</f>
        <v>#REF!</v>
      </c>
      <c r="C150" s="62" t="e">
        <f>IF(F150="Gateway","19400263",IF(E150="","",VLOOKUP(E150,#REF!,4,FALSE)))</f>
        <v>#REF!</v>
      </c>
      <c r="D150" s="63" t="s">
        <v>242</v>
      </c>
      <c r="E150" s="64" t="s">
        <v>128</v>
      </c>
      <c r="F150" s="62" t="s">
        <v>129</v>
      </c>
      <c r="G150" s="63" t="s">
        <v>36</v>
      </c>
      <c r="H150" s="72" t="s">
        <v>2086</v>
      </c>
      <c r="J150" s="65">
        <v>37</v>
      </c>
      <c r="K150" s="64" t="s">
        <v>128</v>
      </c>
      <c r="L150" s="63" t="s">
        <v>158</v>
      </c>
      <c r="M150" s="63" t="s">
        <v>159</v>
      </c>
      <c r="N150" s="66">
        <v>20</v>
      </c>
      <c r="P150" s="62" t="s">
        <v>133</v>
      </c>
      <c r="R150" s="63" t="s">
        <v>134</v>
      </c>
      <c r="S150" s="62" t="s">
        <v>160</v>
      </c>
      <c r="T150" s="65" t="s">
        <v>136</v>
      </c>
      <c r="AA150" s="65" t="s">
        <v>137</v>
      </c>
      <c r="AB150" s="65"/>
      <c r="AC150" s="65"/>
      <c r="AD150" s="65" t="s">
        <v>145</v>
      </c>
      <c r="AE150" s="65">
        <v>3</v>
      </c>
      <c r="AF150" s="65" t="s">
        <v>139</v>
      </c>
      <c r="AG150" s="65" t="s">
        <v>140</v>
      </c>
      <c r="AH150" s="62">
        <f t="shared" si="11"/>
        <v>2</v>
      </c>
      <c r="AI150" s="65"/>
      <c r="AJ150" s="46"/>
      <c r="AK150" s="10" t="s">
        <v>141</v>
      </c>
      <c r="AL150" s="10" t="str">
        <f>IF(E150="Fortinet",_xlfn.IFNA(VLOOKUP(AI150,#REF!,2,FALSE),"Please select option under Full PRMA Coverage column"),"")</f>
        <v/>
      </c>
      <c r="AM150" s="10" t="str">
        <f t="shared" si="10"/>
        <v/>
      </c>
      <c r="AN150" s="10" t="str">
        <f t="shared" si="10"/>
        <v/>
      </c>
      <c r="AO150" s="65" t="s">
        <v>142</v>
      </c>
      <c r="AP150" s="65" t="s">
        <v>143</v>
      </c>
      <c r="AQ150" s="65">
        <v>1</v>
      </c>
      <c r="BE150" s="68" t="str">
        <f t="shared" si="9"/>
        <v>SilverpeakSFP</v>
      </c>
      <c r="BF150" s="68" t="str">
        <f t="shared" si="9"/>
        <v>SilverpeakPIM</v>
      </c>
      <c r="BG150" s="68" t="str">
        <f t="shared" si="9"/>
        <v>SilverpeakBW</v>
      </c>
      <c r="BH150" s="68" t="str">
        <f t="shared" si="9"/>
        <v>SilverpeakCable</v>
      </c>
      <c r="BI150" s="68" t="str">
        <f t="shared" si="9"/>
        <v>SilverpeakPC</v>
      </c>
      <c r="BJ150" s="68" t="str">
        <f t="shared" si="8"/>
        <v>SilverpeakFull PRMA</v>
      </c>
    </row>
    <row r="151" spans="1:62" s="48" customFormat="1" ht="87" x14ac:dyDescent="0.35">
      <c r="A151" s="10" t="e">
        <f>IF(F151="Gateway","SDWAN Gateway, SDW0020",IF(E151="","",VLOOKUP(E151,#REF!,2,FALSE)))</f>
        <v>#REF!</v>
      </c>
      <c r="B151" s="10" t="e">
        <f>IF(F151="Gateway","not applicable",IF(E151="","",VLOOKUP(E151,#REF!,3,FALSE)))</f>
        <v>#REF!</v>
      </c>
      <c r="C151" s="10" t="e">
        <f>IF(F151="Gateway","19400263",IF(E151="","",VLOOKUP(E151,#REF!,4,FALSE)))</f>
        <v>#REF!</v>
      </c>
      <c r="D151" s="48" t="s">
        <v>1019</v>
      </c>
      <c r="E151" s="43" t="s">
        <v>128</v>
      </c>
      <c r="F151" s="10" t="s">
        <v>129</v>
      </c>
      <c r="G151" s="44" t="s">
        <v>37</v>
      </c>
      <c r="H151" s="48" t="s">
        <v>1960</v>
      </c>
      <c r="J151" s="46">
        <v>36</v>
      </c>
      <c r="K151" s="43" t="s">
        <v>128</v>
      </c>
      <c r="L151" s="48" t="s">
        <v>205</v>
      </c>
      <c r="M151" s="48" t="s">
        <v>147</v>
      </c>
      <c r="N151" s="61">
        <v>50</v>
      </c>
      <c r="O151" s="48" t="s">
        <v>243</v>
      </c>
      <c r="P151" s="10" t="s">
        <v>133</v>
      </c>
      <c r="R151" s="48" t="s">
        <v>134</v>
      </c>
      <c r="S151" s="10" t="s">
        <v>160</v>
      </c>
      <c r="T151" s="46" t="s">
        <v>136</v>
      </c>
      <c r="AA151" s="46" t="s">
        <v>137</v>
      </c>
      <c r="AB151" s="46"/>
      <c r="AC151" s="46"/>
      <c r="AD151" s="46" t="s">
        <v>145</v>
      </c>
      <c r="AE151" s="46">
        <v>3</v>
      </c>
      <c r="AF151" s="46" t="s">
        <v>139</v>
      </c>
      <c r="AG151" s="46" t="s">
        <v>140</v>
      </c>
      <c r="AH151" s="10">
        <f t="shared" si="11"/>
        <v>5</v>
      </c>
      <c r="AI151" s="46"/>
      <c r="AJ151" s="46"/>
      <c r="AK151" s="10" t="s">
        <v>141</v>
      </c>
      <c r="AL151" s="10" t="str">
        <f>IF(E151="Fortinet",_xlfn.IFNA(VLOOKUP(AI151,#REF!,2,FALSE),"Please select option under Full PRMA Coverage column"),"")</f>
        <v/>
      </c>
      <c r="AM151" s="10" t="str">
        <f t="shared" si="10"/>
        <v/>
      </c>
      <c r="AN151" s="10" t="str">
        <f t="shared" si="10"/>
        <v/>
      </c>
      <c r="AO151" s="46" t="s">
        <v>142</v>
      </c>
      <c r="AP151" s="46" t="s">
        <v>143</v>
      </c>
      <c r="AQ151" s="46">
        <v>1</v>
      </c>
      <c r="BE151" s="13" t="str">
        <f t="shared" si="9"/>
        <v>SilverpeakSFP</v>
      </c>
      <c r="BF151" s="13" t="str">
        <f t="shared" si="9"/>
        <v>SilverpeakPIM</v>
      </c>
      <c r="BG151" s="13" t="str">
        <f t="shared" si="9"/>
        <v>SilverpeakBW</v>
      </c>
      <c r="BH151" s="13" t="str">
        <f t="shared" si="9"/>
        <v>SilverpeakCable</v>
      </c>
      <c r="BI151" s="13" t="str">
        <f t="shared" si="9"/>
        <v>SilverpeakPC</v>
      </c>
      <c r="BJ151" s="13" t="str">
        <f t="shared" si="8"/>
        <v>SilverpeakFull PRMA</v>
      </c>
    </row>
    <row r="152" spans="1:62" s="48" customFormat="1" ht="116" x14ac:dyDescent="0.35">
      <c r="A152" s="10" t="e">
        <f>IF(F152="Gateway","SDWAN Gateway, SDW0020",IF(E152="","",VLOOKUP(E152,#REF!,2,FALSE)))</f>
        <v>#REF!</v>
      </c>
      <c r="B152" s="10" t="e">
        <f>IF(F152="Gateway","not applicable",IF(E152="","",VLOOKUP(E152,#REF!,3,FALSE)))</f>
        <v>#REF!</v>
      </c>
      <c r="C152" s="10" t="e">
        <f>IF(F152="Gateway","19400263",IF(E152="","",VLOOKUP(E152,#REF!,4,FALSE)))</f>
        <v>#REF!</v>
      </c>
      <c r="D152" s="48" t="s">
        <v>1021</v>
      </c>
      <c r="E152" s="43" t="s">
        <v>128</v>
      </c>
      <c r="F152" s="10" t="s">
        <v>129</v>
      </c>
      <c r="G152" s="44" t="s">
        <v>37</v>
      </c>
      <c r="H152" s="48" t="s">
        <v>1960</v>
      </c>
      <c r="J152" s="46">
        <v>37</v>
      </c>
      <c r="K152" s="43" t="s">
        <v>128</v>
      </c>
      <c r="L152" s="48" t="s">
        <v>205</v>
      </c>
      <c r="M152" s="48" t="s">
        <v>159</v>
      </c>
      <c r="N152" s="61">
        <v>50</v>
      </c>
      <c r="O152" s="48" t="s">
        <v>243</v>
      </c>
      <c r="P152" s="10" t="s">
        <v>133</v>
      </c>
      <c r="R152" s="48" t="s">
        <v>134</v>
      </c>
      <c r="S152" s="10" t="s">
        <v>160</v>
      </c>
      <c r="T152" s="46" t="s">
        <v>136</v>
      </c>
      <c r="U152" s="46"/>
      <c r="V152" s="46"/>
      <c r="W152" s="46"/>
      <c r="X152" s="46"/>
      <c r="Y152" s="46"/>
      <c r="Z152" s="46"/>
      <c r="AA152" s="46" t="s">
        <v>137</v>
      </c>
      <c r="AB152" s="46"/>
      <c r="AC152" s="46"/>
      <c r="AD152" s="46" t="s">
        <v>138</v>
      </c>
      <c r="AE152" s="46">
        <v>3</v>
      </c>
      <c r="AF152" s="46" t="s">
        <v>139</v>
      </c>
      <c r="AG152" s="46" t="s">
        <v>140</v>
      </c>
      <c r="AH152" s="10">
        <f t="shared" si="11"/>
        <v>5</v>
      </c>
      <c r="AI152" s="46"/>
      <c r="AJ152" s="46" t="s">
        <v>142</v>
      </c>
      <c r="AK152" s="46" t="s">
        <v>143</v>
      </c>
      <c r="AL152" s="46">
        <v>1</v>
      </c>
      <c r="AM152" s="10" t="str">
        <f t="shared" si="10"/>
        <v/>
      </c>
      <c r="AN152" s="10" t="str">
        <f t="shared" si="10"/>
        <v/>
      </c>
      <c r="AO152" s="46" t="s">
        <v>142</v>
      </c>
      <c r="AP152" s="46" t="s">
        <v>143</v>
      </c>
      <c r="AQ152" s="46">
        <v>1</v>
      </c>
      <c r="BE152" s="13" t="str">
        <f t="shared" si="9"/>
        <v>SilverpeakSFP</v>
      </c>
      <c r="BF152" s="13" t="str">
        <f t="shared" si="9"/>
        <v>SilverpeakPIM</v>
      </c>
      <c r="BG152" s="13" t="str">
        <f t="shared" si="9"/>
        <v>SilverpeakBW</v>
      </c>
      <c r="BH152" s="13" t="str">
        <f t="shared" si="9"/>
        <v>SilverpeakCable</v>
      </c>
      <c r="BI152" s="13" t="str">
        <f t="shared" si="9"/>
        <v>SilverpeakPC</v>
      </c>
      <c r="BJ152" s="13" t="str">
        <f t="shared" si="8"/>
        <v>SilverpeakFull PRMA</v>
      </c>
    </row>
    <row r="153" spans="1:62" s="48" customFormat="1" ht="116" x14ac:dyDescent="0.35">
      <c r="A153" s="10" t="e">
        <f>IF(F153="Gateway","SDWAN Gateway, SDW0020",IF(E153="","",VLOOKUP(E153,#REF!,2,FALSE)))</f>
        <v>#REF!</v>
      </c>
      <c r="B153" s="10" t="e">
        <f>IF(F153="Gateway","not applicable",IF(E153="","",VLOOKUP(E153,#REF!,3,FALSE)))</f>
        <v>#REF!</v>
      </c>
      <c r="C153" s="10" t="e">
        <f>IF(F153="Gateway","19400263",IF(E153="","",VLOOKUP(E153,#REF!,4,FALSE)))</f>
        <v>#REF!</v>
      </c>
      <c r="D153" s="48" t="s">
        <v>1023</v>
      </c>
      <c r="E153" s="43" t="s">
        <v>128</v>
      </c>
      <c r="F153" s="10" t="s">
        <v>129</v>
      </c>
      <c r="G153" s="44" t="s">
        <v>37</v>
      </c>
      <c r="H153" s="48" t="s">
        <v>2087</v>
      </c>
      <c r="J153" s="60">
        <v>30</v>
      </c>
      <c r="K153" s="43" t="s">
        <v>128</v>
      </c>
      <c r="L153" s="48" t="s">
        <v>205</v>
      </c>
      <c r="M153" s="48" t="s">
        <v>147</v>
      </c>
      <c r="N153" s="61">
        <v>100</v>
      </c>
      <c r="O153" s="48" t="s">
        <v>244</v>
      </c>
      <c r="P153" s="10" t="s">
        <v>133</v>
      </c>
      <c r="R153" s="48" t="s">
        <v>134</v>
      </c>
      <c r="S153" s="10" t="s">
        <v>149</v>
      </c>
      <c r="T153" s="46" t="s">
        <v>136</v>
      </c>
      <c r="U153" s="46"/>
      <c r="V153" s="46"/>
      <c r="W153" s="46"/>
      <c r="X153" s="46"/>
      <c r="Y153" s="46"/>
      <c r="Z153" s="46"/>
      <c r="AA153" s="46" t="s">
        <v>137</v>
      </c>
      <c r="AB153" s="46"/>
      <c r="AC153" s="46"/>
      <c r="AD153" s="46" t="s">
        <v>138</v>
      </c>
      <c r="AE153" s="46">
        <v>3</v>
      </c>
      <c r="AF153" s="46" t="s">
        <v>139</v>
      </c>
      <c r="AG153" s="46" t="s">
        <v>140</v>
      </c>
      <c r="AH153" s="10">
        <f t="shared" si="11"/>
        <v>10</v>
      </c>
      <c r="AI153" s="46"/>
      <c r="AJ153" s="46" t="s">
        <v>142</v>
      </c>
      <c r="AK153" s="46" t="s">
        <v>143</v>
      </c>
      <c r="AL153" s="46">
        <v>1</v>
      </c>
      <c r="AM153" s="10" t="str">
        <f t="shared" si="10"/>
        <v/>
      </c>
      <c r="AN153" s="10" t="str">
        <f t="shared" si="10"/>
        <v/>
      </c>
      <c r="AO153" s="46" t="s">
        <v>142</v>
      </c>
      <c r="AP153" s="46" t="s">
        <v>143</v>
      </c>
      <c r="AQ153" s="46">
        <v>1</v>
      </c>
      <c r="BE153" s="13" t="str">
        <f t="shared" si="9"/>
        <v>SilverpeakSFP</v>
      </c>
      <c r="BF153" s="13" t="str">
        <f t="shared" si="9"/>
        <v>SilverpeakPIM</v>
      </c>
      <c r="BG153" s="13" t="str">
        <f t="shared" si="9"/>
        <v>SilverpeakBW</v>
      </c>
      <c r="BH153" s="13" t="str">
        <f t="shared" si="9"/>
        <v>SilverpeakCable</v>
      </c>
      <c r="BI153" s="13" t="str">
        <f t="shared" si="9"/>
        <v>SilverpeakPC</v>
      </c>
      <c r="BJ153" s="13" t="str">
        <f t="shared" si="8"/>
        <v>SilverpeakFull PRMA</v>
      </c>
    </row>
    <row r="154" spans="1:62" s="48" customFormat="1" ht="116" x14ac:dyDescent="0.35">
      <c r="A154" s="10" t="e">
        <f>IF(F154="Gateway","SDWAN Gateway, SDW0020",IF(E154="","",VLOOKUP(E154,#REF!,2,FALSE)))</f>
        <v>#REF!</v>
      </c>
      <c r="B154" s="10" t="e">
        <f>IF(F154="Gateway","not applicable",IF(E154="","",VLOOKUP(E154,#REF!,3,FALSE)))</f>
        <v>#REF!</v>
      </c>
      <c r="C154" s="10" t="e">
        <f>IF(F154="Gateway","19400263",IF(E154="","",VLOOKUP(E154,#REF!,4,FALSE)))</f>
        <v>#REF!</v>
      </c>
      <c r="D154" s="48" t="s">
        <v>1025</v>
      </c>
      <c r="E154" s="43" t="s">
        <v>128</v>
      </c>
      <c r="F154" s="10" t="s">
        <v>129</v>
      </c>
      <c r="G154" s="44" t="s">
        <v>37</v>
      </c>
      <c r="H154" s="48" t="s">
        <v>2087</v>
      </c>
      <c r="J154" s="60">
        <v>31</v>
      </c>
      <c r="K154" s="43" t="s">
        <v>128</v>
      </c>
      <c r="L154" s="48" t="s">
        <v>205</v>
      </c>
      <c r="M154" s="48" t="s">
        <v>159</v>
      </c>
      <c r="N154" s="61">
        <v>100</v>
      </c>
      <c r="O154" s="48" t="s">
        <v>244</v>
      </c>
      <c r="P154" s="10" t="s">
        <v>133</v>
      </c>
      <c r="R154" s="48" t="s">
        <v>134</v>
      </c>
      <c r="S154" s="10" t="s">
        <v>149</v>
      </c>
      <c r="T154" s="46" t="s">
        <v>136</v>
      </c>
      <c r="U154" s="46"/>
      <c r="V154" s="46"/>
      <c r="W154" s="46"/>
      <c r="X154" s="46"/>
      <c r="Y154" s="46"/>
      <c r="Z154" s="46"/>
      <c r="AA154" s="46" t="s">
        <v>137</v>
      </c>
      <c r="AB154" s="46"/>
      <c r="AC154" s="46"/>
      <c r="AD154" s="46" t="s">
        <v>138</v>
      </c>
      <c r="AE154" s="46">
        <v>3</v>
      </c>
      <c r="AF154" s="46" t="s">
        <v>139</v>
      </c>
      <c r="AG154" s="46" t="s">
        <v>140</v>
      </c>
      <c r="AH154" s="10">
        <f t="shared" si="11"/>
        <v>10</v>
      </c>
      <c r="AI154" s="46"/>
      <c r="AJ154" s="46" t="s">
        <v>142</v>
      </c>
      <c r="AK154" s="46" t="s">
        <v>143</v>
      </c>
      <c r="AL154" s="46">
        <v>1</v>
      </c>
      <c r="AM154" s="10" t="str">
        <f t="shared" si="10"/>
        <v/>
      </c>
      <c r="AN154" s="10" t="str">
        <f t="shared" si="10"/>
        <v/>
      </c>
      <c r="AO154" s="46" t="s">
        <v>142</v>
      </c>
      <c r="AP154" s="46" t="s">
        <v>143</v>
      </c>
      <c r="AQ154" s="46">
        <v>1</v>
      </c>
      <c r="BE154" s="13" t="str">
        <f t="shared" si="9"/>
        <v>SilverpeakSFP</v>
      </c>
      <c r="BF154" s="13" t="str">
        <f t="shared" si="9"/>
        <v>SilverpeakPIM</v>
      </c>
      <c r="BG154" s="13" t="str">
        <f t="shared" si="9"/>
        <v>SilverpeakBW</v>
      </c>
      <c r="BH154" s="13" t="str">
        <f t="shared" si="9"/>
        <v>SilverpeakCable</v>
      </c>
      <c r="BI154" s="13" t="str">
        <f t="shared" si="9"/>
        <v>SilverpeakPC</v>
      </c>
      <c r="BJ154" s="13" t="str">
        <f t="shared" si="8"/>
        <v>SilverpeakFull PRMA</v>
      </c>
    </row>
    <row r="155" spans="1:62" s="48" customFormat="1" ht="116" x14ac:dyDescent="0.35">
      <c r="A155" s="10" t="e">
        <f>IF(F155="Gateway","SDWAN Gateway, SDW0020",IF(E155="","",VLOOKUP(E155,#REF!,2,FALSE)))</f>
        <v>#REF!</v>
      </c>
      <c r="B155" s="10" t="e">
        <f>IF(F155="Gateway","not applicable",IF(E155="","",VLOOKUP(E155,#REF!,3,FALSE)))</f>
        <v>#REF!</v>
      </c>
      <c r="C155" s="10" t="e">
        <f>IF(F155="Gateway","19400263",IF(E155="","",VLOOKUP(E155,#REF!,4,FALSE)))</f>
        <v>#REF!</v>
      </c>
      <c r="D155" s="48" t="s">
        <v>1027</v>
      </c>
      <c r="E155" s="43" t="s">
        <v>128</v>
      </c>
      <c r="F155" s="10" t="s">
        <v>129</v>
      </c>
      <c r="G155" s="44" t="s">
        <v>21</v>
      </c>
      <c r="H155" s="48" t="s">
        <v>2009</v>
      </c>
      <c r="J155" s="60">
        <v>11</v>
      </c>
      <c r="K155" s="43" t="s">
        <v>128</v>
      </c>
      <c r="L155" s="48" t="s">
        <v>205</v>
      </c>
      <c r="M155" s="48" t="s">
        <v>147</v>
      </c>
      <c r="N155" s="61">
        <v>500</v>
      </c>
      <c r="O155" s="48" t="s">
        <v>245</v>
      </c>
      <c r="P155" s="10" t="s">
        <v>133</v>
      </c>
      <c r="R155" s="48" t="s">
        <v>134</v>
      </c>
      <c r="S155" s="10" t="s">
        <v>149</v>
      </c>
      <c r="T155" s="46" t="s">
        <v>136</v>
      </c>
      <c r="U155" s="46"/>
      <c r="V155" s="46"/>
      <c r="W155" s="46"/>
      <c r="X155" s="46"/>
      <c r="Y155" s="46"/>
      <c r="Z155" s="46"/>
      <c r="AA155" s="46" t="s">
        <v>137</v>
      </c>
      <c r="AB155" s="46"/>
      <c r="AC155" s="46"/>
      <c r="AD155" s="46" t="s">
        <v>138</v>
      </c>
      <c r="AE155" s="46">
        <v>3</v>
      </c>
      <c r="AF155" s="46" t="s">
        <v>139</v>
      </c>
      <c r="AG155" s="46" t="s">
        <v>140</v>
      </c>
      <c r="AH155" s="10">
        <f t="shared" si="11"/>
        <v>50</v>
      </c>
      <c r="AI155" s="46"/>
      <c r="AJ155" s="46" t="s">
        <v>142</v>
      </c>
      <c r="AK155" s="46" t="s">
        <v>143</v>
      </c>
      <c r="AL155" s="46">
        <v>1</v>
      </c>
      <c r="AM155" s="10" t="str">
        <f t="shared" si="10"/>
        <v/>
      </c>
      <c r="AN155" s="10" t="str">
        <f t="shared" si="10"/>
        <v/>
      </c>
      <c r="AO155" s="46" t="s">
        <v>142</v>
      </c>
      <c r="AP155" s="46" t="s">
        <v>143</v>
      </c>
      <c r="AQ155" s="46">
        <v>1</v>
      </c>
      <c r="BE155" s="13" t="str">
        <f t="shared" si="9"/>
        <v>SilverpeakSFP</v>
      </c>
      <c r="BF155" s="13" t="str">
        <f t="shared" si="9"/>
        <v>SilverpeakPIM</v>
      </c>
      <c r="BG155" s="13" t="str">
        <f t="shared" si="9"/>
        <v>SilverpeakBW</v>
      </c>
      <c r="BH155" s="13" t="str">
        <f t="shared" si="9"/>
        <v>SilverpeakCable</v>
      </c>
      <c r="BI155" s="13" t="str">
        <f t="shared" si="9"/>
        <v>SilverpeakPC</v>
      </c>
      <c r="BJ155" s="13" t="str">
        <f t="shared" si="8"/>
        <v>SilverpeakFull PRMA</v>
      </c>
    </row>
    <row r="156" spans="1:62" s="48" customFormat="1" ht="87" x14ac:dyDescent="0.35">
      <c r="A156" s="10" t="e">
        <f>IF(F156="Gateway","SDWAN Gateway, SDW0020",IF(E156="","",VLOOKUP(E156,#REF!,2,FALSE)))</f>
        <v>#REF!</v>
      </c>
      <c r="B156" s="10" t="e">
        <f>IF(F156="Gateway","not applicable",IF(E156="","",VLOOKUP(E156,#REF!,3,FALSE)))</f>
        <v>#REF!</v>
      </c>
      <c r="C156" s="10" t="e">
        <f>IF(F156="Gateway","19400263",IF(E156="","",VLOOKUP(E156,#REF!,4,FALSE)))</f>
        <v>#REF!</v>
      </c>
      <c r="D156" s="48" t="s">
        <v>1029</v>
      </c>
      <c r="E156" s="43" t="s">
        <v>128</v>
      </c>
      <c r="F156" s="10" t="s">
        <v>129</v>
      </c>
      <c r="G156" s="44" t="s">
        <v>21</v>
      </c>
      <c r="H156" s="48" t="s">
        <v>2009</v>
      </c>
      <c r="J156" s="46">
        <v>12</v>
      </c>
      <c r="K156" s="43" t="s">
        <v>128</v>
      </c>
      <c r="L156" s="48" t="s">
        <v>205</v>
      </c>
      <c r="M156" s="48" t="s">
        <v>159</v>
      </c>
      <c r="N156" s="61">
        <v>500</v>
      </c>
      <c r="O156" s="48" t="s">
        <v>245</v>
      </c>
      <c r="P156" s="10" t="s">
        <v>133</v>
      </c>
      <c r="R156" s="48" t="s">
        <v>134</v>
      </c>
      <c r="S156" s="10" t="s">
        <v>149</v>
      </c>
      <c r="T156" s="46" t="s">
        <v>136</v>
      </c>
      <c r="AA156" s="46" t="s">
        <v>137</v>
      </c>
      <c r="AB156" s="46"/>
      <c r="AC156" s="46"/>
      <c r="AD156" s="46" t="s">
        <v>145</v>
      </c>
      <c r="AE156" s="46">
        <v>3</v>
      </c>
      <c r="AF156" s="46" t="s">
        <v>139</v>
      </c>
      <c r="AG156" s="46" t="s">
        <v>140</v>
      </c>
      <c r="AH156" s="10">
        <f t="shared" si="11"/>
        <v>50</v>
      </c>
      <c r="AI156" s="46"/>
      <c r="AJ156" s="46"/>
      <c r="AK156" s="10" t="s">
        <v>141</v>
      </c>
      <c r="AL156" s="10" t="str">
        <f>IF(E156="Fortinet",_xlfn.IFNA(VLOOKUP(AI156,#REF!,2,FALSE),"Please select option under Full PRMA Coverage column"),"")</f>
        <v/>
      </c>
      <c r="AM156" s="10" t="str">
        <f t="shared" si="10"/>
        <v/>
      </c>
      <c r="AN156" s="10" t="str">
        <f t="shared" si="10"/>
        <v/>
      </c>
      <c r="AO156" s="46" t="s">
        <v>142</v>
      </c>
      <c r="AP156" s="46" t="s">
        <v>143</v>
      </c>
      <c r="AQ156" s="46">
        <v>1</v>
      </c>
      <c r="BE156" s="13" t="str">
        <f t="shared" si="9"/>
        <v>SilverpeakSFP</v>
      </c>
      <c r="BF156" s="13" t="str">
        <f t="shared" si="9"/>
        <v>SilverpeakPIM</v>
      </c>
      <c r="BG156" s="13" t="str">
        <f t="shared" si="9"/>
        <v>SilverpeakBW</v>
      </c>
      <c r="BH156" s="13" t="str">
        <f t="shared" si="9"/>
        <v>SilverpeakCable</v>
      </c>
      <c r="BI156" s="13" t="str">
        <f t="shared" si="9"/>
        <v>SilverpeakPC</v>
      </c>
      <c r="BJ156" s="13" t="str">
        <f t="shared" si="8"/>
        <v>SilverpeakFull PRMA</v>
      </c>
    </row>
    <row r="157" spans="1:62" s="48" customFormat="1" ht="87" x14ac:dyDescent="0.35">
      <c r="A157" s="10" t="e">
        <f>IF(F157="Gateway","SDWAN Gateway, SDW0020",IF(E157="","",VLOOKUP(E157,#REF!,2,FALSE)))</f>
        <v>#REF!</v>
      </c>
      <c r="B157" s="10" t="e">
        <f>IF(F157="Gateway","not applicable",IF(E157="","",VLOOKUP(E157,#REF!,3,FALSE)))</f>
        <v>#REF!</v>
      </c>
      <c r="C157" s="10" t="e">
        <f>IF(F157="Gateway","19400263",IF(E157="","",VLOOKUP(E157,#REF!,4,FALSE)))</f>
        <v>#REF!</v>
      </c>
      <c r="D157" s="48" t="s">
        <v>1031</v>
      </c>
      <c r="E157" s="43" t="s">
        <v>128</v>
      </c>
      <c r="F157" s="10" t="s">
        <v>129</v>
      </c>
      <c r="G157" s="44" t="s">
        <v>34</v>
      </c>
      <c r="H157" s="48" t="s">
        <v>2010</v>
      </c>
      <c r="J157" s="46">
        <v>30</v>
      </c>
      <c r="K157" s="43" t="s">
        <v>128</v>
      </c>
      <c r="L157" s="48" t="s">
        <v>205</v>
      </c>
      <c r="M157" s="48" t="s">
        <v>147</v>
      </c>
      <c r="N157" s="61">
        <v>100</v>
      </c>
      <c r="O157" s="48" t="s">
        <v>246</v>
      </c>
      <c r="P157" s="10" t="s">
        <v>133</v>
      </c>
      <c r="R157" s="48" t="s">
        <v>134</v>
      </c>
      <c r="S157" s="10" t="s">
        <v>149</v>
      </c>
      <c r="T157" s="46" t="s">
        <v>136</v>
      </c>
      <c r="AA157" s="46" t="s">
        <v>137</v>
      </c>
      <c r="AB157" s="46"/>
      <c r="AC157" s="46"/>
      <c r="AD157" s="46" t="s">
        <v>145</v>
      </c>
      <c r="AE157" s="46">
        <v>3</v>
      </c>
      <c r="AF157" s="46" t="s">
        <v>139</v>
      </c>
      <c r="AG157" s="46" t="s">
        <v>140</v>
      </c>
      <c r="AH157" s="10">
        <f t="shared" si="11"/>
        <v>10</v>
      </c>
      <c r="AI157" s="46"/>
      <c r="AJ157" s="46"/>
      <c r="AK157" s="10" t="s">
        <v>141</v>
      </c>
      <c r="AL157" s="10" t="str">
        <f>IF(E157="Fortinet",_xlfn.IFNA(VLOOKUP(AI157,#REF!,2,FALSE),"Please select option under Full PRMA Coverage column"),"")</f>
        <v/>
      </c>
      <c r="AM157" s="10" t="str">
        <f t="shared" ref="AM157:AN188" si="12">IF($E157="Fortinet","SS to fill in","")</f>
        <v/>
      </c>
      <c r="AN157" s="10" t="str">
        <f t="shared" si="12"/>
        <v/>
      </c>
      <c r="AO157" s="46" t="s">
        <v>142</v>
      </c>
      <c r="AP157" s="46" t="s">
        <v>143</v>
      </c>
      <c r="AQ157" s="46">
        <v>1</v>
      </c>
      <c r="BE157" s="13" t="str">
        <f t="shared" si="9"/>
        <v>SilverpeakSFP</v>
      </c>
      <c r="BF157" s="13" t="str">
        <f t="shared" si="9"/>
        <v>SilverpeakPIM</v>
      </c>
      <c r="BG157" s="13" t="str">
        <f t="shared" si="9"/>
        <v>SilverpeakBW</v>
      </c>
      <c r="BH157" s="13" t="str">
        <f t="shared" si="9"/>
        <v>SilverpeakCable</v>
      </c>
      <c r="BI157" s="13" t="str">
        <f t="shared" si="9"/>
        <v>SilverpeakPC</v>
      </c>
      <c r="BJ157" s="13" t="str">
        <f t="shared" si="8"/>
        <v>SilverpeakFull PRMA</v>
      </c>
    </row>
    <row r="158" spans="1:62" s="48" customFormat="1" ht="87" x14ac:dyDescent="0.35">
      <c r="A158" s="10" t="e">
        <f>IF(F158="Gateway","SDWAN Gateway, SDW0020",IF(E158="","",VLOOKUP(E158,#REF!,2,FALSE)))</f>
        <v>#REF!</v>
      </c>
      <c r="B158" s="10" t="e">
        <f>IF(F158="Gateway","not applicable",IF(E158="","",VLOOKUP(E158,#REF!,3,FALSE)))</f>
        <v>#REF!</v>
      </c>
      <c r="C158" s="10" t="e">
        <f>IF(F158="Gateway","19400263",IF(E158="","",VLOOKUP(E158,#REF!,4,FALSE)))</f>
        <v>#REF!</v>
      </c>
      <c r="D158" s="48" t="s">
        <v>1033</v>
      </c>
      <c r="E158" s="43" t="s">
        <v>128</v>
      </c>
      <c r="F158" s="10" t="s">
        <v>129</v>
      </c>
      <c r="G158" s="44" t="s">
        <v>34</v>
      </c>
      <c r="H158" s="48" t="s">
        <v>2010</v>
      </c>
      <c r="J158" s="46">
        <v>31</v>
      </c>
      <c r="K158" s="43" t="s">
        <v>128</v>
      </c>
      <c r="L158" s="48" t="s">
        <v>205</v>
      </c>
      <c r="M158" s="48" t="s">
        <v>159</v>
      </c>
      <c r="N158" s="61">
        <v>100</v>
      </c>
      <c r="O158" s="48" t="s">
        <v>246</v>
      </c>
      <c r="P158" s="10" t="s">
        <v>133</v>
      </c>
      <c r="R158" s="48" t="s">
        <v>134</v>
      </c>
      <c r="S158" s="10" t="s">
        <v>149</v>
      </c>
      <c r="T158" s="46" t="s">
        <v>136</v>
      </c>
      <c r="AA158" s="46" t="s">
        <v>137</v>
      </c>
      <c r="AB158" s="46"/>
      <c r="AC158" s="46"/>
      <c r="AD158" s="46" t="s">
        <v>145</v>
      </c>
      <c r="AE158" s="46">
        <v>3</v>
      </c>
      <c r="AF158" s="46" t="s">
        <v>139</v>
      </c>
      <c r="AG158" s="46" t="s">
        <v>140</v>
      </c>
      <c r="AH158" s="10">
        <f t="shared" si="11"/>
        <v>10</v>
      </c>
      <c r="AI158" s="46"/>
      <c r="AJ158" s="46"/>
      <c r="AK158" s="10" t="s">
        <v>141</v>
      </c>
      <c r="AL158" s="10" t="str">
        <f>IF(E158="Fortinet",_xlfn.IFNA(VLOOKUP(AI158,#REF!,2,FALSE),"Please select option under Full PRMA Coverage column"),"")</f>
        <v/>
      </c>
      <c r="AM158" s="10" t="str">
        <f t="shared" si="12"/>
        <v/>
      </c>
      <c r="AN158" s="10" t="str">
        <f t="shared" si="12"/>
        <v/>
      </c>
      <c r="AO158" s="46" t="s">
        <v>142</v>
      </c>
      <c r="AP158" s="46" t="s">
        <v>143</v>
      </c>
      <c r="AQ158" s="46">
        <v>1</v>
      </c>
      <c r="BE158" s="13" t="str">
        <f t="shared" si="9"/>
        <v>SilverpeakSFP</v>
      </c>
      <c r="BF158" s="13" t="str">
        <f t="shared" si="9"/>
        <v>SilverpeakPIM</v>
      </c>
      <c r="BG158" s="13" t="str">
        <f t="shared" si="9"/>
        <v>SilverpeakBW</v>
      </c>
      <c r="BH158" s="13" t="str">
        <f t="shared" si="9"/>
        <v>SilverpeakCable</v>
      </c>
      <c r="BI158" s="13" t="str">
        <f t="shared" si="9"/>
        <v>SilverpeakPC</v>
      </c>
      <c r="BJ158" s="13" t="str">
        <f t="shared" si="8"/>
        <v>SilverpeakFull PRMA</v>
      </c>
    </row>
    <row r="159" spans="1:62" s="63" customFormat="1" ht="87" x14ac:dyDescent="0.35">
      <c r="A159" s="62" t="e">
        <f>IF(F159="Gateway","SDWAN Gateway, SDW0020",IF(E159="","",VLOOKUP(E159,#REF!,2,FALSE)))</f>
        <v>#REF!</v>
      </c>
      <c r="B159" s="62" t="e">
        <f>IF(F159="Gateway","not applicable",IF(E159="","",VLOOKUP(E159,#REF!,3,FALSE)))</f>
        <v>#REF!</v>
      </c>
      <c r="C159" s="62" t="e">
        <f>IF(F159="Gateway","19400263",IF(E159="","",VLOOKUP(E159,#REF!,4,FALSE)))</f>
        <v>#REF!</v>
      </c>
      <c r="D159" s="63" t="s">
        <v>1519</v>
      </c>
      <c r="E159" s="64" t="s">
        <v>128</v>
      </c>
      <c r="F159" s="62" t="s">
        <v>129</v>
      </c>
      <c r="G159" s="63" t="s">
        <v>34</v>
      </c>
      <c r="H159" s="72" t="s">
        <v>1958</v>
      </c>
      <c r="J159" s="65">
        <v>30</v>
      </c>
      <c r="K159" s="64" t="s">
        <v>128</v>
      </c>
      <c r="L159" s="63" t="s">
        <v>205</v>
      </c>
      <c r="M159" s="63" t="s">
        <v>147</v>
      </c>
      <c r="N159" s="66">
        <v>100</v>
      </c>
      <c r="O159" s="63" t="s">
        <v>230</v>
      </c>
      <c r="P159" s="62" t="s">
        <v>133</v>
      </c>
      <c r="R159" s="63" t="s">
        <v>134</v>
      </c>
      <c r="S159" s="62" t="s">
        <v>149</v>
      </c>
      <c r="T159" s="65" t="s">
        <v>136</v>
      </c>
      <c r="AA159" s="65" t="s">
        <v>137</v>
      </c>
      <c r="AB159" s="65"/>
      <c r="AC159" s="65"/>
      <c r="AD159" s="65" t="s">
        <v>145</v>
      </c>
      <c r="AE159" s="65">
        <v>3</v>
      </c>
      <c r="AF159" s="65" t="s">
        <v>139</v>
      </c>
      <c r="AG159" s="65" t="s">
        <v>140</v>
      </c>
      <c r="AH159" s="62">
        <f t="shared" si="11"/>
        <v>10</v>
      </c>
      <c r="AI159" s="65"/>
      <c r="AJ159" s="46"/>
      <c r="AK159" s="10" t="s">
        <v>141</v>
      </c>
      <c r="AL159" s="10" t="str">
        <f>IF(E159="Fortinet",_xlfn.IFNA(VLOOKUP(AI159,#REF!,2,FALSE),"Please select option under Full PRMA Coverage column"),"")</f>
        <v/>
      </c>
      <c r="AM159" s="10" t="str">
        <f t="shared" si="12"/>
        <v/>
      </c>
      <c r="AN159" s="10" t="str">
        <f t="shared" si="12"/>
        <v/>
      </c>
      <c r="AO159" s="65" t="s">
        <v>142</v>
      </c>
      <c r="AP159" s="65" t="s">
        <v>143</v>
      </c>
      <c r="AQ159" s="65">
        <v>1</v>
      </c>
      <c r="BE159" s="68" t="str">
        <f t="shared" si="9"/>
        <v>SilverpeakSFP</v>
      </c>
      <c r="BF159" s="68" t="str">
        <f t="shared" si="9"/>
        <v>SilverpeakPIM</v>
      </c>
      <c r="BG159" s="68" t="str">
        <f t="shared" si="9"/>
        <v>SilverpeakBW</v>
      </c>
      <c r="BH159" s="68" t="str">
        <f t="shared" si="9"/>
        <v>SilverpeakCable</v>
      </c>
      <c r="BI159" s="68" t="str">
        <f t="shared" si="9"/>
        <v>SilverpeakPC</v>
      </c>
      <c r="BJ159" s="68" t="str">
        <f t="shared" si="8"/>
        <v>SilverpeakFull PRMA</v>
      </c>
    </row>
    <row r="160" spans="1:62" s="63" customFormat="1" ht="87" x14ac:dyDescent="0.35">
      <c r="A160" s="62" t="e">
        <f>IF(F160="Gateway","SDWAN Gateway, SDW0020",IF(E160="","",VLOOKUP(E160,#REF!,2,FALSE)))</f>
        <v>#REF!</v>
      </c>
      <c r="B160" s="62" t="e">
        <f>IF(F160="Gateway","not applicable",IF(E160="","",VLOOKUP(E160,#REF!,3,FALSE)))</f>
        <v>#REF!</v>
      </c>
      <c r="C160" s="62" t="e">
        <f>IF(F160="Gateway","19400263",IF(E160="","",VLOOKUP(E160,#REF!,4,FALSE)))</f>
        <v>#REF!</v>
      </c>
      <c r="D160" s="63" t="s">
        <v>1520</v>
      </c>
      <c r="E160" s="64" t="s">
        <v>128</v>
      </c>
      <c r="F160" s="62" t="s">
        <v>129</v>
      </c>
      <c r="G160" s="63" t="s">
        <v>34</v>
      </c>
      <c r="H160" s="72" t="s">
        <v>1958</v>
      </c>
      <c r="J160" s="65">
        <v>31</v>
      </c>
      <c r="K160" s="64" t="s">
        <v>128</v>
      </c>
      <c r="L160" s="63" t="s">
        <v>205</v>
      </c>
      <c r="M160" s="63" t="s">
        <v>159</v>
      </c>
      <c r="N160" s="66">
        <v>100</v>
      </c>
      <c r="O160" s="63" t="s">
        <v>230</v>
      </c>
      <c r="P160" s="62" t="s">
        <v>133</v>
      </c>
      <c r="R160" s="63" t="s">
        <v>134</v>
      </c>
      <c r="S160" s="62" t="s">
        <v>149</v>
      </c>
      <c r="T160" s="65" t="s">
        <v>136</v>
      </c>
      <c r="AA160" s="65" t="s">
        <v>137</v>
      </c>
      <c r="AB160" s="65"/>
      <c r="AC160" s="65"/>
      <c r="AD160" s="65" t="s">
        <v>145</v>
      </c>
      <c r="AE160" s="65">
        <v>3</v>
      </c>
      <c r="AF160" s="65" t="s">
        <v>139</v>
      </c>
      <c r="AG160" s="65" t="s">
        <v>140</v>
      </c>
      <c r="AH160" s="62">
        <f t="shared" si="11"/>
        <v>10</v>
      </c>
      <c r="AI160" s="65"/>
      <c r="AJ160" s="46"/>
      <c r="AK160" s="10" t="s">
        <v>141</v>
      </c>
      <c r="AL160" s="10" t="str">
        <f>IF(E160="Fortinet",_xlfn.IFNA(VLOOKUP(AI160,#REF!,2,FALSE),"Please select option under Full PRMA Coverage column"),"")</f>
        <v/>
      </c>
      <c r="AM160" s="10" t="str">
        <f t="shared" si="12"/>
        <v/>
      </c>
      <c r="AN160" s="10" t="str">
        <f t="shared" si="12"/>
        <v/>
      </c>
      <c r="AO160" s="65" t="s">
        <v>142</v>
      </c>
      <c r="AP160" s="65" t="s">
        <v>143</v>
      </c>
      <c r="AQ160" s="65">
        <v>1</v>
      </c>
      <c r="BE160" s="68" t="str">
        <f t="shared" si="9"/>
        <v>SilverpeakSFP</v>
      </c>
      <c r="BF160" s="68" t="str">
        <f t="shared" si="9"/>
        <v>SilverpeakPIM</v>
      </c>
      <c r="BG160" s="68" t="str">
        <f t="shared" si="9"/>
        <v>SilverpeakBW</v>
      </c>
      <c r="BH160" s="68" t="str">
        <f t="shared" si="9"/>
        <v>SilverpeakCable</v>
      </c>
      <c r="BI160" s="68" t="str">
        <f t="shared" si="9"/>
        <v>SilverpeakPC</v>
      </c>
      <c r="BJ160" s="68" t="str">
        <f t="shared" si="8"/>
        <v>SilverpeakFull PRMA</v>
      </c>
    </row>
    <row r="161" spans="1:62" s="48" customFormat="1" ht="87" x14ac:dyDescent="0.35">
      <c r="A161" s="10" t="e">
        <f>IF(F161="Gateway","SDWAN Gateway, SDW0020",IF(E161="","",VLOOKUP(E161,#REF!,2,FALSE)))</f>
        <v>#REF!</v>
      </c>
      <c r="B161" s="10" t="e">
        <f>IF(F161="Gateway","not applicable",IF(E161="","",VLOOKUP(E161,#REF!,3,FALSE)))</f>
        <v>#REF!</v>
      </c>
      <c r="C161" s="10" t="e">
        <f>IF(F161="Gateway","19400263",IF(E161="","",VLOOKUP(E161,#REF!,4,FALSE)))</f>
        <v>#REF!</v>
      </c>
      <c r="D161" s="48" t="s">
        <v>1035</v>
      </c>
      <c r="E161" s="43" t="s">
        <v>128</v>
      </c>
      <c r="F161" s="10" t="s">
        <v>129</v>
      </c>
      <c r="G161" s="44" t="s">
        <v>21</v>
      </c>
      <c r="H161" s="48" t="s">
        <v>2007</v>
      </c>
      <c r="J161" s="46">
        <v>36</v>
      </c>
      <c r="K161" s="43" t="s">
        <v>128</v>
      </c>
      <c r="L161" s="48" t="s">
        <v>205</v>
      </c>
      <c r="M161" s="48" t="s">
        <v>147</v>
      </c>
      <c r="N161" s="61">
        <v>50</v>
      </c>
      <c r="O161" s="48" t="s">
        <v>233</v>
      </c>
      <c r="P161" s="10" t="s">
        <v>133</v>
      </c>
      <c r="R161" s="48" t="s">
        <v>134</v>
      </c>
      <c r="S161" s="10" t="s">
        <v>160</v>
      </c>
      <c r="T161" s="46" t="s">
        <v>136</v>
      </c>
      <c r="AA161" s="46" t="s">
        <v>137</v>
      </c>
      <c r="AB161" s="46"/>
      <c r="AC161" s="46"/>
      <c r="AD161" s="46" t="s">
        <v>145</v>
      </c>
      <c r="AE161" s="46">
        <v>3</v>
      </c>
      <c r="AF161" s="46" t="s">
        <v>139</v>
      </c>
      <c r="AG161" s="46" t="s">
        <v>140</v>
      </c>
      <c r="AH161" s="10">
        <f t="shared" si="11"/>
        <v>5</v>
      </c>
      <c r="AI161" s="46"/>
      <c r="AJ161" s="46"/>
      <c r="AK161" s="10" t="s">
        <v>141</v>
      </c>
      <c r="AL161" s="10" t="str">
        <f>IF(E161="Fortinet",_xlfn.IFNA(VLOOKUP(AI161,#REF!,2,FALSE),"Please select option under Full PRMA Coverage column"),"")</f>
        <v/>
      </c>
      <c r="AM161" s="10" t="str">
        <f t="shared" si="12"/>
        <v/>
      </c>
      <c r="AN161" s="10" t="str">
        <f t="shared" si="12"/>
        <v/>
      </c>
      <c r="AO161" s="46" t="s">
        <v>142</v>
      </c>
      <c r="AP161" s="46" t="s">
        <v>143</v>
      </c>
      <c r="AQ161" s="46">
        <v>1</v>
      </c>
      <c r="BE161" s="13" t="str">
        <f t="shared" si="9"/>
        <v>SilverpeakSFP</v>
      </c>
      <c r="BF161" s="13" t="str">
        <f t="shared" si="9"/>
        <v>SilverpeakPIM</v>
      </c>
      <c r="BG161" s="13" t="str">
        <f t="shared" si="9"/>
        <v>SilverpeakBW</v>
      </c>
      <c r="BH161" s="13" t="str">
        <f t="shared" si="9"/>
        <v>SilverpeakCable</v>
      </c>
      <c r="BI161" s="13" t="str">
        <f t="shared" si="9"/>
        <v>SilverpeakPC</v>
      </c>
      <c r="BJ161" s="13" t="str">
        <f t="shared" si="8"/>
        <v>SilverpeakFull PRMA</v>
      </c>
    </row>
    <row r="162" spans="1:62" s="48" customFormat="1" ht="87" x14ac:dyDescent="0.35">
      <c r="A162" s="10" t="e">
        <f>IF(F162="Gateway","SDWAN Gateway, SDW0020",IF(E162="","",VLOOKUP(E162,#REF!,2,FALSE)))</f>
        <v>#REF!</v>
      </c>
      <c r="B162" s="10" t="e">
        <f>IF(F162="Gateway","not applicable",IF(E162="","",VLOOKUP(E162,#REF!,3,FALSE)))</f>
        <v>#REF!</v>
      </c>
      <c r="C162" s="10" t="e">
        <f>IF(F162="Gateway","19400263",IF(E162="","",VLOOKUP(E162,#REF!,4,FALSE)))</f>
        <v>#REF!</v>
      </c>
      <c r="D162" s="48" t="s">
        <v>1037</v>
      </c>
      <c r="E162" s="43" t="s">
        <v>128</v>
      </c>
      <c r="F162" s="10" t="s">
        <v>129</v>
      </c>
      <c r="G162" s="44" t="s">
        <v>21</v>
      </c>
      <c r="H162" s="48" t="s">
        <v>2007</v>
      </c>
      <c r="J162" s="46">
        <v>37</v>
      </c>
      <c r="K162" s="43" t="s">
        <v>128</v>
      </c>
      <c r="L162" s="48" t="s">
        <v>205</v>
      </c>
      <c r="M162" s="48" t="s">
        <v>159</v>
      </c>
      <c r="N162" s="61">
        <v>50</v>
      </c>
      <c r="O162" s="48" t="s">
        <v>233</v>
      </c>
      <c r="P162" s="10" t="s">
        <v>133</v>
      </c>
      <c r="R162" s="48" t="s">
        <v>134</v>
      </c>
      <c r="S162" s="10" t="s">
        <v>160</v>
      </c>
      <c r="T162" s="46" t="s">
        <v>136</v>
      </c>
      <c r="U162" s="46"/>
      <c r="V162" s="46"/>
      <c r="W162" s="46"/>
      <c r="X162" s="46"/>
      <c r="Y162" s="46"/>
      <c r="Z162" s="46"/>
      <c r="AA162" s="46" t="s">
        <v>137</v>
      </c>
      <c r="AB162" s="46"/>
      <c r="AC162" s="46"/>
      <c r="AD162" s="46" t="s">
        <v>145</v>
      </c>
      <c r="AE162" s="46">
        <v>3</v>
      </c>
      <c r="AF162" s="46" t="s">
        <v>139</v>
      </c>
      <c r="AG162" s="46" t="s">
        <v>140</v>
      </c>
      <c r="AH162" s="48">
        <f t="shared" si="11"/>
        <v>5</v>
      </c>
      <c r="AI162" s="46"/>
      <c r="AJ162" s="46"/>
      <c r="AK162" s="10" t="s">
        <v>141</v>
      </c>
      <c r="AL162" s="10" t="str">
        <f>IF(E162="Fortinet",_xlfn.IFNA(VLOOKUP(AI162,#REF!,2,FALSE),"Please select option under Full PRMA Coverage column"),"")</f>
        <v/>
      </c>
      <c r="AM162" s="10" t="str">
        <f t="shared" si="12"/>
        <v/>
      </c>
      <c r="AN162" s="10" t="str">
        <f t="shared" si="12"/>
        <v/>
      </c>
      <c r="AO162" s="46" t="s">
        <v>142</v>
      </c>
      <c r="AP162" s="46" t="s">
        <v>143</v>
      </c>
      <c r="AQ162" s="46">
        <v>1</v>
      </c>
      <c r="BE162" s="13" t="str">
        <f t="shared" si="9"/>
        <v>SilverpeakSFP</v>
      </c>
      <c r="BF162" s="13" t="str">
        <f t="shared" si="9"/>
        <v>SilverpeakPIM</v>
      </c>
      <c r="BG162" s="13" t="str">
        <f t="shared" si="9"/>
        <v>SilverpeakBW</v>
      </c>
      <c r="BH162" s="13" t="str">
        <f t="shared" si="9"/>
        <v>SilverpeakCable</v>
      </c>
      <c r="BI162" s="13" t="str">
        <f t="shared" si="9"/>
        <v>SilverpeakPC</v>
      </c>
      <c r="BJ162" s="13" t="str">
        <f t="shared" si="8"/>
        <v>SilverpeakFull PRMA</v>
      </c>
    </row>
    <row r="163" spans="1:62" s="48" customFormat="1" ht="87" x14ac:dyDescent="0.35">
      <c r="A163" s="70" t="e">
        <f>IF(F163="Gateway","SDWAN Gateway, SDW0020",IF(E163="","",VLOOKUP(E163,#REF!,2,FALSE)))</f>
        <v>#REF!</v>
      </c>
      <c r="B163" s="70" t="e">
        <f>IF(F163="Gateway","not applicable",IF(E163="","",VLOOKUP(E163,#REF!,3,FALSE)))</f>
        <v>#REF!</v>
      </c>
      <c r="C163" s="70" t="e">
        <f>IF(F163="Gateway","19400263",IF(E163="","",VLOOKUP(E163,#REF!,4,FALSE)))</f>
        <v>#REF!</v>
      </c>
      <c r="D163" s="48" t="s">
        <v>1039</v>
      </c>
      <c r="E163" s="48" t="s">
        <v>128</v>
      </c>
      <c r="F163" s="70" t="s">
        <v>129</v>
      </c>
      <c r="G163" s="44" t="s">
        <v>30</v>
      </c>
      <c r="H163" s="48" t="s">
        <v>247</v>
      </c>
      <c r="J163" s="2">
        <v>36</v>
      </c>
      <c r="K163" s="48" t="s">
        <v>128</v>
      </c>
      <c r="L163" s="48" t="s">
        <v>205</v>
      </c>
      <c r="M163" s="48" t="s">
        <v>147</v>
      </c>
      <c r="N163" s="61">
        <v>50</v>
      </c>
      <c r="O163" s="48" t="s">
        <v>248</v>
      </c>
      <c r="P163" s="70" t="s">
        <v>133</v>
      </c>
      <c r="R163" s="48" t="s">
        <v>134</v>
      </c>
      <c r="S163" s="70" t="s">
        <v>160</v>
      </c>
      <c r="T163" s="2" t="s">
        <v>136</v>
      </c>
      <c r="U163" s="2"/>
      <c r="V163" s="2"/>
      <c r="W163" s="2"/>
      <c r="X163" s="2"/>
      <c r="Y163" s="2"/>
      <c r="Z163" s="2"/>
      <c r="AA163" s="2" t="s">
        <v>137</v>
      </c>
      <c r="AB163" s="2"/>
      <c r="AC163" s="2"/>
      <c r="AD163" s="2" t="s">
        <v>145</v>
      </c>
      <c r="AE163" s="2">
        <v>3</v>
      </c>
      <c r="AF163" s="2" t="s">
        <v>139</v>
      </c>
      <c r="AG163" s="2" t="s">
        <v>140</v>
      </c>
      <c r="AH163" s="48">
        <f t="shared" si="11"/>
        <v>5</v>
      </c>
      <c r="AI163" s="2"/>
      <c r="AJ163" s="46"/>
      <c r="AK163" s="10" t="s">
        <v>141</v>
      </c>
      <c r="AL163" s="10" t="str">
        <f>IF(E163="Fortinet",_xlfn.IFNA(VLOOKUP(AI163,#REF!,2,FALSE),"Please select option under Full PRMA Coverage column"),"")</f>
        <v/>
      </c>
      <c r="AM163" s="10" t="str">
        <f t="shared" si="12"/>
        <v/>
      </c>
      <c r="AN163" s="10" t="str">
        <f t="shared" si="12"/>
        <v/>
      </c>
      <c r="AO163" s="2" t="s">
        <v>142</v>
      </c>
      <c r="AP163" s="2" t="s">
        <v>143</v>
      </c>
      <c r="AQ163" s="2">
        <v>1</v>
      </c>
      <c r="BE163" s="69" t="str">
        <f t="shared" si="9"/>
        <v>SilverpeakSFP</v>
      </c>
      <c r="BF163" s="69" t="str">
        <f t="shared" si="9"/>
        <v>SilverpeakPIM</v>
      </c>
      <c r="BG163" s="69" t="str">
        <f t="shared" si="9"/>
        <v>SilverpeakBW</v>
      </c>
      <c r="BH163" s="69" t="str">
        <f t="shared" si="9"/>
        <v>SilverpeakCable</v>
      </c>
      <c r="BI163" s="69" t="str">
        <f t="shared" si="9"/>
        <v>SilverpeakPC</v>
      </c>
      <c r="BJ163" s="69" t="str">
        <f t="shared" si="8"/>
        <v>SilverpeakFull PRMA</v>
      </c>
    </row>
    <row r="164" spans="1:62" s="48" customFormat="1" ht="87" x14ac:dyDescent="0.35">
      <c r="A164" s="70" t="e">
        <f>IF(F164="Gateway","SDWAN Gateway, SDW0020",IF(E164="","",VLOOKUP(E164,#REF!,2,FALSE)))</f>
        <v>#REF!</v>
      </c>
      <c r="B164" s="70" t="e">
        <f>IF(F164="Gateway","not applicable",IF(E164="","",VLOOKUP(E164,#REF!,3,FALSE)))</f>
        <v>#REF!</v>
      </c>
      <c r="C164" s="70" t="e">
        <f>IF(F164="Gateway","19400263",IF(E164="","",VLOOKUP(E164,#REF!,4,FALSE)))</f>
        <v>#REF!</v>
      </c>
      <c r="D164" s="48" t="s">
        <v>1041</v>
      </c>
      <c r="E164" s="48" t="s">
        <v>128</v>
      </c>
      <c r="F164" s="70" t="s">
        <v>129</v>
      </c>
      <c r="G164" s="44" t="s">
        <v>30</v>
      </c>
      <c r="H164" s="48" t="s">
        <v>247</v>
      </c>
      <c r="J164" s="2">
        <v>37</v>
      </c>
      <c r="K164" s="48" t="s">
        <v>128</v>
      </c>
      <c r="L164" s="48" t="s">
        <v>205</v>
      </c>
      <c r="M164" s="48" t="s">
        <v>159</v>
      </c>
      <c r="N164" s="61">
        <v>50</v>
      </c>
      <c r="O164" s="48" t="s">
        <v>248</v>
      </c>
      <c r="P164" s="70" t="s">
        <v>133</v>
      </c>
      <c r="R164" s="48" t="s">
        <v>134</v>
      </c>
      <c r="S164" s="70" t="s">
        <v>160</v>
      </c>
      <c r="T164" s="2" t="s">
        <v>136</v>
      </c>
      <c r="U164" s="2"/>
      <c r="V164" s="2"/>
      <c r="W164" s="2"/>
      <c r="X164" s="2"/>
      <c r="Y164" s="2"/>
      <c r="Z164" s="2"/>
      <c r="AA164" s="2" t="s">
        <v>137</v>
      </c>
      <c r="AB164" s="2"/>
      <c r="AC164" s="2"/>
      <c r="AD164" s="2" t="s">
        <v>145</v>
      </c>
      <c r="AE164" s="2">
        <v>3</v>
      </c>
      <c r="AF164" s="2" t="s">
        <v>139</v>
      </c>
      <c r="AG164" s="2" t="s">
        <v>140</v>
      </c>
      <c r="AH164" s="48">
        <f t="shared" si="11"/>
        <v>5</v>
      </c>
      <c r="AI164" s="2"/>
      <c r="AJ164" s="46"/>
      <c r="AK164" s="10" t="s">
        <v>141</v>
      </c>
      <c r="AL164" s="10" t="str">
        <f>IF(E164="Fortinet",_xlfn.IFNA(VLOOKUP(AI164,#REF!,2,FALSE),"Please select option under Full PRMA Coverage column"),"")</f>
        <v/>
      </c>
      <c r="AM164" s="10" t="str">
        <f t="shared" si="12"/>
        <v/>
      </c>
      <c r="AN164" s="10" t="str">
        <f t="shared" si="12"/>
        <v/>
      </c>
      <c r="AO164" s="2" t="s">
        <v>142</v>
      </c>
      <c r="AP164" s="2" t="s">
        <v>143</v>
      </c>
      <c r="AQ164" s="2">
        <v>1</v>
      </c>
      <c r="BE164" s="69" t="str">
        <f t="shared" si="9"/>
        <v>SilverpeakSFP</v>
      </c>
      <c r="BF164" s="69" t="str">
        <f t="shared" si="9"/>
        <v>SilverpeakPIM</v>
      </c>
      <c r="BG164" s="69" t="str">
        <f t="shared" si="9"/>
        <v>SilverpeakBW</v>
      </c>
      <c r="BH164" s="69" t="str">
        <f t="shared" si="9"/>
        <v>SilverpeakCable</v>
      </c>
      <c r="BI164" s="69" t="str">
        <f t="shared" si="9"/>
        <v>SilverpeakPC</v>
      </c>
      <c r="BJ164" s="69" t="str">
        <f t="shared" si="8"/>
        <v>SilverpeakFull PRMA</v>
      </c>
    </row>
    <row r="165" spans="1:62" s="48" customFormat="1" ht="87" x14ac:dyDescent="0.35">
      <c r="A165" s="70" t="e">
        <f>IF(F165="Gateway","SDWAN Gateway, SDW0020",IF(E165="","",VLOOKUP(E165,#REF!,2,FALSE)))</f>
        <v>#REF!</v>
      </c>
      <c r="B165" s="70" t="e">
        <f>IF(F165="Gateway","not applicable",IF(E165="","",VLOOKUP(E165,#REF!,3,FALSE)))</f>
        <v>#REF!</v>
      </c>
      <c r="C165" s="70" t="e">
        <f>IF(F165="Gateway","19400263",IF(E165="","",VLOOKUP(E165,#REF!,4,FALSE)))</f>
        <v>#REF!</v>
      </c>
      <c r="D165" s="48" t="s">
        <v>1043</v>
      </c>
      <c r="E165" s="48" t="s">
        <v>128</v>
      </c>
      <c r="F165" s="70" t="s">
        <v>129</v>
      </c>
      <c r="G165" s="44" t="s">
        <v>30</v>
      </c>
      <c r="H165" s="71" t="s">
        <v>2088</v>
      </c>
      <c r="J165" s="2">
        <v>9</v>
      </c>
      <c r="K165" s="48" t="s">
        <v>128</v>
      </c>
      <c r="L165" s="48" t="s">
        <v>205</v>
      </c>
      <c r="M165" s="48" t="s">
        <v>147</v>
      </c>
      <c r="N165" s="61">
        <v>200</v>
      </c>
      <c r="O165" s="48" t="s">
        <v>249</v>
      </c>
      <c r="P165" s="70" t="s">
        <v>133</v>
      </c>
      <c r="R165" s="48" t="s">
        <v>134</v>
      </c>
      <c r="S165" s="70" t="s">
        <v>149</v>
      </c>
      <c r="T165" s="2" t="s">
        <v>136</v>
      </c>
      <c r="U165" s="2"/>
      <c r="V165" s="2"/>
      <c r="W165" s="2"/>
      <c r="X165" s="2"/>
      <c r="Y165" s="2"/>
      <c r="Z165" s="2"/>
      <c r="AA165" s="2" t="s">
        <v>137</v>
      </c>
      <c r="AB165" s="2"/>
      <c r="AC165" s="2"/>
      <c r="AD165" s="2" t="s">
        <v>145</v>
      </c>
      <c r="AE165" s="2">
        <v>3</v>
      </c>
      <c r="AF165" s="2" t="s">
        <v>139</v>
      </c>
      <c r="AG165" s="2" t="s">
        <v>140</v>
      </c>
      <c r="AH165" s="48">
        <f t="shared" si="11"/>
        <v>20</v>
      </c>
      <c r="AI165" s="2"/>
      <c r="AJ165" s="46"/>
      <c r="AK165" s="10" t="s">
        <v>141</v>
      </c>
      <c r="AL165" s="10" t="str">
        <f>IF(E165="Fortinet",_xlfn.IFNA(VLOOKUP(AI165,#REF!,2,FALSE),"Please select option under Full PRMA Coverage column"),"")</f>
        <v/>
      </c>
      <c r="AM165" s="10" t="str">
        <f t="shared" si="12"/>
        <v/>
      </c>
      <c r="AN165" s="10" t="str">
        <f t="shared" si="12"/>
        <v/>
      </c>
      <c r="AO165" s="2" t="s">
        <v>142</v>
      </c>
      <c r="AP165" s="2" t="s">
        <v>143</v>
      </c>
      <c r="AQ165" s="2">
        <v>1</v>
      </c>
      <c r="BE165" s="69" t="str">
        <f t="shared" ref="BE165:BJ199" si="13">CONCATENATE($E165,BE$3)</f>
        <v>SilverpeakSFP</v>
      </c>
      <c r="BF165" s="69" t="str">
        <f t="shared" si="13"/>
        <v>SilverpeakPIM</v>
      </c>
      <c r="BG165" s="69" t="str">
        <f t="shared" si="13"/>
        <v>SilverpeakBW</v>
      </c>
      <c r="BH165" s="69" t="str">
        <f t="shared" si="13"/>
        <v>SilverpeakCable</v>
      </c>
      <c r="BI165" s="69" t="str">
        <f t="shared" si="13"/>
        <v>SilverpeakPC</v>
      </c>
      <c r="BJ165" s="69" t="str">
        <f t="shared" si="8"/>
        <v>SilverpeakFull PRMA</v>
      </c>
    </row>
    <row r="166" spans="1:62" s="48" customFormat="1" ht="87" x14ac:dyDescent="0.35">
      <c r="A166" s="70" t="e">
        <f>IF(F166="Gateway","SDWAN Gateway, SDW0020",IF(E166="","",VLOOKUP(E166,#REF!,2,FALSE)))</f>
        <v>#REF!</v>
      </c>
      <c r="B166" s="70" t="e">
        <f>IF(F166="Gateway","not applicable",IF(E166="","",VLOOKUP(E166,#REF!,3,FALSE)))</f>
        <v>#REF!</v>
      </c>
      <c r="C166" s="70" t="e">
        <f>IF(F166="Gateway","19400263",IF(E166="","",VLOOKUP(E166,#REF!,4,FALSE)))</f>
        <v>#REF!</v>
      </c>
      <c r="D166" s="48" t="s">
        <v>1045</v>
      </c>
      <c r="E166" s="48" t="s">
        <v>128</v>
      </c>
      <c r="F166" s="70" t="s">
        <v>129</v>
      </c>
      <c r="G166" s="44" t="s">
        <v>30</v>
      </c>
      <c r="H166" s="71" t="s">
        <v>2088</v>
      </c>
      <c r="J166" s="2">
        <v>10</v>
      </c>
      <c r="K166" s="48" t="s">
        <v>128</v>
      </c>
      <c r="L166" s="48" t="s">
        <v>205</v>
      </c>
      <c r="M166" s="48" t="s">
        <v>159</v>
      </c>
      <c r="N166" s="61">
        <v>200</v>
      </c>
      <c r="O166" s="48" t="s">
        <v>249</v>
      </c>
      <c r="P166" s="70" t="s">
        <v>133</v>
      </c>
      <c r="R166" s="48" t="s">
        <v>134</v>
      </c>
      <c r="S166" s="70" t="s">
        <v>149</v>
      </c>
      <c r="T166" s="2" t="s">
        <v>136</v>
      </c>
      <c r="U166" s="2"/>
      <c r="V166" s="2"/>
      <c r="W166" s="2"/>
      <c r="X166" s="2"/>
      <c r="Y166" s="2"/>
      <c r="Z166" s="2"/>
      <c r="AA166" s="2" t="s">
        <v>137</v>
      </c>
      <c r="AB166" s="2"/>
      <c r="AC166" s="2"/>
      <c r="AD166" s="2" t="s">
        <v>145</v>
      </c>
      <c r="AE166" s="2">
        <v>3</v>
      </c>
      <c r="AF166" s="2" t="s">
        <v>139</v>
      </c>
      <c r="AG166" s="2" t="s">
        <v>140</v>
      </c>
      <c r="AH166" s="48">
        <f t="shared" si="11"/>
        <v>20</v>
      </c>
      <c r="AI166" s="2"/>
      <c r="AJ166" s="46"/>
      <c r="AK166" s="10" t="s">
        <v>141</v>
      </c>
      <c r="AL166" s="10" t="str">
        <f>IF(E166="Fortinet",_xlfn.IFNA(VLOOKUP(AI166,#REF!,2,FALSE),"Please select option under Full PRMA Coverage column"),"")</f>
        <v/>
      </c>
      <c r="AM166" s="10" t="str">
        <f t="shared" si="12"/>
        <v/>
      </c>
      <c r="AN166" s="10" t="str">
        <f t="shared" si="12"/>
        <v/>
      </c>
      <c r="AO166" s="2" t="s">
        <v>142</v>
      </c>
      <c r="AP166" s="2" t="s">
        <v>143</v>
      </c>
      <c r="AQ166" s="2">
        <v>1</v>
      </c>
      <c r="BE166" s="69" t="str">
        <f t="shared" si="13"/>
        <v>SilverpeakSFP</v>
      </c>
      <c r="BF166" s="69" t="str">
        <f t="shared" si="13"/>
        <v>SilverpeakPIM</v>
      </c>
      <c r="BG166" s="69" t="str">
        <f t="shared" si="13"/>
        <v>SilverpeakBW</v>
      </c>
      <c r="BH166" s="69" t="str">
        <f t="shared" si="13"/>
        <v>SilverpeakCable</v>
      </c>
      <c r="BI166" s="69" t="str">
        <f t="shared" si="13"/>
        <v>SilverpeakPC</v>
      </c>
      <c r="BJ166" s="69" t="str">
        <f t="shared" si="8"/>
        <v>SilverpeakFull PRMA</v>
      </c>
    </row>
    <row r="167" spans="1:62" s="48" customFormat="1" ht="87" x14ac:dyDescent="0.35">
      <c r="A167" s="10" t="e">
        <f>IF(F167="Gateway","SDWAN Gateway, SDW0020",IF(E167="","",VLOOKUP(E167,#REF!,2,FALSE)))</f>
        <v>#REF!</v>
      </c>
      <c r="B167" s="10" t="e">
        <f>IF(F167="Gateway","not applicable",IF(E167="","",VLOOKUP(E167,#REF!,3,FALSE)))</f>
        <v>#REF!</v>
      </c>
      <c r="C167" s="10" t="e">
        <f>IF(F167="Gateway","19400263",IF(E167="","",VLOOKUP(E167,#REF!,4,FALSE)))</f>
        <v>#REF!</v>
      </c>
      <c r="D167" s="48" t="s">
        <v>1047</v>
      </c>
      <c r="E167" s="43" t="s">
        <v>128</v>
      </c>
      <c r="F167" s="10" t="s">
        <v>129</v>
      </c>
      <c r="G167" s="52" t="s">
        <v>39</v>
      </c>
      <c r="H167" s="71" t="s">
        <v>2011</v>
      </c>
      <c r="J167" s="46">
        <v>30</v>
      </c>
      <c r="K167" s="43" t="s">
        <v>128</v>
      </c>
      <c r="L167" s="48" t="s">
        <v>158</v>
      </c>
      <c r="M167" s="48" t="s">
        <v>159</v>
      </c>
      <c r="N167" s="61">
        <v>100</v>
      </c>
      <c r="O167" s="48" t="s">
        <v>250</v>
      </c>
      <c r="R167" s="48" t="s">
        <v>134</v>
      </c>
      <c r="S167" s="10" t="s">
        <v>149</v>
      </c>
      <c r="T167" s="46" t="s">
        <v>136</v>
      </c>
      <c r="U167" s="46"/>
      <c r="V167" s="46"/>
      <c r="W167" s="46"/>
      <c r="X167" s="46"/>
      <c r="Y167" s="46"/>
      <c r="Z167" s="46"/>
      <c r="AA167" s="46" t="s">
        <v>137</v>
      </c>
      <c r="AB167" s="46"/>
      <c r="AC167" s="46"/>
      <c r="AD167" s="46" t="s">
        <v>145</v>
      </c>
      <c r="AE167" s="46">
        <v>3</v>
      </c>
      <c r="AF167" s="46" t="s">
        <v>139</v>
      </c>
      <c r="AG167" s="46"/>
      <c r="AI167" s="46"/>
      <c r="AJ167" s="46"/>
      <c r="AK167" s="10" t="s">
        <v>141</v>
      </c>
      <c r="AL167" s="10" t="str">
        <f>IF(E167="Fortinet",_xlfn.IFNA(VLOOKUP(AI167,#REF!,2,FALSE),"Please select option under Full PRMA Coverage column"),"")</f>
        <v/>
      </c>
      <c r="AM167" s="10" t="str">
        <f t="shared" si="12"/>
        <v/>
      </c>
      <c r="AN167" s="10" t="str">
        <f t="shared" si="12"/>
        <v/>
      </c>
      <c r="AO167" s="46" t="s">
        <v>142</v>
      </c>
      <c r="AP167" s="46" t="s">
        <v>143</v>
      </c>
      <c r="AQ167" s="46">
        <v>1</v>
      </c>
      <c r="BE167" s="13" t="str">
        <f t="shared" si="13"/>
        <v>SilverpeakSFP</v>
      </c>
      <c r="BF167" s="13" t="str">
        <f t="shared" si="13"/>
        <v>SilverpeakPIM</v>
      </c>
      <c r="BG167" s="13" t="str">
        <f t="shared" si="13"/>
        <v>SilverpeakBW</v>
      </c>
      <c r="BH167" s="13" t="str">
        <f t="shared" si="13"/>
        <v>SilverpeakCable</v>
      </c>
      <c r="BI167" s="13" t="str">
        <f t="shared" si="13"/>
        <v>SilverpeakPC</v>
      </c>
      <c r="BJ167" s="13" t="str">
        <f t="shared" si="8"/>
        <v>SilverpeakFull PRMA</v>
      </c>
    </row>
    <row r="168" spans="1:62" s="48" customFormat="1" ht="116" x14ac:dyDescent="0.35">
      <c r="A168" s="10" t="e">
        <f>IF(F168="Gateway","SDWAN Gateway, SDW0020",IF(E168="","",VLOOKUP(E168,#REF!,2,FALSE)))</f>
        <v>#REF!</v>
      </c>
      <c r="B168" s="10" t="e">
        <f>IF(F168="Gateway","not applicable",IF(E168="","",VLOOKUP(E168,#REF!,3,FALSE)))</f>
        <v>#REF!</v>
      </c>
      <c r="C168" s="10" t="e">
        <f>IF(F168="Gateway","19400263",IF(E168="","",VLOOKUP(E168,#REF!,4,FALSE)))</f>
        <v>#REF!</v>
      </c>
      <c r="D168" s="48" t="s">
        <v>1049</v>
      </c>
      <c r="E168" s="43" t="s">
        <v>128</v>
      </c>
      <c r="F168" s="10" t="s">
        <v>129</v>
      </c>
      <c r="G168" s="52" t="s">
        <v>39</v>
      </c>
      <c r="H168" s="71" t="s">
        <v>2011</v>
      </c>
      <c r="J168" s="69">
        <v>31</v>
      </c>
      <c r="K168" s="43" t="s">
        <v>128</v>
      </c>
      <c r="L168" s="48" t="s">
        <v>158</v>
      </c>
      <c r="M168" s="48" t="s">
        <v>159</v>
      </c>
      <c r="N168" s="61">
        <v>100</v>
      </c>
      <c r="O168" s="48" t="s">
        <v>250</v>
      </c>
      <c r="R168" s="48" t="s">
        <v>134</v>
      </c>
      <c r="S168" s="10" t="s">
        <v>149</v>
      </c>
      <c r="T168" s="46" t="s">
        <v>136</v>
      </c>
      <c r="U168" s="46"/>
      <c r="V168" s="13"/>
      <c r="W168" s="46"/>
      <c r="X168" s="46"/>
      <c r="Y168" s="46"/>
      <c r="Z168" s="46"/>
      <c r="AA168" s="46" t="s">
        <v>137</v>
      </c>
      <c r="AB168" s="46"/>
      <c r="AC168" s="46"/>
      <c r="AD168" s="46" t="s">
        <v>154</v>
      </c>
      <c r="AE168" s="46">
        <v>3</v>
      </c>
      <c r="AF168" s="46" t="s">
        <v>139</v>
      </c>
      <c r="AG168" s="46"/>
      <c r="AI168" s="46"/>
      <c r="AJ168" s="46"/>
      <c r="AK168" s="10" t="s">
        <v>141</v>
      </c>
      <c r="AL168" s="10" t="str">
        <f>IF(E168="Fortinet",_xlfn.IFNA(VLOOKUP(AI168,#REF!,2,FALSE),"Please select option under Full PRMA Coverage column"),"")</f>
        <v/>
      </c>
      <c r="AM168" s="10" t="str">
        <f t="shared" si="12"/>
        <v/>
      </c>
      <c r="AN168" s="10" t="str">
        <f t="shared" si="12"/>
        <v/>
      </c>
      <c r="AO168" s="46" t="s">
        <v>142</v>
      </c>
      <c r="AP168" s="46" t="s">
        <v>143</v>
      </c>
      <c r="AQ168" s="46">
        <v>1</v>
      </c>
      <c r="BE168" s="13" t="str">
        <f t="shared" si="13"/>
        <v>SilverpeakSFP</v>
      </c>
      <c r="BF168" s="13" t="str">
        <f t="shared" si="13"/>
        <v>SilverpeakPIM</v>
      </c>
      <c r="BG168" s="13" t="str">
        <f t="shared" si="13"/>
        <v>SilverpeakBW</v>
      </c>
      <c r="BH168" s="13" t="str">
        <f t="shared" si="13"/>
        <v>SilverpeakCable</v>
      </c>
      <c r="BI168" s="13" t="str">
        <f t="shared" si="13"/>
        <v>SilverpeakPC</v>
      </c>
      <c r="BJ168" s="13" t="str">
        <f t="shared" si="8"/>
        <v>SilverpeakFull PRMA</v>
      </c>
    </row>
    <row r="169" spans="1:62" s="48" customFormat="1" ht="116" x14ac:dyDescent="0.35">
      <c r="A169" s="10" t="e">
        <f>IF(F169="Gateway","SDWAN Gateway, SDW0020",IF(E169="","",VLOOKUP(E169,#REF!,2,FALSE)))</f>
        <v>#REF!</v>
      </c>
      <c r="B169" s="10" t="e">
        <f>IF(F169="Gateway","not applicable",IF(E169="","",VLOOKUP(E169,#REF!,3,FALSE)))</f>
        <v>#REF!</v>
      </c>
      <c r="C169" s="10" t="e">
        <f>IF(F169="Gateway","19400263",IF(E169="","",VLOOKUP(E169,#REF!,4,FALSE)))</f>
        <v>#REF!</v>
      </c>
      <c r="D169" s="48" t="s">
        <v>1051</v>
      </c>
      <c r="E169" s="43" t="s">
        <v>128</v>
      </c>
      <c r="F169" s="10" t="s">
        <v>129</v>
      </c>
      <c r="G169" s="52" t="s">
        <v>39</v>
      </c>
      <c r="H169" s="71" t="s">
        <v>2012</v>
      </c>
      <c r="J169" s="60">
        <v>9</v>
      </c>
      <c r="K169" s="43" t="s">
        <v>128</v>
      </c>
      <c r="L169" s="48" t="s">
        <v>131</v>
      </c>
      <c r="M169" s="48" t="s">
        <v>132</v>
      </c>
      <c r="N169" s="61">
        <v>200</v>
      </c>
      <c r="O169" s="48" t="s">
        <v>251</v>
      </c>
      <c r="R169" s="48" t="s">
        <v>134</v>
      </c>
      <c r="S169" s="10" t="s">
        <v>149</v>
      </c>
      <c r="T169" s="46" t="s">
        <v>136</v>
      </c>
      <c r="U169" s="46"/>
      <c r="V169" s="13"/>
      <c r="W169" s="46"/>
      <c r="X169" s="46"/>
      <c r="Y169" s="46"/>
      <c r="Z169" s="46"/>
      <c r="AA169" s="46" t="s">
        <v>137</v>
      </c>
      <c r="AB169" s="46"/>
      <c r="AC169" s="46"/>
      <c r="AD169" s="46" t="s">
        <v>154</v>
      </c>
      <c r="AE169" s="46">
        <v>3</v>
      </c>
      <c r="AF169" s="46" t="s">
        <v>139</v>
      </c>
      <c r="AG169" s="46"/>
      <c r="AI169" s="46"/>
      <c r="AJ169" s="46"/>
      <c r="AK169" s="10" t="s">
        <v>141</v>
      </c>
      <c r="AL169" s="10" t="str">
        <f>IF(E169="Fortinet",_xlfn.IFNA(VLOOKUP(AI169,#REF!,2,FALSE),"Please select option under Full PRMA Coverage column"),"")</f>
        <v/>
      </c>
      <c r="AM169" s="10" t="str">
        <f t="shared" si="12"/>
        <v/>
      </c>
      <c r="AN169" s="10" t="str">
        <f t="shared" si="12"/>
        <v/>
      </c>
      <c r="AO169" s="46" t="s">
        <v>142</v>
      </c>
      <c r="AP169" s="46" t="s">
        <v>143</v>
      </c>
      <c r="AQ169" s="46">
        <v>1</v>
      </c>
      <c r="BE169" s="13" t="str">
        <f t="shared" si="13"/>
        <v>SilverpeakSFP</v>
      </c>
      <c r="BF169" s="13" t="str">
        <f t="shared" si="13"/>
        <v>SilverpeakPIM</v>
      </c>
      <c r="BG169" s="13" t="str">
        <f t="shared" si="13"/>
        <v>SilverpeakBW</v>
      </c>
      <c r="BH169" s="13" t="str">
        <f t="shared" si="13"/>
        <v>SilverpeakCable</v>
      </c>
      <c r="BI169" s="13" t="str">
        <f t="shared" si="13"/>
        <v>SilverpeakPC</v>
      </c>
      <c r="BJ169" s="13" t="str">
        <f t="shared" si="8"/>
        <v>SilverpeakFull PRMA</v>
      </c>
    </row>
    <row r="170" spans="1:62" s="48" customFormat="1" ht="87" x14ac:dyDescent="0.35">
      <c r="A170" s="10" t="e">
        <f>IF(F170="Gateway","SDWAN Gateway, SDW0020",IF(E170="","",VLOOKUP(E170,#REF!,2,FALSE)))</f>
        <v>#REF!</v>
      </c>
      <c r="B170" s="10" t="e">
        <f>IF(F170="Gateway","not applicable",IF(E170="","",VLOOKUP(E170,#REF!,3,FALSE)))</f>
        <v>#REF!</v>
      </c>
      <c r="C170" s="10" t="e">
        <f>IF(F170="Gateway","19400263",IF(E170="","",VLOOKUP(E170,#REF!,4,FALSE)))</f>
        <v>#REF!</v>
      </c>
      <c r="D170" s="48" t="s">
        <v>1053</v>
      </c>
      <c r="E170" s="43" t="s">
        <v>128</v>
      </c>
      <c r="F170" s="10" t="s">
        <v>129</v>
      </c>
      <c r="G170" s="52" t="s">
        <v>39</v>
      </c>
      <c r="H170" s="71" t="s">
        <v>2012</v>
      </c>
      <c r="J170" s="46">
        <v>10</v>
      </c>
      <c r="K170" s="43" t="s">
        <v>128</v>
      </c>
      <c r="L170" s="48" t="s">
        <v>131</v>
      </c>
      <c r="M170" s="48" t="s">
        <v>147</v>
      </c>
      <c r="N170" s="61">
        <v>200</v>
      </c>
      <c r="O170" s="48" t="s">
        <v>251</v>
      </c>
      <c r="R170" s="48" t="s">
        <v>134</v>
      </c>
      <c r="S170" s="10" t="s">
        <v>149</v>
      </c>
      <c r="T170" s="46" t="s">
        <v>136</v>
      </c>
      <c r="U170" s="46"/>
      <c r="V170" s="46"/>
      <c r="W170" s="46"/>
      <c r="X170" s="46"/>
      <c r="Y170" s="46"/>
      <c r="Z170" s="46"/>
      <c r="AA170" s="46" t="s">
        <v>137</v>
      </c>
      <c r="AB170" s="46"/>
      <c r="AC170" s="46"/>
      <c r="AD170" s="46" t="s">
        <v>145</v>
      </c>
      <c r="AE170" s="46">
        <v>3</v>
      </c>
      <c r="AF170" s="46" t="s">
        <v>139</v>
      </c>
      <c r="AG170" s="46"/>
      <c r="AI170" s="46"/>
      <c r="AJ170" s="46"/>
      <c r="AK170" s="10" t="s">
        <v>141</v>
      </c>
      <c r="AL170" s="10" t="str">
        <f>IF(E170="Fortinet",_xlfn.IFNA(VLOOKUP(AI170,#REF!,2,FALSE),"Please select option under Full PRMA Coverage column"),"")</f>
        <v/>
      </c>
      <c r="AM170" s="10" t="str">
        <f t="shared" si="12"/>
        <v/>
      </c>
      <c r="AN170" s="10" t="str">
        <f t="shared" si="12"/>
        <v/>
      </c>
      <c r="AO170" s="46" t="s">
        <v>142</v>
      </c>
      <c r="AP170" s="46" t="s">
        <v>143</v>
      </c>
      <c r="AQ170" s="46">
        <v>1</v>
      </c>
      <c r="BE170" s="13" t="str">
        <f t="shared" si="13"/>
        <v>SilverpeakSFP</v>
      </c>
      <c r="BF170" s="13" t="str">
        <f t="shared" si="13"/>
        <v>SilverpeakPIM</v>
      </c>
      <c r="BG170" s="13" t="str">
        <f t="shared" si="13"/>
        <v>SilverpeakBW</v>
      </c>
      <c r="BH170" s="13" t="str">
        <f t="shared" si="13"/>
        <v>SilverpeakCable</v>
      </c>
      <c r="BI170" s="13" t="str">
        <f t="shared" si="13"/>
        <v>SilverpeakPC</v>
      </c>
      <c r="BJ170" s="13" t="str">
        <f t="shared" si="8"/>
        <v>SilverpeakFull PRMA</v>
      </c>
    </row>
    <row r="171" spans="1:62" s="63" customFormat="1" ht="87" x14ac:dyDescent="0.35">
      <c r="A171" s="62" t="e">
        <f>IF(F171="Gateway","SDWAN Gateway, SDW0020",IF(E171="","",VLOOKUP(E171,#REF!,2,FALSE)))</f>
        <v>#REF!</v>
      </c>
      <c r="B171" s="62" t="e">
        <f>IF(F171="Gateway","not applicable",IF(E171="","",VLOOKUP(E171,#REF!,3,FALSE)))</f>
        <v>#REF!</v>
      </c>
      <c r="C171" s="62" t="e">
        <f>IF(F171="Gateway","19400263",IF(E171="","",VLOOKUP(E171,#REF!,4,FALSE)))</f>
        <v>#REF!</v>
      </c>
      <c r="D171" s="63" t="s">
        <v>1521</v>
      </c>
      <c r="E171" s="64" t="s">
        <v>128</v>
      </c>
      <c r="F171" s="62" t="s">
        <v>129</v>
      </c>
      <c r="G171" s="63" t="s">
        <v>39</v>
      </c>
      <c r="H171" s="63" t="s">
        <v>2013</v>
      </c>
      <c r="J171" s="65">
        <v>36</v>
      </c>
      <c r="K171" s="64" t="s">
        <v>128</v>
      </c>
      <c r="L171" s="63" t="s">
        <v>158</v>
      </c>
      <c r="M171" s="63" t="s">
        <v>159</v>
      </c>
      <c r="N171" s="66">
        <v>20</v>
      </c>
      <c r="O171" s="63" t="s">
        <v>252</v>
      </c>
      <c r="R171" s="63" t="s">
        <v>134</v>
      </c>
      <c r="S171" s="62" t="s">
        <v>160</v>
      </c>
      <c r="T171" s="65" t="s">
        <v>136</v>
      </c>
      <c r="U171" s="65"/>
      <c r="V171" s="65"/>
      <c r="W171" s="65"/>
      <c r="X171" s="65"/>
      <c r="Y171" s="65"/>
      <c r="Z171" s="65"/>
      <c r="AA171" s="65" t="s">
        <v>137</v>
      </c>
      <c r="AB171" s="65"/>
      <c r="AC171" s="65"/>
      <c r="AD171" s="65" t="s">
        <v>145</v>
      </c>
      <c r="AE171" s="65">
        <v>3</v>
      </c>
      <c r="AF171" s="65" t="s">
        <v>139</v>
      </c>
      <c r="AG171" s="65"/>
      <c r="AI171" s="65"/>
      <c r="AJ171" s="46"/>
      <c r="AK171" s="10" t="s">
        <v>141</v>
      </c>
      <c r="AL171" s="10" t="str">
        <f>IF(E171="Fortinet",_xlfn.IFNA(VLOOKUP(AI171,#REF!,2,FALSE),"Please select option under Full PRMA Coverage column"),"")</f>
        <v/>
      </c>
      <c r="AM171" s="10" t="str">
        <f t="shared" si="12"/>
        <v/>
      </c>
      <c r="AN171" s="10" t="str">
        <f t="shared" si="12"/>
        <v/>
      </c>
      <c r="AO171" s="65" t="s">
        <v>142</v>
      </c>
      <c r="AP171" s="65" t="s">
        <v>143</v>
      </c>
      <c r="AQ171" s="65">
        <v>1</v>
      </c>
      <c r="BE171" s="68" t="str">
        <f t="shared" si="13"/>
        <v>SilverpeakSFP</v>
      </c>
      <c r="BF171" s="68" t="str">
        <f t="shared" si="13"/>
        <v>SilverpeakPIM</v>
      </c>
      <c r="BG171" s="68" t="str">
        <f t="shared" si="13"/>
        <v>SilverpeakBW</v>
      </c>
      <c r="BH171" s="68" t="str">
        <f t="shared" si="13"/>
        <v>SilverpeakCable</v>
      </c>
      <c r="BI171" s="68" t="str">
        <f t="shared" si="13"/>
        <v>SilverpeakPC</v>
      </c>
      <c r="BJ171" s="68" t="str">
        <f t="shared" si="8"/>
        <v>SilverpeakFull PRMA</v>
      </c>
    </row>
    <row r="172" spans="1:62" s="63" customFormat="1" ht="116" x14ac:dyDescent="0.35">
      <c r="A172" s="62" t="e">
        <f>IF(F172="Gateway","SDWAN Gateway, SDW0020",IF(E172="","",VLOOKUP(E172,#REF!,2,FALSE)))</f>
        <v>#REF!</v>
      </c>
      <c r="B172" s="62" t="e">
        <f>IF(F172="Gateway","not applicable",IF(E172="","",VLOOKUP(E172,#REF!,3,FALSE)))</f>
        <v>#REF!</v>
      </c>
      <c r="C172" s="62" t="e">
        <f>IF(F172="Gateway","19400263",IF(E172="","",VLOOKUP(E172,#REF!,4,FALSE)))</f>
        <v>#REF!</v>
      </c>
      <c r="D172" s="63" t="s">
        <v>1522</v>
      </c>
      <c r="E172" s="64" t="s">
        <v>128</v>
      </c>
      <c r="F172" s="62" t="s">
        <v>129</v>
      </c>
      <c r="G172" s="63" t="s">
        <v>39</v>
      </c>
      <c r="H172" s="63" t="s">
        <v>2013</v>
      </c>
      <c r="J172" s="65">
        <v>37</v>
      </c>
      <c r="K172" s="64" t="s">
        <v>128</v>
      </c>
      <c r="L172" s="63" t="s">
        <v>158</v>
      </c>
      <c r="M172" s="63" t="s">
        <v>159</v>
      </c>
      <c r="N172" s="66">
        <v>20</v>
      </c>
      <c r="O172" s="63" t="s">
        <v>252</v>
      </c>
      <c r="R172" s="63" t="s">
        <v>134</v>
      </c>
      <c r="S172" s="62" t="s">
        <v>160</v>
      </c>
      <c r="T172" s="65" t="s">
        <v>136</v>
      </c>
      <c r="U172" s="65"/>
      <c r="V172" s="68"/>
      <c r="W172" s="65"/>
      <c r="X172" s="65"/>
      <c r="Y172" s="65"/>
      <c r="Z172" s="65"/>
      <c r="AA172" s="65" t="s">
        <v>137</v>
      </c>
      <c r="AB172" s="65"/>
      <c r="AC172" s="65"/>
      <c r="AD172" s="65" t="s">
        <v>154</v>
      </c>
      <c r="AE172" s="65">
        <v>3</v>
      </c>
      <c r="AF172" s="65" t="s">
        <v>139</v>
      </c>
      <c r="AG172" s="65"/>
      <c r="AI172" s="65"/>
      <c r="AJ172" s="46"/>
      <c r="AK172" s="10" t="s">
        <v>141</v>
      </c>
      <c r="AL172" s="10" t="str">
        <f>IF(E172="Fortinet",_xlfn.IFNA(VLOOKUP(AI172,#REF!,2,FALSE),"Please select option under Full PRMA Coverage column"),"")</f>
        <v/>
      </c>
      <c r="AM172" s="10" t="str">
        <f t="shared" si="12"/>
        <v/>
      </c>
      <c r="AN172" s="10" t="str">
        <f t="shared" si="12"/>
        <v/>
      </c>
      <c r="AO172" s="65" t="s">
        <v>142</v>
      </c>
      <c r="AP172" s="65" t="s">
        <v>143</v>
      </c>
      <c r="AQ172" s="65">
        <v>1</v>
      </c>
      <c r="BE172" s="68" t="str">
        <f t="shared" si="13"/>
        <v>SilverpeakSFP</v>
      </c>
      <c r="BF172" s="68" t="str">
        <f t="shared" si="13"/>
        <v>SilverpeakPIM</v>
      </c>
      <c r="BG172" s="68" t="str">
        <f t="shared" si="13"/>
        <v>SilverpeakBW</v>
      </c>
      <c r="BH172" s="68" t="str">
        <f t="shared" si="13"/>
        <v>SilverpeakCable</v>
      </c>
      <c r="BI172" s="68" t="str">
        <f t="shared" si="13"/>
        <v>SilverpeakPC</v>
      </c>
      <c r="BJ172" s="68" t="str">
        <f t="shared" si="8"/>
        <v>SilverpeakFull PRMA</v>
      </c>
    </row>
    <row r="173" spans="1:62" s="48" customFormat="1" ht="116" x14ac:dyDescent="0.35">
      <c r="A173" s="10" t="e">
        <f>IF(F173="Gateway","SDWAN Gateway, SDW0020",IF(E173="","",VLOOKUP(E173,#REF!,2,FALSE)))</f>
        <v>#REF!</v>
      </c>
      <c r="B173" s="10" t="e">
        <f>IF(F173="Gateway","not applicable",IF(E173="","",VLOOKUP(E173,#REF!,3,FALSE)))</f>
        <v>#REF!</v>
      </c>
      <c r="C173" s="10" t="e">
        <f>IF(F173="Gateway","19400263",IF(E173="","",VLOOKUP(E173,#REF!,4,FALSE)))</f>
        <v>#REF!</v>
      </c>
      <c r="D173" s="48" t="s">
        <v>1055</v>
      </c>
      <c r="E173" s="43" t="s">
        <v>128</v>
      </c>
      <c r="F173" s="10" t="s">
        <v>129</v>
      </c>
      <c r="G173" s="52" t="s">
        <v>39</v>
      </c>
      <c r="H173" s="71" t="s">
        <v>2014</v>
      </c>
      <c r="J173" s="46">
        <v>36</v>
      </c>
      <c r="K173" s="43" t="s">
        <v>128</v>
      </c>
      <c r="L173" s="48" t="s">
        <v>158</v>
      </c>
      <c r="M173" s="48" t="s">
        <v>159</v>
      </c>
      <c r="N173" s="61">
        <v>50</v>
      </c>
      <c r="O173" s="48" t="s">
        <v>252</v>
      </c>
      <c r="R173" s="48" t="s">
        <v>134</v>
      </c>
      <c r="S173" s="10" t="s">
        <v>160</v>
      </c>
      <c r="T173" s="46" t="s">
        <v>136</v>
      </c>
      <c r="U173" s="46"/>
      <c r="V173" s="13"/>
      <c r="W173" s="46"/>
      <c r="X173" s="46"/>
      <c r="Y173" s="46"/>
      <c r="Z173" s="46"/>
      <c r="AA173" s="46" t="s">
        <v>137</v>
      </c>
      <c r="AB173" s="46"/>
      <c r="AC173" s="46"/>
      <c r="AD173" s="46" t="s">
        <v>154</v>
      </c>
      <c r="AE173" s="46">
        <v>3</v>
      </c>
      <c r="AF173" s="46" t="s">
        <v>139</v>
      </c>
      <c r="AG173" s="46"/>
      <c r="AI173" s="46"/>
      <c r="AJ173" s="46"/>
      <c r="AK173" s="10" t="s">
        <v>141</v>
      </c>
      <c r="AL173" s="10" t="str">
        <f>IF(E173="Fortinet",_xlfn.IFNA(VLOOKUP(AI173,#REF!,2,FALSE),"Please select option under Full PRMA Coverage column"),"")</f>
        <v/>
      </c>
      <c r="AM173" s="10" t="str">
        <f t="shared" si="12"/>
        <v/>
      </c>
      <c r="AN173" s="10" t="str">
        <f t="shared" si="12"/>
        <v/>
      </c>
      <c r="AO173" s="46" t="s">
        <v>142</v>
      </c>
      <c r="AP173" s="46" t="s">
        <v>143</v>
      </c>
      <c r="AQ173" s="46">
        <v>1</v>
      </c>
      <c r="BE173" s="13" t="str">
        <f t="shared" si="13"/>
        <v>SilverpeakSFP</v>
      </c>
      <c r="BF173" s="13" t="str">
        <f t="shared" si="13"/>
        <v>SilverpeakPIM</v>
      </c>
      <c r="BG173" s="13" t="str">
        <f t="shared" si="13"/>
        <v>SilverpeakBW</v>
      </c>
      <c r="BH173" s="13" t="str">
        <f t="shared" si="13"/>
        <v>SilverpeakCable</v>
      </c>
      <c r="BI173" s="13" t="str">
        <f t="shared" si="13"/>
        <v>SilverpeakPC</v>
      </c>
      <c r="BJ173" s="13" t="str">
        <f t="shared" si="8"/>
        <v>SilverpeakFull PRMA</v>
      </c>
    </row>
    <row r="174" spans="1:62" s="48" customFormat="1" ht="87" x14ac:dyDescent="0.35">
      <c r="A174" s="10" t="e">
        <f>IF(F174="Gateway","SDWAN Gateway, SDW0020",IF(E174="","",VLOOKUP(E174,#REF!,2,FALSE)))</f>
        <v>#REF!</v>
      </c>
      <c r="B174" s="10" t="e">
        <f>IF(F174="Gateway","not applicable",IF(E174="","",VLOOKUP(E174,#REF!,3,FALSE)))</f>
        <v>#REF!</v>
      </c>
      <c r="C174" s="10" t="e">
        <f>IF(F174="Gateway","19400263",IF(E174="","",VLOOKUP(E174,#REF!,4,FALSE)))</f>
        <v>#REF!</v>
      </c>
      <c r="D174" s="48" t="s">
        <v>1057</v>
      </c>
      <c r="E174" s="43" t="s">
        <v>128</v>
      </c>
      <c r="F174" s="10" t="s">
        <v>129</v>
      </c>
      <c r="G174" s="52" t="s">
        <v>39</v>
      </c>
      <c r="H174" s="71" t="s">
        <v>2014</v>
      </c>
      <c r="J174" s="46">
        <v>37</v>
      </c>
      <c r="K174" s="43" t="s">
        <v>128</v>
      </c>
      <c r="L174" s="48" t="s">
        <v>158</v>
      </c>
      <c r="M174" s="48" t="s">
        <v>159</v>
      </c>
      <c r="N174" s="61">
        <v>50</v>
      </c>
      <c r="O174" s="48" t="s">
        <v>252</v>
      </c>
      <c r="R174" s="48" t="s">
        <v>134</v>
      </c>
      <c r="S174" s="10" t="s">
        <v>160</v>
      </c>
      <c r="T174" s="46" t="s">
        <v>136</v>
      </c>
      <c r="U174" s="46"/>
      <c r="V174" s="46"/>
      <c r="W174" s="46"/>
      <c r="X174" s="46"/>
      <c r="Y174" s="46"/>
      <c r="Z174" s="46"/>
      <c r="AA174" s="46" t="s">
        <v>137</v>
      </c>
      <c r="AB174" s="46"/>
      <c r="AC174" s="46"/>
      <c r="AD174" s="46" t="s">
        <v>145</v>
      </c>
      <c r="AE174" s="46">
        <v>3</v>
      </c>
      <c r="AF174" s="46" t="s">
        <v>139</v>
      </c>
      <c r="AG174" s="46"/>
      <c r="AI174" s="46"/>
      <c r="AJ174" s="46"/>
      <c r="AK174" s="10" t="s">
        <v>141</v>
      </c>
      <c r="AL174" s="10" t="str">
        <f>IF(E174="Fortinet",_xlfn.IFNA(VLOOKUP(AI174,#REF!,2,FALSE),"Please select option under Full PRMA Coverage column"),"")</f>
        <v/>
      </c>
      <c r="AM174" s="10" t="str">
        <f t="shared" si="12"/>
        <v/>
      </c>
      <c r="AN174" s="10" t="str">
        <f t="shared" si="12"/>
        <v/>
      </c>
      <c r="AO174" s="46" t="s">
        <v>142</v>
      </c>
      <c r="AP174" s="46" t="s">
        <v>143</v>
      </c>
      <c r="AQ174" s="46">
        <v>1</v>
      </c>
      <c r="BE174" s="13" t="str">
        <f t="shared" si="13"/>
        <v>SilverpeakSFP</v>
      </c>
      <c r="BF174" s="13" t="str">
        <f t="shared" si="13"/>
        <v>SilverpeakPIM</v>
      </c>
      <c r="BG174" s="13" t="str">
        <f t="shared" si="13"/>
        <v>SilverpeakBW</v>
      </c>
      <c r="BH174" s="13" t="str">
        <f t="shared" si="13"/>
        <v>SilverpeakCable</v>
      </c>
      <c r="BI174" s="13" t="str">
        <f t="shared" si="13"/>
        <v>SilverpeakPC</v>
      </c>
      <c r="BJ174" s="13" t="str">
        <f t="shared" si="8"/>
        <v>SilverpeakFull PRMA</v>
      </c>
    </row>
    <row r="175" spans="1:62" s="48" customFormat="1" ht="87" x14ac:dyDescent="0.35">
      <c r="A175" s="10" t="e">
        <f>IF(F175="Gateway","SDWAN Gateway, SDW0020",IF(E175="","",VLOOKUP(E175,#REF!,2,FALSE)))</f>
        <v>#REF!</v>
      </c>
      <c r="B175" s="10" t="e">
        <f>IF(F175="Gateway","not applicable",IF(E175="","",VLOOKUP(E175,#REF!,3,FALSE)))</f>
        <v>#REF!</v>
      </c>
      <c r="C175" s="10" t="e">
        <f>IF(F175="Gateway","19400263",IF(E175="","",VLOOKUP(E175,#REF!,4,FALSE)))</f>
        <v>#REF!</v>
      </c>
      <c r="D175" s="48" t="s">
        <v>1059</v>
      </c>
      <c r="E175" s="43" t="s">
        <v>128</v>
      </c>
      <c r="F175" s="10" t="s">
        <v>129</v>
      </c>
      <c r="G175" s="52" t="s">
        <v>39</v>
      </c>
      <c r="H175" s="71" t="s">
        <v>2015</v>
      </c>
      <c r="J175" s="46">
        <v>36</v>
      </c>
      <c r="K175" s="43" t="s">
        <v>128</v>
      </c>
      <c r="L175" s="48" t="s">
        <v>158</v>
      </c>
      <c r="M175" s="48" t="s">
        <v>159</v>
      </c>
      <c r="N175" s="61">
        <v>50</v>
      </c>
      <c r="O175" s="48" t="s">
        <v>252</v>
      </c>
      <c r="R175" s="48" t="s">
        <v>134</v>
      </c>
      <c r="S175" s="10" t="s">
        <v>160</v>
      </c>
      <c r="T175" s="46" t="s">
        <v>136</v>
      </c>
      <c r="U175" s="46"/>
      <c r="V175" s="46"/>
      <c r="W175" s="46"/>
      <c r="X175" s="46"/>
      <c r="Y175" s="46"/>
      <c r="Z175" s="46"/>
      <c r="AA175" s="46" t="s">
        <v>137</v>
      </c>
      <c r="AB175" s="46"/>
      <c r="AC175" s="46"/>
      <c r="AD175" s="46" t="s">
        <v>145</v>
      </c>
      <c r="AE175" s="46">
        <v>3</v>
      </c>
      <c r="AF175" s="46" t="s">
        <v>139</v>
      </c>
      <c r="AG175" s="46"/>
      <c r="AI175" s="46"/>
      <c r="AJ175" s="46"/>
      <c r="AK175" s="10" t="s">
        <v>141</v>
      </c>
      <c r="AL175" s="10" t="str">
        <f>IF(E175="Fortinet",_xlfn.IFNA(VLOOKUP(AI175,#REF!,2,FALSE),"Please select option under Full PRMA Coverage column"),"")</f>
        <v/>
      </c>
      <c r="AM175" s="10" t="str">
        <f t="shared" si="12"/>
        <v/>
      </c>
      <c r="AN175" s="10" t="str">
        <f t="shared" si="12"/>
        <v/>
      </c>
      <c r="AO175" s="46" t="s">
        <v>142</v>
      </c>
      <c r="AP175" s="46" t="s">
        <v>143</v>
      </c>
      <c r="AQ175" s="46">
        <v>1</v>
      </c>
      <c r="BE175" s="13" t="str">
        <f t="shared" si="13"/>
        <v>SilverpeakSFP</v>
      </c>
      <c r="BF175" s="13" t="str">
        <f t="shared" si="13"/>
        <v>SilverpeakPIM</v>
      </c>
      <c r="BG175" s="13" t="str">
        <f t="shared" si="13"/>
        <v>SilverpeakBW</v>
      </c>
      <c r="BH175" s="13" t="str">
        <f t="shared" si="13"/>
        <v>SilverpeakCable</v>
      </c>
      <c r="BI175" s="13" t="str">
        <f t="shared" si="13"/>
        <v>SilverpeakPC</v>
      </c>
      <c r="BJ175" s="13" t="str">
        <f t="shared" si="8"/>
        <v>SilverpeakFull PRMA</v>
      </c>
    </row>
    <row r="176" spans="1:62" s="48" customFormat="1" ht="87" x14ac:dyDescent="0.35">
      <c r="A176" s="10" t="e">
        <f>IF(F176="Gateway","SDWAN Gateway, SDW0020",IF(E176="","",VLOOKUP(E176,#REF!,2,FALSE)))</f>
        <v>#REF!</v>
      </c>
      <c r="B176" s="10" t="e">
        <f>IF(F176="Gateway","not applicable",IF(E176="","",VLOOKUP(E176,#REF!,3,FALSE)))</f>
        <v>#REF!</v>
      </c>
      <c r="C176" s="10" t="e">
        <f>IF(F176="Gateway","19400263",IF(E176="","",VLOOKUP(E176,#REF!,4,FALSE)))</f>
        <v>#REF!</v>
      </c>
      <c r="D176" s="48" t="s">
        <v>1061</v>
      </c>
      <c r="E176" s="43" t="s">
        <v>128</v>
      </c>
      <c r="F176" s="10" t="s">
        <v>129</v>
      </c>
      <c r="G176" s="52" t="s">
        <v>39</v>
      </c>
      <c r="H176" s="71" t="s">
        <v>2015</v>
      </c>
      <c r="J176" s="46">
        <v>37</v>
      </c>
      <c r="K176" s="43" t="s">
        <v>128</v>
      </c>
      <c r="L176" s="48" t="s">
        <v>158</v>
      </c>
      <c r="M176" s="48" t="s">
        <v>159</v>
      </c>
      <c r="N176" s="61">
        <v>50</v>
      </c>
      <c r="O176" s="48" t="s">
        <v>252</v>
      </c>
      <c r="R176" s="48" t="s">
        <v>134</v>
      </c>
      <c r="S176" s="10" t="s">
        <v>160</v>
      </c>
      <c r="T176" s="46" t="s">
        <v>136</v>
      </c>
      <c r="U176" s="46"/>
      <c r="V176" s="46"/>
      <c r="W176" s="46"/>
      <c r="X176" s="46"/>
      <c r="Y176" s="46"/>
      <c r="Z176" s="46"/>
      <c r="AA176" s="46" t="s">
        <v>137</v>
      </c>
      <c r="AB176" s="46"/>
      <c r="AC176" s="46"/>
      <c r="AD176" s="46" t="s">
        <v>145</v>
      </c>
      <c r="AE176" s="46">
        <v>3</v>
      </c>
      <c r="AF176" s="46" t="s">
        <v>139</v>
      </c>
      <c r="AG176" s="46"/>
      <c r="AI176" s="46"/>
      <c r="AJ176" s="46"/>
      <c r="AK176" s="10" t="s">
        <v>141</v>
      </c>
      <c r="AL176" s="10" t="str">
        <f>IF(E176="Fortinet",_xlfn.IFNA(VLOOKUP(AI176,#REF!,2,FALSE),"Please select option under Full PRMA Coverage column"),"")</f>
        <v/>
      </c>
      <c r="AM176" s="10" t="str">
        <f t="shared" si="12"/>
        <v/>
      </c>
      <c r="AN176" s="10" t="str">
        <f t="shared" si="12"/>
        <v/>
      </c>
      <c r="AO176" s="46" t="s">
        <v>142</v>
      </c>
      <c r="AP176" s="46" t="s">
        <v>143</v>
      </c>
      <c r="AQ176" s="46">
        <v>1</v>
      </c>
      <c r="BE176" s="13" t="str">
        <f t="shared" si="13"/>
        <v>SilverpeakSFP</v>
      </c>
      <c r="BF176" s="13" t="str">
        <f t="shared" si="13"/>
        <v>SilverpeakPIM</v>
      </c>
      <c r="BG176" s="13" t="str">
        <f t="shared" si="13"/>
        <v>SilverpeakBW</v>
      </c>
      <c r="BH176" s="13" t="str">
        <f t="shared" si="13"/>
        <v>SilverpeakCable</v>
      </c>
      <c r="BI176" s="13" t="str">
        <f t="shared" si="13"/>
        <v>SilverpeakPC</v>
      </c>
      <c r="BJ176" s="13" t="str">
        <f t="shared" si="8"/>
        <v>SilverpeakFull PRMA</v>
      </c>
    </row>
    <row r="177" spans="1:62" s="63" customFormat="1" ht="87" x14ac:dyDescent="0.35">
      <c r="A177" s="62" t="e">
        <f>IF(F177="Gateway","SDWAN Gateway, SDW0020",IF(E177="","",VLOOKUP(E177,#REF!,2,FALSE)))</f>
        <v>#REF!</v>
      </c>
      <c r="B177" s="62" t="e">
        <f>IF(F177="Gateway","not applicable",IF(E177="","",VLOOKUP(E177,#REF!,3,FALSE)))</f>
        <v>#REF!</v>
      </c>
      <c r="C177" s="62" t="e">
        <f>IF(F177="Gateway","19400263",IF(E177="","",VLOOKUP(E177,#REF!,4,FALSE)))</f>
        <v>#REF!</v>
      </c>
      <c r="D177" s="63" t="s">
        <v>1523</v>
      </c>
      <c r="E177" s="64" t="s">
        <v>128</v>
      </c>
      <c r="F177" s="62" t="s">
        <v>129</v>
      </c>
      <c r="G177" s="63" t="s">
        <v>39</v>
      </c>
      <c r="H177" s="72" t="s">
        <v>2089</v>
      </c>
      <c r="J177" s="65">
        <v>11</v>
      </c>
      <c r="K177" s="64" t="s">
        <v>128</v>
      </c>
      <c r="L177" s="63" t="s">
        <v>253</v>
      </c>
      <c r="M177" s="63" t="s">
        <v>159</v>
      </c>
      <c r="N177" s="66">
        <v>1000</v>
      </c>
      <c r="O177" s="63" t="s">
        <v>250</v>
      </c>
      <c r="R177" s="63" t="s">
        <v>134</v>
      </c>
      <c r="S177" s="62" t="s">
        <v>149</v>
      </c>
      <c r="T177" s="65" t="s">
        <v>136</v>
      </c>
      <c r="U177" s="65"/>
      <c r="V177" s="65"/>
      <c r="W177" s="65"/>
      <c r="X177" s="65"/>
      <c r="Y177" s="65"/>
      <c r="Z177" s="65"/>
      <c r="AA177" s="65" t="s">
        <v>137</v>
      </c>
      <c r="AB177" s="65"/>
      <c r="AC177" s="65"/>
      <c r="AD177" s="65" t="s">
        <v>145</v>
      </c>
      <c r="AE177" s="65">
        <v>3</v>
      </c>
      <c r="AF177" s="65" t="s">
        <v>139</v>
      </c>
      <c r="AG177" s="65"/>
      <c r="AI177" s="65"/>
      <c r="AJ177" s="46"/>
      <c r="AK177" s="10" t="s">
        <v>141</v>
      </c>
      <c r="AL177" s="10" t="str">
        <f>IF(E177="Fortinet",_xlfn.IFNA(VLOOKUP(AI177,#REF!,2,FALSE),"Please select option under Full PRMA Coverage column"),"")</f>
        <v/>
      </c>
      <c r="AM177" s="10" t="str">
        <f t="shared" si="12"/>
        <v/>
      </c>
      <c r="AN177" s="10" t="str">
        <f t="shared" si="12"/>
        <v/>
      </c>
      <c r="AO177" s="65" t="s">
        <v>142</v>
      </c>
      <c r="AP177" s="65" t="s">
        <v>143</v>
      </c>
      <c r="AQ177" s="65">
        <v>1</v>
      </c>
      <c r="BE177" s="68" t="str">
        <f t="shared" si="13"/>
        <v>SilverpeakSFP</v>
      </c>
      <c r="BF177" s="68" t="str">
        <f t="shared" si="13"/>
        <v>SilverpeakPIM</v>
      </c>
      <c r="BG177" s="68" t="str">
        <f t="shared" si="13"/>
        <v>SilverpeakBW</v>
      </c>
      <c r="BH177" s="68" t="str">
        <f t="shared" si="13"/>
        <v>SilverpeakCable</v>
      </c>
      <c r="BI177" s="68" t="str">
        <f t="shared" si="13"/>
        <v>SilverpeakPC</v>
      </c>
      <c r="BJ177" s="68" t="str">
        <f t="shared" si="13"/>
        <v>SilverpeakFull PRMA</v>
      </c>
    </row>
    <row r="178" spans="1:62" s="48" customFormat="1" ht="87" x14ac:dyDescent="0.35">
      <c r="A178" s="10" t="e">
        <f>IF(F178="Gateway","SDWAN Gateway, SDW0020",IF(E178="","",VLOOKUP(E178,#REF!,2,FALSE)))</f>
        <v>#REF!</v>
      </c>
      <c r="B178" s="10" t="e">
        <f>IF(F178="Gateway","not applicable",IF(E178="","",VLOOKUP(E178,#REF!,3,FALSE)))</f>
        <v>#REF!</v>
      </c>
      <c r="C178" s="10" t="e">
        <f>IF(F178="Gateway","19400263",IF(E178="","",VLOOKUP(E178,#REF!,4,FALSE)))</f>
        <v>#REF!</v>
      </c>
      <c r="D178" s="48" t="s">
        <v>1063</v>
      </c>
      <c r="E178" s="43" t="s">
        <v>128</v>
      </c>
      <c r="F178" s="10" t="s">
        <v>129</v>
      </c>
      <c r="G178" s="52" t="s">
        <v>39</v>
      </c>
      <c r="H178" s="48" t="s">
        <v>2090</v>
      </c>
      <c r="J178" s="46">
        <v>36</v>
      </c>
      <c r="K178" s="43" t="s">
        <v>128</v>
      </c>
      <c r="L178" s="48" t="s">
        <v>158</v>
      </c>
      <c r="M178" s="48" t="s">
        <v>159</v>
      </c>
      <c r="N178" s="61">
        <v>50</v>
      </c>
      <c r="O178" s="48" t="s">
        <v>254</v>
      </c>
      <c r="R178" s="48" t="s">
        <v>134</v>
      </c>
      <c r="S178" s="10" t="s">
        <v>160</v>
      </c>
      <c r="T178" s="46" t="s">
        <v>136</v>
      </c>
      <c r="U178" s="46"/>
      <c r="V178" s="46"/>
      <c r="W178" s="46"/>
      <c r="X178" s="46"/>
      <c r="Y178" s="46"/>
      <c r="Z178" s="46"/>
      <c r="AA178" s="46" t="s">
        <v>137</v>
      </c>
      <c r="AB178" s="46"/>
      <c r="AC178" s="46"/>
      <c r="AD178" s="46" t="s">
        <v>145</v>
      </c>
      <c r="AE178" s="46">
        <v>3</v>
      </c>
      <c r="AF178" s="46" t="s">
        <v>139</v>
      </c>
      <c r="AG178" s="46"/>
      <c r="AI178" s="46"/>
      <c r="AJ178" s="46"/>
      <c r="AK178" s="10" t="s">
        <v>141</v>
      </c>
      <c r="AL178" s="10" t="str">
        <f>IF(E178="Fortinet",_xlfn.IFNA(VLOOKUP(AI178,#REF!,2,FALSE),"Please select option under Full PRMA Coverage column"),"")</f>
        <v/>
      </c>
      <c r="AM178" s="10" t="str">
        <f t="shared" si="12"/>
        <v/>
      </c>
      <c r="AN178" s="10" t="str">
        <f t="shared" si="12"/>
        <v/>
      </c>
      <c r="AO178" s="46" t="s">
        <v>142</v>
      </c>
      <c r="AP178" s="46" t="s">
        <v>143</v>
      </c>
      <c r="AQ178" s="46">
        <v>1</v>
      </c>
      <c r="BE178" s="13" t="str">
        <f t="shared" si="13"/>
        <v>SilverpeakSFP</v>
      </c>
      <c r="BF178" s="13" t="str">
        <f t="shared" si="13"/>
        <v>SilverpeakPIM</v>
      </c>
      <c r="BG178" s="13" t="str">
        <f t="shared" si="13"/>
        <v>SilverpeakBW</v>
      </c>
      <c r="BH178" s="13" t="str">
        <f t="shared" si="13"/>
        <v>SilverpeakCable</v>
      </c>
      <c r="BI178" s="13" t="str">
        <f t="shared" si="13"/>
        <v>SilverpeakPC</v>
      </c>
      <c r="BJ178" s="13" t="str">
        <f t="shared" si="13"/>
        <v>SilverpeakFull PRMA</v>
      </c>
    </row>
    <row r="179" spans="1:62" s="48" customFormat="1" ht="87" x14ac:dyDescent="0.35">
      <c r="A179" s="10" t="e">
        <f>IF(F179="Gateway","SDWAN Gateway, SDW0020",IF(E179="","",VLOOKUP(E179,#REF!,2,FALSE)))</f>
        <v>#REF!</v>
      </c>
      <c r="B179" s="10" t="e">
        <f>IF(F179="Gateway","not applicable",IF(E179="","",VLOOKUP(E179,#REF!,3,FALSE)))</f>
        <v>#REF!</v>
      </c>
      <c r="C179" s="10" t="e">
        <f>IF(F179="Gateway","19400263",IF(E179="","",VLOOKUP(E179,#REF!,4,FALSE)))</f>
        <v>#REF!</v>
      </c>
      <c r="D179" s="48" t="s">
        <v>1065</v>
      </c>
      <c r="E179" s="43" t="s">
        <v>128</v>
      </c>
      <c r="F179" s="10" t="s">
        <v>129</v>
      </c>
      <c r="G179" s="52" t="s">
        <v>39</v>
      </c>
      <c r="H179" s="48" t="s">
        <v>2090</v>
      </c>
      <c r="J179" s="46">
        <v>37</v>
      </c>
      <c r="K179" s="43" t="s">
        <v>128</v>
      </c>
      <c r="L179" s="48" t="s">
        <v>158</v>
      </c>
      <c r="M179" s="48" t="s">
        <v>159</v>
      </c>
      <c r="N179" s="61">
        <v>50</v>
      </c>
      <c r="O179" s="48" t="s">
        <v>254</v>
      </c>
      <c r="R179" s="48" t="s">
        <v>134</v>
      </c>
      <c r="S179" s="10" t="s">
        <v>160</v>
      </c>
      <c r="T179" s="46" t="s">
        <v>136</v>
      </c>
      <c r="U179" s="46"/>
      <c r="V179" s="46"/>
      <c r="W179" s="46"/>
      <c r="X179" s="46"/>
      <c r="Y179" s="46"/>
      <c r="Z179" s="46"/>
      <c r="AA179" s="46" t="s">
        <v>137</v>
      </c>
      <c r="AB179" s="46"/>
      <c r="AC179" s="46"/>
      <c r="AD179" s="46" t="s">
        <v>145</v>
      </c>
      <c r="AE179" s="46">
        <v>3</v>
      </c>
      <c r="AF179" s="46" t="s">
        <v>139</v>
      </c>
      <c r="AG179" s="46"/>
      <c r="AI179" s="46"/>
      <c r="AJ179" s="46"/>
      <c r="AK179" s="10" t="s">
        <v>141</v>
      </c>
      <c r="AL179" s="10" t="str">
        <f>IF(E179="Fortinet",_xlfn.IFNA(VLOOKUP(AI179,#REF!,2,FALSE),"Please select option under Full PRMA Coverage column"),"")</f>
        <v/>
      </c>
      <c r="AM179" s="10" t="str">
        <f t="shared" si="12"/>
        <v/>
      </c>
      <c r="AN179" s="10" t="str">
        <f t="shared" si="12"/>
        <v/>
      </c>
      <c r="AO179" s="46" t="s">
        <v>142</v>
      </c>
      <c r="AP179" s="46" t="s">
        <v>143</v>
      </c>
      <c r="AQ179" s="46">
        <v>1</v>
      </c>
      <c r="BE179" s="13" t="str">
        <f t="shared" si="13"/>
        <v>SilverpeakSFP</v>
      </c>
      <c r="BF179" s="13" t="str">
        <f t="shared" si="13"/>
        <v>SilverpeakPIM</v>
      </c>
      <c r="BG179" s="13" t="str">
        <f t="shared" si="13"/>
        <v>SilverpeakBW</v>
      </c>
      <c r="BH179" s="13" t="str">
        <f t="shared" si="13"/>
        <v>SilverpeakCable</v>
      </c>
      <c r="BI179" s="13" t="str">
        <f t="shared" si="13"/>
        <v>SilverpeakPC</v>
      </c>
      <c r="BJ179" s="13" t="str">
        <f t="shared" si="13"/>
        <v>SilverpeakFull PRMA</v>
      </c>
    </row>
    <row r="180" spans="1:62" s="48" customFormat="1" ht="87" x14ac:dyDescent="0.35">
      <c r="A180" s="10" t="e">
        <f>IF(F180="Gateway","SDWAN Gateway, SDW0020",IF(E180="","",VLOOKUP(E180,#REF!,2,FALSE)))</f>
        <v>#REF!</v>
      </c>
      <c r="B180" s="10" t="e">
        <f>IF(F180="Gateway","not applicable",IF(E180="","",VLOOKUP(E180,#REF!,3,FALSE)))</f>
        <v>#REF!</v>
      </c>
      <c r="C180" s="10" t="e">
        <f>IF(F180="Gateway","19400263",IF(E180="","",VLOOKUP(E180,#REF!,4,FALSE)))</f>
        <v>#REF!</v>
      </c>
      <c r="D180" s="48" t="s">
        <v>1067</v>
      </c>
      <c r="E180" s="43" t="s">
        <v>128</v>
      </c>
      <c r="F180" s="10" t="s">
        <v>129</v>
      </c>
      <c r="G180" s="52" t="s">
        <v>39</v>
      </c>
      <c r="H180" s="48" t="s">
        <v>1068</v>
      </c>
      <c r="J180" s="46">
        <v>9</v>
      </c>
      <c r="K180" s="10" t="s">
        <v>130</v>
      </c>
      <c r="L180" s="48" t="s">
        <v>158</v>
      </c>
      <c r="M180" s="48" t="s">
        <v>159</v>
      </c>
      <c r="N180" s="61">
        <v>300</v>
      </c>
      <c r="O180" s="48" t="s">
        <v>255</v>
      </c>
      <c r="Q180" s="46"/>
      <c r="R180" s="48" t="s">
        <v>134</v>
      </c>
      <c r="S180" s="10" t="s">
        <v>149</v>
      </c>
      <c r="T180" s="46" t="s">
        <v>136</v>
      </c>
      <c r="U180" s="46"/>
      <c r="V180" s="46"/>
      <c r="W180" s="46"/>
      <c r="X180" s="46"/>
      <c r="Y180" s="46"/>
      <c r="Z180" s="46"/>
      <c r="AA180" s="46" t="s">
        <v>137</v>
      </c>
      <c r="AB180" s="46"/>
      <c r="AC180" s="46"/>
      <c r="AD180" s="46" t="s">
        <v>145</v>
      </c>
      <c r="AE180" s="46">
        <v>3</v>
      </c>
      <c r="AF180" s="46" t="s">
        <v>139</v>
      </c>
      <c r="AG180" s="46"/>
      <c r="AI180" s="46"/>
      <c r="AJ180" s="46"/>
      <c r="AK180" s="10" t="s">
        <v>141</v>
      </c>
      <c r="AL180" s="10" t="str">
        <f>IF(E180="Fortinet",_xlfn.IFNA(VLOOKUP(AI180,#REF!,2,FALSE),"Please select option under Full PRMA Coverage column"),"")</f>
        <v/>
      </c>
      <c r="AM180" s="10" t="str">
        <f t="shared" si="12"/>
        <v/>
      </c>
      <c r="AN180" s="10" t="str">
        <f t="shared" si="12"/>
        <v/>
      </c>
      <c r="AO180" s="46" t="s">
        <v>142</v>
      </c>
      <c r="AP180" s="46" t="s">
        <v>143</v>
      </c>
      <c r="AQ180" s="46">
        <v>1</v>
      </c>
      <c r="BE180" s="13" t="str">
        <f t="shared" si="13"/>
        <v>SilverpeakSFP</v>
      </c>
      <c r="BF180" s="13" t="str">
        <f t="shared" si="13"/>
        <v>SilverpeakPIM</v>
      </c>
      <c r="BG180" s="13" t="str">
        <f t="shared" si="13"/>
        <v>SilverpeakBW</v>
      </c>
      <c r="BH180" s="13" t="str">
        <f t="shared" si="13"/>
        <v>SilverpeakCable</v>
      </c>
      <c r="BI180" s="13" t="str">
        <f t="shared" si="13"/>
        <v>SilverpeakPC</v>
      </c>
      <c r="BJ180" s="13" t="str">
        <f t="shared" si="13"/>
        <v>SilverpeakFull PRMA</v>
      </c>
    </row>
    <row r="181" spans="1:62" s="48" customFormat="1" ht="87" x14ac:dyDescent="0.35">
      <c r="A181" s="10" t="e">
        <f>IF(F181="Gateway","SDWAN Gateway, SDW0020",IF(E181="","",VLOOKUP(E181,#REF!,2,FALSE)))</f>
        <v>#REF!</v>
      </c>
      <c r="B181" s="10" t="e">
        <f>IF(F181="Gateway","not applicable",IF(E181="","",VLOOKUP(E181,#REF!,3,FALSE)))</f>
        <v>#REF!</v>
      </c>
      <c r="C181" s="10" t="e">
        <f>IF(F181="Gateway","19400263",IF(E181="","",VLOOKUP(E181,#REF!,4,FALSE)))</f>
        <v>#REF!</v>
      </c>
      <c r="D181" s="48" t="s">
        <v>1070</v>
      </c>
      <c r="E181" s="43" t="s">
        <v>128</v>
      </c>
      <c r="F181" s="10" t="s">
        <v>129</v>
      </c>
      <c r="G181" s="52" t="s">
        <v>39</v>
      </c>
      <c r="H181" s="48" t="s">
        <v>1068</v>
      </c>
      <c r="J181" s="69">
        <v>10</v>
      </c>
      <c r="K181" s="10" t="s">
        <v>130</v>
      </c>
      <c r="L181" s="48" t="s">
        <v>158</v>
      </c>
      <c r="M181" s="48" t="s">
        <v>159</v>
      </c>
      <c r="N181" s="61">
        <v>200</v>
      </c>
      <c r="O181" s="48" t="s">
        <v>255</v>
      </c>
      <c r="Q181" s="46"/>
      <c r="R181" s="48" t="s">
        <v>134</v>
      </c>
      <c r="S181" s="10" t="s">
        <v>149</v>
      </c>
      <c r="T181" s="46" t="s">
        <v>136</v>
      </c>
      <c r="U181" s="46"/>
      <c r="V181" s="46"/>
      <c r="W181" s="46"/>
      <c r="X181" s="46"/>
      <c r="Y181" s="46"/>
      <c r="Z181" s="46"/>
      <c r="AA181" s="46" t="s">
        <v>137</v>
      </c>
      <c r="AB181" s="46"/>
      <c r="AC181" s="46"/>
      <c r="AD181" s="46" t="s">
        <v>145</v>
      </c>
      <c r="AE181" s="46">
        <v>3</v>
      </c>
      <c r="AF181" s="46" t="s">
        <v>139</v>
      </c>
      <c r="AG181" s="46"/>
      <c r="AI181" s="46"/>
      <c r="AJ181" s="46"/>
      <c r="AK181" s="10" t="s">
        <v>141</v>
      </c>
      <c r="AL181" s="10" t="str">
        <f>IF(E181="Fortinet",_xlfn.IFNA(VLOOKUP(AI181,#REF!,2,FALSE),"Please select option under Full PRMA Coverage column"),"")</f>
        <v/>
      </c>
      <c r="AM181" s="10" t="str">
        <f t="shared" si="12"/>
        <v/>
      </c>
      <c r="AN181" s="10" t="str">
        <f t="shared" si="12"/>
        <v/>
      </c>
      <c r="AO181" s="46" t="s">
        <v>142</v>
      </c>
      <c r="AP181" s="46" t="s">
        <v>143</v>
      </c>
      <c r="AQ181" s="46">
        <v>1</v>
      </c>
      <c r="BE181" s="13" t="str">
        <f t="shared" si="13"/>
        <v>SilverpeakSFP</v>
      </c>
      <c r="BF181" s="13" t="str">
        <f t="shared" si="13"/>
        <v>SilverpeakPIM</v>
      </c>
      <c r="BG181" s="13" t="str">
        <f t="shared" si="13"/>
        <v>SilverpeakBW</v>
      </c>
      <c r="BH181" s="13" t="str">
        <f t="shared" si="13"/>
        <v>SilverpeakCable</v>
      </c>
      <c r="BI181" s="13" t="str">
        <f t="shared" si="13"/>
        <v>SilverpeakPC</v>
      </c>
      <c r="BJ181" s="13" t="str">
        <f t="shared" si="13"/>
        <v>SilverpeakFull PRMA</v>
      </c>
    </row>
    <row r="182" spans="1:62" s="48" customFormat="1" ht="87" x14ac:dyDescent="0.35">
      <c r="A182" s="10" t="e">
        <f>IF(F182="Gateway","SDWAN Gateway, SDW0020",IF(E182="","",VLOOKUP(E182,#REF!,2,FALSE)))</f>
        <v>#REF!</v>
      </c>
      <c r="B182" s="10" t="e">
        <f>IF(F182="Gateway","not applicable",IF(E182="","",VLOOKUP(E182,#REF!,3,FALSE)))</f>
        <v>#REF!</v>
      </c>
      <c r="C182" s="10" t="e">
        <f>IF(F182="Gateway","19400263",IF(E182="","",VLOOKUP(E182,#REF!,4,FALSE)))</f>
        <v>#REF!</v>
      </c>
      <c r="D182" s="48" t="s">
        <v>1072</v>
      </c>
      <c r="E182" s="43" t="s">
        <v>128</v>
      </c>
      <c r="F182" s="10" t="s">
        <v>129</v>
      </c>
      <c r="G182" s="52" t="s">
        <v>39</v>
      </c>
      <c r="H182" s="71" t="s">
        <v>2091</v>
      </c>
      <c r="J182" s="46">
        <v>30</v>
      </c>
      <c r="K182" s="10" t="s">
        <v>130</v>
      </c>
      <c r="L182" s="48" t="s">
        <v>205</v>
      </c>
      <c r="M182" s="48" t="s">
        <v>147</v>
      </c>
      <c r="N182" s="61">
        <v>100</v>
      </c>
      <c r="O182" s="48" t="s">
        <v>256</v>
      </c>
      <c r="Q182" s="46"/>
      <c r="R182" s="48" t="s">
        <v>134</v>
      </c>
      <c r="S182" s="10" t="s">
        <v>149</v>
      </c>
      <c r="T182" s="46" t="s">
        <v>136</v>
      </c>
      <c r="U182" s="46"/>
      <c r="V182" s="46"/>
      <c r="W182" s="46"/>
      <c r="X182" s="46"/>
      <c r="Y182" s="46"/>
      <c r="Z182" s="46"/>
      <c r="AA182" s="46" t="s">
        <v>137</v>
      </c>
      <c r="AB182" s="46"/>
      <c r="AC182" s="46"/>
      <c r="AD182" s="46" t="s">
        <v>145</v>
      </c>
      <c r="AE182" s="46">
        <v>3</v>
      </c>
      <c r="AF182" s="46" t="s">
        <v>139</v>
      </c>
      <c r="AG182" s="46"/>
      <c r="AI182" s="46"/>
      <c r="AJ182" s="46"/>
      <c r="AK182" s="10" t="s">
        <v>141</v>
      </c>
      <c r="AL182" s="10" t="str">
        <f>IF(E182="Fortinet",_xlfn.IFNA(VLOOKUP(AI182,#REF!,2,FALSE),"Please select option under Full PRMA Coverage column"),"")</f>
        <v/>
      </c>
      <c r="AM182" s="10" t="str">
        <f t="shared" si="12"/>
        <v/>
      </c>
      <c r="AN182" s="10" t="str">
        <f t="shared" si="12"/>
        <v/>
      </c>
      <c r="AO182" s="46" t="s">
        <v>142</v>
      </c>
      <c r="AP182" s="46" t="s">
        <v>143</v>
      </c>
      <c r="AQ182" s="46">
        <v>1</v>
      </c>
      <c r="BE182" s="13" t="str">
        <f t="shared" si="13"/>
        <v>SilverpeakSFP</v>
      </c>
      <c r="BF182" s="13" t="str">
        <f t="shared" si="13"/>
        <v>SilverpeakPIM</v>
      </c>
      <c r="BG182" s="13" t="str">
        <f t="shared" si="13"/>
        <v>SilverpeakBW</v>
      </c>
      <c r="BH182" s="13" t="str">
        <f t="shared" si="13"/>
        <v>SilverpeakCable</v>
      </c>
      <c r="BI182" s="13" t="str">
        <f t="shared" si="13"/>
        <v>SilverpeakPC</v>
      </c>
      <c r="BJ182" s="13" t="str">
        <f t="shared" si="13"/>
        <v>SilverpeakFull PRMA</v>
      </c>
    </row>
    <row r="183" spans="1:62" s="48" customFormat="1" ht="87" x14ac:dyDescent="0.35">
      <c r="A183" s="10" t="e">
        <f>IF(F183="Gateway","SDWAN Gateway, SDW0020",IF(E183="","",VLOOKUP(E183,#REF!,2,FALSE)))</f>
        <v>#REF!</v>
      </c>
      <c r="B183" s="10" t="e">
        <f>IF(F183="Gateway","not applicable",IF(E183="","",VLOOKUP(E183,#REF!,3,FALSE)))</f>
        <v>#REF!</v>
      </c>
      <c r="C183" s="10" t="e">
        <f>IF(F183="Gateway","19400263",IF(E183="","",VLOOKUP(E183,#REF!,4,FALSE)))</f>
        <v>#REF!</v>
      </c>
      <c r="D183" s="48" t="s">
        <v>1074</v>
      </c>
      <c r="E183" s="43" t="s">
        <v>128</v>
      </c>
      <c r="F183" s="10" t="s">
        <v>129</v>
      </c>
      <c r="G183" s="52" t="s">
        <v>39</v>
      </c>
      <c r="H183" s="71" t="s">
        <v>2091</v>
      </c>
      <c r="J183" s="46">
        <v>31</v>
      </c>
      <c r="K183" s="10" t="s">
        <v>130</v>
      </c>
      <c r="L183" s="48" t="s">
        <v>205</v>
      </c>
      <c r="M183" s="48" t="s">
        <v>159</v>
      </c>
      <c r="N183" s="61">
        <v>100</v>
      </c>
      <c r="O183" s="48" t="s">
        <v>256</v>
      </c>
      <c r="Q183" s="46"/>
      <c r="R183" s="48" t="s">
        <v>134</v>
      </c>
      <c r="S183" s="10" t="s">
        <v>149</v>
      </c>
      <c r="T183" s="46" t="s">
        <v>136</v>
      </c>
      <c r="U183" s="46"/>
      <c r="V183" s="46"/>
      <c r="W183" s="46"/>
      <c r="X183" s="46"/>
      <c r="Y183" s="46"/>
      <c r="Z183" s="46"/>
      <c r="AA183" s="46" t="s">
        <v>137</v>
      </c>
      <c r="AB183" s="46"/>
      <c r="AC183" s="46"/>
      <c r="AD183" s="46" t="s">
        <v>145</v>
      </c>
      <c r="AE183" s="46">
        <v>3</v>
      </c>
      <c r="AF183" s="46" t="s">
        <v>139</v>
      </c>
      <c r="AG183" s="46"/>
      <c r="AI183" s="46"/>
      <c r="AJ183" s="46"/>
      <c r="AK183" s="10" t="s">
        <v>141</v>
      </c>
      <c r="AL183" s="10" t="str">
        <f>IF(E183="Fortinet",_xlfn.IFNA(VLOOKUP(AI183,#REF!,2,FALSE),"Please select option under Full PRMA Coverage column"),"")</f>
        <v/>
      </c>
      <c r="AM183" s="10" t="str">
        <f t="shared" si="12"/>
        <v/>
      </c>
      <c r="AN183" s="10" t="str">
        <f t="shared" si="12"/>
        <v/>
      </c>
      <c r="AO183" s="46" t="s">
        <v>142</v>
      </c>
      <c r="AP183" s="46" t="s">
        <v>143</v>
      </c>
      <c r="AQ183" s="46">
        <v>1</v>
      </c>
      <c r="BE183" s="13" t="str">
        <f t="shared" si="13"/>
        <v>SilverpeakSFP</v>
      </c>
      <c r="BF183" s="13" t="str">
        <f t="shared" si="13"/>
        <v>SilverpeakPIM</v>
      </c>
      <c r="BG183" s="13" t="str">
        <f t="shared" si="13"/>
        <v>SilverpeakBW</v>
      </c>
      <c r="BH183" s="13" t="str">
        <f t="shared" si="13"/>
        <v>SilverpeakCable</v>
      </c>
      <c r="BI183" s="13" t="str">
        <f t="shared" si="13"/>
        <v>SilverpeakPC</v>
      </c>
      <c r="BJ183" s="13" t="str">
        <f t="shared" si="13"/>
        <v>SilverpeakFull PRMA</v>
      </c>
    </row>
    <row r="184" spans="1:62" s="48" customFormat="1" ht="116" x14ac:dyDescent="0.35">
      <c r="A184" s="10" t="e">
        <f>IF(F184="Gateway","SDWAN Gateway, SDW0020",IF(E184="","",VLOOKUP(E184,#REF!,2,FALSE)))</f>
        <v>#REF!</v>
      </c>
      <c r="B184" s="10" t="e">
        <f>IF(F184="Gateway","not applicable",IF(E184="","",VLOOKUP(E184,#REF!,3,FALSE)))</f>
        <v>#REF!</v>
      </c>
      <c r="C184" s="10" t="e">
        <f>IF(F184="Gateway","19400263",IF(E184="","",VLOOKUP(E184,#REF!,4,FALSE)))</f>
        <v>#REF!</v>
      </c>
      <c r="D184" s="48" t="s">
        <v>1076</v>
      </c>
      <c r="E184" s="43" t="s">
        <v>128</v>
      </c>
      <c r="F184" s="10" t="s">
        <v>129</v>
      </c>
      <c r="G184" s="52" t="s">
        <v>39</v>
      </c>
      <c r="H184" s="71" t="s">
        <v>2016</v>
      </c>
      <c r="J184" s="46">
        <v>36</v>
      </c>
      <c r="K184" s="10" t="s">
        <v>130</v>
      </c>
      <c r="L184" s="48" t="s">
        <v>158</v>
      </c>
      <c r="M184" s="48" t="s">
        <v>159</v>
      </c>
      <c r="N184" s="61">
        <v>50</v>
      </c>
      <c r="O184" s="48" t="s">
        <v>257</v>
      </c>
      <c r="Q184" s="46"/>
      <c r="R184" s="48" t="s">
        <v>134</v>
      </c>
      <c r="S184" s="10" t="s">
        <v>160</v>
      </c>
      <c r="T184" s="46" t="s">
        <v>136</v>
      </c>
      <c r="U184" s="46"/>
      <c r="V184" s="13"/>
      <c r="W184" s="46"/>
      <c r="X184" s="46"/>
      <c r="Y184" s="46"/>
      <c r="Z184" s="46"/>
      <c r="AA184" s="46" t="s">
        <v>137</v>
      </c>
      <c r="AB184" s="46"/>
      <c r="AC184" s="46"/>
      <c r="AD184" s="46" t="s">
        <v>154</v>
      </c>
      <c r="AE184" s="46">
        <v>3</v>
      </c>
      <c r="AF184" s="46" t="s">
        <v>139</v>
      </c>
      <c r="AG184" s="46"/>
      <c r="AI184" s="46"/>
      <c r="AJ184" s="46"/>
      <c r="AK184" s="10" t="s">
        <v>141</v>
      </c>
      <c r="AL184" s="10" t="str">
        <f>IF(E184="Fortinet",_xlfn.IFNA(VLOOKUP(AI184,#REF!,2,FALSE),"Please select option under Full PRMA Coverage column"),"")</f>
        <v/>
      </c>
      <c r="AM184" s="10" t="str">
        <f t="shared" si="12"/>
        <v/>
      </c>
      <c r="AN184" s="10" t="str">
        <f t="shared" si="12"/>
        <v/>
      </c>
      <c r="AO184" s="46" t="s">
        <v>142</v>
      </c>
      <c r="AP184" s="46" t="s">
        <v>143</v>
      </c>
      <c r="AQ184" s="46">
        <v>1</v>
      </c>
      <c r="BE184" s="13" t="str">
        <f t="shared" si="13"/>
        <v>SilverpeakSFP</v>
      </c>
      <c r="BF184" s="13" t="str">
        <f t="shared" si="13"/>
        <v>SilverpeakPIM</v>
      </c>
      <c r="BG184" s="13" t="str">
        <f t="shared" si="13"/>
        <v>SilverpeakBW</v>
      </c>
      <c r="BH184" s="13" t="str">
        <f t="shared" si="13"/>
        <v>SilverpeakCable</v>
      </c>
      <c r="BI184" s="13" t="str">
        <f t="shared" si="13"/>
        <v>SilverpeakPC</v>
      </c>
      <c r="BJ184" s="13" t="str">
        <f t="shared" si="13"/>
        <v>SilverpeakFull PRMA</v>
      </c>
    </row>
    <row r="185" spans="1:62" s="48" customFormat="1" ht="116" x14ac:dyDescent="0.35">
      <c r="A185" s="10" t="e">
        <f>IF(F185="Gateway","SDWAN Gateway, SDW0020",IF(E185="","",VLOOKUP(E185,#REF!,2,FALSE)))</f>
        <v>#REF!</v>
      </c>
      <c r="B185" s="10" t="e">
        <f>IF(F185="Gateway","not applicable",IF(E185="","",VLOOKUP(E185,#REF!,3,FALSE)))</f>
        <v>#REF!</v>
      </c>
      <c r="C185" s="10" t="e">
        <f>IF(F185="Gateway","19400263",IF(E185="","",VLOOKUP(E185,#REF!,4,FALSE)))</f>
        <v>#REF!</v>
      </c>
      <c r="D185" s="48" t="s">
        <v>1078</v>
      </c>
      <c r="E185" s="43" t="s">
        <v>128</v>
      </c>
      <c r="F185" s="10" t="s">
        <v>129</v>
      </c>
      <c r="G185" s="52" t="s">
        <v>39</v>
      </c>
      <c r="H185" s="71" t="s">
        <v>2016</v>
      </c>
      <c r="J185" s="46">
        <v>37</v>
      </c>
      <c r="K185" s="10" t="s">
        <v>130</v>
      </c>
      <c r="L185" s="48" t="s">
        <v>158</v>
      </c>
      <c r="M185" s="48" t="s">
        <v>159</v>
      </c>
      <c r="N185" s="61">
        <v>50</v>
      </c>
      <c r="O185" s="48" t="s">
        <v>257</v>
      </c>
      <c r="Q185" s="46"/>
      <c r="R185" s="48" t="s">
        <v>134</v>
      </c>
      <c r="S185" s="10" t="s">
        <v>160</v>
      </c>
      <c r="T185" s="46" t="s">
        <v>136</v>
      </c>
      <c r="U185" s="46"/>
      <c r="V185" s="13"/>
      <c r="W185" s="46"/>
      <c r="X185" s="46"/>
      <c r="Y185" s="46"/>
      <c r="Z185" s="46"/>
      <c r="AA185" s="46" t="s">
        <v>137</v>
      </c>
      <c r="AB185" s="46"/>
      <c r="AC185" s="46"/>
      <c r="AD185" s="46" t="s">
        <v>154</v>
      </c>
      <c r="AE185" s="46">
        <v>3</v>
      </c>
      <c r="AF185" s="46" t="s">
        <v>139</v>
      </c>
      <c r="AG185" s="46"/>
      <c r="AI185" s="46"/>
      <c r="AJ185" s="46"/>
      <c r="AK185" s="10" t="s">
        <v>141</v>
      </c>
      <c r="AL185" s="10" t="str">
        <f>IF(E185="Fortinet",_xlfn.IFNA(VLOOKUP(AI185,#REF!,2,FALSE),"Please select option under Full PRMA Coverage column"),"")</f>
        <v/>
      </c>
      <c r="AM185" s="10" t="str">
        <f t="shared" si="12"/>
        <v/>
      </c>
      <c r="AN185" s="10" t="str">
        <f t="shared" si="12"/>
        <v/>
      </c>
      <c r="AO185" s="46" t="s">
        <v>142</v>
      </c>
      <c r="AP185" s="46" t="s">
        <v>143</v>
      </c>
      <c r="AQ185" s="46">
        <v>1</v>
      </c>
      <c r="BE185" s="13" t="str">
        <f t="shared" si="13"/>
        <v>SilverpeakSFP</v>
      </c>
      <c r="BF185" s="13" t="str">
        <f t="shared" si="13"/>
        <v>SilverpeakPIM</v>
      </c>
      <c r="BG185" s="13" t="str">
        <f t="shared" si="13"/>
        <v>SilverpeakBW</v>
      </c>
      <c r="BH185" s="13" t="str">
        <f t="shared" si="13"/>
        <v>SilverpeakCable</v>
      </c>
      <c r="BI185" s="13" t="str">
        <f t="shared" si="13"/>
        <v>SilverpeakPC</v>
      </c>
      <c r="BJ185" s="13" t="str">
        <f t="shared" si="13"/>
        <v>SilverpeakFull PRMA</v>
      </c>
    </row>
    <row r="186" spans="1:62" s="48" customFormat="1" ht="116" x14ac:dyDescent="0.35">
      <c r="A186" s="10" t="e">
        <f>IF(F186="Gateway","SDWAN Gateway, SDW0020",IF(E186="","",VLOOKUP(E186,#REF!,2,FALSE)))</f>
        <v>#REF!</v>
      </c>
      <c r="B186" s="10" t="e">
        <f>IF(F186="Gateway","not applicable",IF(E186="","",VLOOKUP(E186,#REF!,3,FALSE)))</f>
        <v>#REF!</v>
      </c>
      <c r="C186" s="10" t="e">
        <f>IF(F186="Gateway","19400263",IF(E186="","",VLOOKUP(E186,#REF!,4,FALSE)))</f>
        <v>#REF!</v>
      </c>
      <c r="D186" s="48" t="s">
        <v>1080</v>
      </c>
      <c r="E186" s="43" t="s">
        <v>128</v>
      </c>
      <c r="F186" s="10" t="s">
        <v>129</v>
      </c>
      <c r="G186" s="52" t="s">
        <v>40</v>
      </c>
      <c r="H186" s="48" t="s">
        <v>2092</v>
      </c>
      <c r="J186" s="60">
        <v>9</v>
      </c>
      <c r="K186" s="10" t="s">
        <v>130</v>
      </c>
      <c r="L186" s="48" t="s">
        <v>131</v>
      </c>
      <c r="M186" s="48" t="s">
        <v>132</v>
      </c>
      <c r="N186" s="61">
        <v>200</v>
      </c>
      <c r="O186" s="48" t="s">
        <v>258</v>
      </c>
      <c r="Q186" s="46"/>
      <c r="R186" s="48" t="s">
        <v>134</v>
      </c>
      <c r="S186" s="10" t="s">
        <v>149</v>
      </c>
      <c r="T186" s="46" t="s">
        <v>136</v>
      </c>
      <c r="U186" s="46"/>
      <c r="V186" s="13"/>
      <c r="W186" s="46"/>
      <c r="X186" s="46"/>
      <c r="Y186" s="46"/>
      <c r="Z186" s="46"/>
      <c r="AA186" s="46" t="s">
        <v>137</v>
      </c>
      <c r="AB186" s="46"/>
      <c r="AC186" s="46"/>
      <c r="AD186" s="46" t="s">
        <v>154</v>
      </c>
      <c r="AE186" s="46">
        <v>3</v>
      </c>
      <c r="AF186" s="46" t="s">
        <v>139</v>
      </c>
      <c r="AG186" s="46"/>
      <c r="AI186" s="46"/>
      <c r="AJ186" s="46"/>
      <c r="AK186" s="10" t="s">
        <v>141</v>
      </c>
      <c r="AL186" s="10" t="str">
        <f>IF(E186="Fortinet",_xlfn.IFNA(VLOOKUP(AI186,#REF!,2,FALSE),"Please select option under Full PRMA Coverage column"),"")</f>
        <v/>
      </c>
      <c r="AM186" s="10" t="str">
        <f t="shared" si="12"/>
        <v/>
      </c>
      <c r="AN186" s="10" t="str">
        <f t="shared" si="12"/>
        <v/>
      </c>
      <c r="AO186" s="46" t="s">
        <v>142</v>
      </c>
      <c r="AP186" s="46" t="s">
        <v>143</v>
      </c>
      <c r="AQ186" s="46">
        <v>1</v>
      </c>
      <c r="BE186" s="13" t="str">
        <f t="shared" si="13"/>
        <v>SilverpeakSFP</v>
      </c>
      <c r="BF186" s="13" t="str">
        <f t="shared" si="13"/>
        <v>SilverpeakPIM</v>
      </c>
      <c r="BG186" s="13" t="str">
        <f t="shared" si="13"/>
        <v>SilverpeakBW</v>
      </c>
      <c r="BH186" s="13" t="str">
        <f t="shared" si="13"/>
        <v>SilverpeakCable</v>
      </c>
      <c r="BI186" s="13" t="str">
        <f t="shared" si="13"/>
        <v>SilverpeakPC</v>
      </c>
      <c r="BJ186" s="13" t="str">
        <f t="shared" si="13"/>
        <v>SilverpeakFull PRMA</v>
      </c>
    </row>
    <row r="187" spans="1:62" s="48" customFormat="1" ht="116" x14ac:dyDescent="0.35">
      <c r="A187" s="10" t="e">
        <f>IF(F187="Gateway","SDWAN Gateway, SDW0020",IF(E187="","",VLOOKUP(E187,#REF!,2,FALSE)))</f>
        <v>#REF!</v>
      </c>
      <c r="B187" s="10" t="e">
        <f>IF(F187="Gateway","not applicable",IF(E187="","",VLOOKUP(E187,#REF!,3,FALSE)))</f>
        <v>#REF!</v>
      </c>
      <c r="C187" s="10" t="e">
        <f>IF(F187="Gateway","19400263",IF(E187="","",VLOOKUP(E187,#REF!,4,FALSE)))</f>
        <v>#REF!</v>
      </c>
      <c r="D187" s="48" t="s">
        <v>1082</v>
      </c>
      <c r="E187" s="43" t="s">
        <v>128</v>
      </c>
      <c r="F187" s="10" t="s">
        <v>129</v>
      </c>
      <c r="G187" s="52" t="s">
        <v>40</v>
      </c>
      <c r="H187" s="48" t="s">
        <v>2092</v>
      </c>
      <c r="J187" s="46">
        <v>10</v>
      </c>
      <c r="K187" s="10" t="s">
        <v>130</v>
      </c>
      <c r="L187" s="48" t="s">
        <v>131</v>
      </c>
      <c r="M187" s="48" t="s">
        <v>147</v>
      </c>
      <c r="N187" s="61">
        <v>200</v>
      </c>
      <c r="O187" s="48" t="s">
        <v>258</v>
      </c>
      <c r="Q187" s="46"/>
      <c r="R187" s="48" t="s">
        <v>134</v>
      </c>
      <c r="S187" s="10" t="s">
        <v>149</v>
      </c>
      <c r="T187" s="46" t="s">
        <v>136</v>
      </c>
      <c r="U187" s="46"/>
      <c r="V187" s="13"/>
      <c r="W187" s="46"/>
      <c r="X187" s="46"/>
      <c r="Y187" s="46"/>
      <c r="Z187" s="46"/>
      <c r="AA187" s="46" t="s">
        <v>137</v>
      </c>
      <c r="AB187" s="46"/>
      <c r="AC187" s="46"/>
      <c r="AD187" s="46" t="s">
        <v>154</v>
      </c>
      <c r="AE187" s="46">
        <v>3</v>
      </c>
      <c r="AF187" s="46" t="s">
        <v>139</v>
      </c>
      <c r="AG187" s="46"/>
      <c r="AI187" s="46"/>
      <c r="AJ187" s="46"/>
      <c r="AK187" s="10" t="s">
        <v>141</v>
      </c>
      <c r="AL187" s="10" t="str">
        <f>IF(E187="Fortinet",_xlfn.IFNA(VLOOKUP(AI187,#REF!,2,FALSE),"Please select option under Full PRMA Coverage column"),"")</f>
        <v/>
      </c>
      <c r="AM187" s="10" t="str">
        <f t="shared" si="12"/>
        <v/>
      </c>
      <c r="AN187" s="10" t="str">
        <f t="shared" si="12"/>
        <v/>
      </c>
      <c r="AO187" s="46" t="s">
        <v>142</v>
      </c>
      <c r="AP187" s="46" t="s">
        <v>143</v>
      </c>
      <c r="AQ187" s="46">
        <v>1</v>
      </c>
      <c r="BE187" s="13" t="str">
        <f t="shared" si="13"/>
        <v>SilverpeakSFP</v>
      </c>
      <c r="BF187" s="13" t="str">
        <f t="shared" si="13"/>
        <v>SilverpeakPIM</v>
      </c>
      <c r="BG187" s="13" t="str">
        <f t="shared" si="13"/>
        <v>SilverpeakBW</v>
      </c>
      <c r="BH187" s="13" t="str">
        <f t="shared" si="13"/>
        <v>SilverpeakCable</v>
      </c>
      <c r="BI187" s="13" t="str">
        <f t="shared" si="13"/>
        <v>SilverpeakPC</v>
      </c>
      <c r="BJ187" s="13" t="str">
        <f t="shared" si="13"/>
        <v>SilverpeakFull PRMA</v>
      </c>
    </row>
    <row r="188" spans="1:62" s="48" customFormat="1" ht="87" x14ac:dyDescent="0.35">
      <c r="A188" s="10" t="e">
        <f>IF(F188="Gateway","SDWAN Gateway, SDW0020",IF(E188="","",VLOOKUP(E188,#REF!,2,FALSE)))</f>
        <v>#REF!</v>
      </c>
      <c r="B188" s="10" t="e">
        <f>IF(F188="Gateway","not applicable",IF(E188="","",VLOOKUP(E188,#REF!,3,FALSE)))</f>
        <v>#REF!</v>
      </c>
      <c r="C188" s="10" t="e">
        <f>IF(F188="Gateway","19400263",IF(E188="","",VLOOKUP(E188,#REF!,4,FALSE)))</f>
        <v>#REF!</v>
      </c>
      <c r="D188" s="48" t="s">
        <v>1084</v>
      </c>
      <c r="E188" s="43" t="s">
        <v>128</v>
      </c>
      <c r="F188" s="10" t="s">
        <v>129</v>
      </c>
      <c r="G188" s="52" t="s">
        <v>40</v>
      </c>
      <c r="H188" s="48" t="s">
        <v>2093</v>
      </c>
      <c r="J188" s="46">
        <v>9</v>
      </c>
      <c r="K188" s="10" t="s">
        <v>130</v>
      </c>
      <c r="L188" s="48" t="s">
        <v>131</v>
      </c>
      <c r="M188" s="48" t="s">
        <v>132</v>
      </c>
      <c r="N188" s="61">
        <v>200</v>
      </c>
      <c r="O188" s="48" t="s">
        <v>259</v>
      </c>
      <c r="Q188" s="46"/>
      <c r="R188" s="48" t="s">
        <v>134</v>
      </c>
      <c r="S188" s="10" t="s">
        <v>149</v>
      </c>
      <c r="T188" s="46" t="s">
        <v>136</v>
      </c>
      <c r="U188" s="46"/>
      <c r="V188" s="46"/>
      <c r="W188" s="46"/>
      <c r="X188" s="46"/>
      <c r="Y188" s="46"/>
      <c r="Z188" s="46"/>
      <c r="AA188" s="46" t="s">
        <v>137</v>
      </c>
      <c r="AB188" s="46"/>
      <c r="AC188" s="46"/>
      <c r="AD188" s="46" t="s">
        <v>145</v>
      </c>
      <c r="AE188" s="46">
        <v>3</v>
      </c>
      <c r="AF188" s="46" t="s">
        <v>139</v>
      </c>
      <c r="AG188" s="46"/>
      <c r="AI188" s="46"/>
      <c r="AJ188" s="46"/>
      <c r="AK188" s="10" t="s">
        <v>141</v>
      </c>
      <c r="AL188" s="10" t="str">
        <f>IF(E188="Fortinet",_xlfn.IFNA(VLOOKUP(AI188,#REF!,2,FALSE),"Please select option under Full PRMA Coverage column"),"")</f>
        <v/>
      </c>
      <c r="AM188" s="10" t="str">
        <f t="shared" si="12"/>
        <v/>
      </c>
      <c r="AN188" s="10" t="str">
        <f t="shared" si="12"/>
        <v/>
      </c>
      <c r="AO188" s="46" t="s">
        <v>142</v>
      </c>
      <c r="AP188" s="46" t="s">
        <v>143</v>
      </c>
      <c r="AQ188" s="46">
        <v>1</v>
      </c>
      <c r="BE188" s="13" t="str">
        <f t="shared" si="13"/>
        <v>SilverpeakSFP</v>
      </c>
      <c r="BF188" s="13" t="str">
        <f t="shared" si="13"/>
        <v>SilverpeakPIM</v>
      </c>
      <c r="BG188" s="13" t="str">
        <f t="shared" si="13"/>
        <v>SilverpeakBW</v>
      </c>
      <c r="BH188" s="13" t="str">
        <f t="shared" si="13"/>
        <v>SilverpeakCable</v>
      </c>
      <c r="BI188" s="13" t="str">
        <f t="shared" si="13"/>
        <v>SilverpeakPC</v>
      </c>
      <c r="BJ188" s="13" t="str">
        <f t="shared" si="13"/>
        <v>SilverpeakFull PRMA</v>
      </c>
    </row>
    <row r="189" spans="1:62" s="48" customFormat="1" ht="87" x14ac:dyDescent="0.35">
      <c r="A189" s="10" t="e">
        <f>IF(F189="Gateway","SDWAN Gateway, SDW0020",IF(E189="","",VLOOKUP(E189,#REF!,2,FALSE)))</f>
        <v>#REF!</v>
      </c>
      <c r="B189" s="10" t="e">
        <f>IF(F189="Gateway","not applicable",IF(E189="","",VLOOKUP(E189,#REF!,3,FALSE)))</f>
        <v>#REF!</v>
      </c>
      <c r="C189" s="10" t="e">
        <f>IF(F189="Gateway","19400263",IF(E189="","",VLOOKUP(E189,#REF!,4,FALSE)))</f>
        <v>#REF!</v>
      </c>
      <c r="D189" s="48" t="s">
        <v>1086</v>
      </c>
      <c r="E189" s="43" t="s">
        <v>128</v>
      </c>
      <c r="F189" s="10" t="s">
        <v>129</v>
      </c>
      <c r="G189" s="52" t="s">
        <v>40</v>
      </c>
      <c r="H189" s="48" t="s">
        <v>2093</v>
      </c>
      <c r="J189" s="46">
        <v>10</v>
      </c>
      <c r="K189" s="10" t="s">
        <v>130</v>
      </c>
      <c r="L189" s="48" t="s">
        <v>131</v>
      </c>
      <c r="M189" s="48" t="s">
        <v>147</v>
      </c>
      <c r="N189" s="61">
        <v>200</v>
      </c>
      <c r="O189" s="48" t="s">
        <v>259</v>
      </c>
      <c r="Q189" s="46"/>
      <c r="R189" s="48" t="s">
        <v>134</v>
      </c>
      <c r="S189" s="10" t="s">
        <v>149</v>
      </c>
      <c r="T189" s="46" t="s">
        <v>136</v>
      </c>
      <c r="U189" s="46"/>
      <c r="V189" s="46"/>
      <c r="W189" s="46"/>
      <c r="X189" s="46"/>
      <c r="Y189" s="46"/>
      <c r="Z189" s="46"/>
      <c r="AA189" s="46" t="s">
        <v>137</v>
      </c>
      <c r="AB189" s="46"/>
      <c r="AC189" s="46"/>
      <c r="AD189" s="46" t="s">
        <v>145</v>
      </c>
      <c r="AE189" s="46">
        <v>3</v>
      </c>
      <c r="AF189" s="46" t="s">
        <v>139</v>
      </c>
      <c r="AG189" s="46"/>
      <c r="AI189" s="46"/>
      <c r="AJ189" s="46"/>
      <c r="AK189" s="10" t="s">
        <v>141</v>
      </c>
      <c r="AL189" s="10" t="str">
        <f>IF(E189="Fortinet",_xlfn.IFNA(VLOOKUP(AI189,#REF!,2,FALSE),"Please select option under Full PRMA Coverage column"),"")</f>
        <v/>
      </c>
      <c r="AM189" s="10" t="str">
        <f t="shared" ref="AM189:AN199" si="14">IF($E189="Fortinet","SS to fill in","")</f>
        <v/>
      </c>
      <c r="AN189" s="10" t="str">
        <f t="shared" si="14"/>
        <v/>
      </c>
      <c r="AO189" s="46" t="s">
        <v>142</v>
      </c>
      <c r="AP189" s="46" t="s">
        <v>143</v>
      </c>
      <c r="AQ189" s="46">
        <v>1</v>
      </c>
      <c r="BE189" s="13" t="str">
        <f t="shared" si="13"/>
        <v>SilverpeakSFP</v>
      </c>
      <c r="BF189" s="13" t="str">
        <f t="shared" si="13"/>
        <v>SilverpeakPIM</v>
      </c>
      <c r="BG189" s="13" t="str">
        <f t="shared" si="13"/>
        <v>SilverpeakBW</v>
      </c>
      <c r="BH189" s="13" t="str">
        <f t="shared" si="13"/>
        <v>SilverpeakCable</v>
      </c>
      <c r="BI189" s="13" t="str">
        <f t="shared" si="13"/>
        <v>SilverpeakPC</v>
      </c>
      <c r="BJ189" s="13" t="str">
        <f t="shared" si="13"/>
        <v>SilverpeakFull PRMA</v>
      </c>
    </row>
    <row r="190" spans="1:62" s="48" customFormat="1" ht="116" x14ac:dyDescent="0.35">
      <c r="A190" s="10" t="e">
        <f>IF(F190="Gateway","SDWAN Gateway, SDW0020",IF(E190="","",VLOOKUP(E190,#REF!,2,FALSE)))</f>
        <v>#REF!</v>
      </c>
      <c r="B190" s="10" t="e">
        <f>IF(F190="Gateway","not applicable",IF(E190="","",VLOOKUP(E190,#REF!,3,FALSE)))</f>
        <v>#REF!</v>
      </c>
      <c r="C190" s="10" t="e">
        <f>IF(F190="Gateway","19400263",IF(E190="","",VLOOKUP(E190,#REF!,4,FALSE)))</f>
        <v>#REF!</v>
      </c>
      <c r="D190" s="48" t="s">
        <v>1088</v>
      </c>
      <c r="E190" s="43" t="s">
        <v>128</v>
      </c>
      <c r="F190" s="10" t="s">
        <v>129</v>
      </c>
      <c r="G190" s="52" t="s">
        <v>40</v>
      </c>
      <c r="H190" s="48" t="s">
        <v>1961</v>
      </c>
      <c r="J190" s="60">
        <v>30</v>
      </c>
      <c r="K190" s="10" t="s">
        <v>130</v>
      </c>
      <c r="L190" s="48" t="s">
        <v>146</v>
      </c>
      <c r="M190" s="48" t="s">
        <v>147</v>
      </c>
      <c r="N190" s="61">
        <v>100</v>
      </c>
      <c r="O190" s="48" t="s">
        <v>260</v>
      </c>
      <c r="Q190" s="46"/>
      <c r="R190" s="48" t="s">
        <v>134</v>
      </c>
      <c r="S190" s="10" t="s">
        <v>149</v>
      </c>
      <c r="T190" s="46" t="s">
        <v>136</v>
      </c>
      <c r="U190" s="46"/>
      <c r="V190" s="13"/>
      <c r="W190" s="46"/>
      <c r="X190" s="46"/>
      <c r="Y190" s="46"/>
      <c r="Z190" s="46"/>
      <c r="AA190" s="46" t="s">
        <v>137</v>
      </c>
      <c r="AB190" s="46"/>
      <c r="AC190" s="46"/>
      <c r="AD190" s="46" t="s">
        <v>154</v>
      </c>
      <c r="AE190" s="46">
        <v>3</v>
      </c>
      <c r="AF190" s="46" t="s">
        <v>139</v>
      </c>
      <c r="AG190" s="46"/>
      <c r="AI190" s="46"/>
      <c r="AJ190" s="46"/>
      <c r="AK190" s="10" t="s">
        <v>141</v>
      </c>
      <c r="AL190" s="10" t="str">
        <f>IF(E190="Fortinet",_xlfn.IFNA(VLOOKUP(AI190,#REF!,2,FALSE),"Please select option under Full PRMA Coverage column"),"")</f>
        <v/>
      </c>
      <c r="AM190" s="10" t="str">
        <f t="shared" si="14"/>
        <v/>
      </c>
      <c r="AN190" s="10" t="str">
        <f t="shared" si="14"/>
        <v/>
      </c>
      <c r="AO190" s="46" t="s">
        <v>142</v>
      </c>
      <c r="AP190" s="46" t="s">
        <v>143</v>
      </c>
      <c r="AQ190" s="46">
        <v>1</v>
      </c>
      <c r="BE190" s="13" t="str">
        <f t="shared" si="13"/>
        <v>SilverpeakSFP</v>
      </c>
      <c r="BF190" s="13" t="str">
        <f t="shared" si="13"/>
        <v>SilverpeakPIM</v>
      </c>
      <c r="BG190" s="13" t="str">
        <f t="shared" si="13"/>
        <v>SilverpeakBW</v>
      </c>
      <c r="BH190" s="13" t="str">
        <f t="shared" si="13"/>
        <v>SilverpeakCable</v>
      </c>
      <c r="BI190" s="13" t="str">
        <f t="shared" si="13"/>
        <v>SilverpeakPC</v>
      </c>
      <c r="BJ190" s="13" t="str">
        <f t="shared" si="13"/>
        <v>SilverpeakFull PRMA</v>
      </c>
    </row>
    <row r="191" spans="1:62" s="48" customFormat="1" ht="116" x14ac:dyDescent="0.35">
      <c r="A191" s="10" t="e">
        <f>IF(F191="Gateway","SDWAN Gateway, SDW0020",IF(E191="","",VLOOKUP(E191,#REF!,2,FALSE)))</f>
        <v>#REF!</v>
      </c>
      <c r="B191" s="10" t="e">
        <f>IF(F191="Gateway","not applicable",IF(E191="","",VLOOKUP(E191,#REF!,3,FALSE)))</f>
        <v>#REF!</v>
      </c>
      <c r="C191" s="10" t="e">
        <f>IF(F191="Gateway","19400263",IF(E191="","",VLOOKUP(E191,#REF!,4,FALSE)))</f>
        <v>#REF!</v>
      </c>
      <c r="D191" s="48" t="s">
        <v>1090</v>
      </c>
      <c r="E191" s="43" t="s">
        <v>128</v>
      </c>
      <c r="F191" s="10" t="s">
        <v>129</v>
      </c>
      <c r="G191" s="52" t="s">
        <v>40</v>
      </c>
      <c r="H191" s="48" t="s">
        <v>1961</v>
      </c>
      <c r="J191" s="60">
        <v>31</v>
      </c>
      <c r="K191" s="10" t="s">
        <v>130</v>
      </c>
      <c r="L191" s="48" t="s">
        <v>146</v>
      </c>
      <c r="M191" s="48" t="s">
        <v>147</v>
      </c>
      <c r="N191" s="61">
        <v>100</v>
      </c>
      <c r="O191" s="48" t="s">
        <v>260</v>
      </c>
      <c r="Q191" s="46"/>
      <c r="R191" s="48" t="s">
        <v>134</v>
      </c>
      <c r="S191" s="10" t="s">
        <v>149</v>
      </c>
      <c r="T191" s="46" t="s">
        <v>136</v>
      </c>
      <c r="U191" s="46"/>
      <c r="V191" s="13"/>
      <c r="W191" s="46"/>
      <c r="X191" s="46"/>
      <c r="Y191" s="46"/>
      <c r="Z191" s="46"/>
      <c r="AA191" s="46" t="s">
        <v>137</v>
      </c>
      <c r="AB191" s="46"/>
      <c r="AC191" s="46"/>
      <c r="AD191" s="46" t="s">
        <v>154</v>
      </c>
      <c r="AE191" s="46">
        <v>3</v>
      </c>
      <c r="AF191" s="46" t="s">
        <v>139</v>
      </c>
      <c r="AG191" s="46"/>
      <c r="AI191" s="46"/>
      <c r="AJ191" s="46"/>
      <c r="AK191" s="10" t="s">
        <v>141</v>
      </c>
      <c r="AL191" s="10" t="str">
        <f>IF(E191="Fortinet",_xlfn.IFNA(VLOOKUP(AI191,#REF!,2,FALSE),"Please select option under Full PRMA Coverage column"),"")</f>
        <v/>
      </c>
      <c r="AM191" s="10" t="str">
        <f t="shared" si="14"/>
        <v/>
      </c>
      <c r="AN191" s="10" t="str">
        <f t="shared" si="14"/>
        <v/>
      </c>
      <c r="AO191" s="46" t="s">
        <v>142</v>
      </c>
      <c r="AP191" s="46" t="s">
        <v>143</v>
      </c>
      <c r="AQ191" s="46">
        <v>1</v>
      </c>
      <c r="BE191" s="13" t="str">
        <f t="shared" si="13"/>
        <v>SilverpeakSFP</v>
      </c>
      <c r="BF191" s="13" t="str">
        <f t="shared" si="13"/>
        <v>SilverpeakPIM</v>
      </c>
      <c r="BG191" s="13" t="str">
        <f t="shared" si="13"/>
        <v>SilverpeakBW</v>
      </c>
      <c r="BH191" s="13" t="str">
        <f t="shared" si="13"/>
        <v>SilverpeakCable</v>
      </c>
      <c r="BI191" s="13" t="str">
        <f t="shared" si="13"/>
        <v>SilverpeakPC</v>
      </c>
      <c r="BJ191" s="13" t="str">
        <f t="shared" si="13"/>
        <v>SilverpeakFull PRMA</v>
      </c>
    </row>
    <row r="192" spans="1:62" s="48" customFormat="1" ht="116" x14ac:dyDescent="0.35">
      <c r="A192" s="10" t="e">
        <f>IF(F192="Gateway","SDWAN Gateway, SDW0020",IF(E192="","",VLOOKUP(E192,#REF!,2,FALSE)))</f>
        <v>#REF!</v>
      </c>
      <c r="B192" s="10" t="e">
        <f>IF(F192="Gateway","not applicable",IF(E192="","",VLOOKUP(E192,#REF!,3,FALSE)))</f>
        <v>#REF!</v>
      </c>
      <c r="C192" s="10" t="e">
        <f>IF(F192="Gateway","19400263",IF(E192="","",VLOOKUP(E192,#REF!,4,FALSE)))</f>
        <v>#REF!</v>
      </c>
      <c r="D192" s="48" t="s">
        <v>1092</v>
      </c>
      <c r="E192" s="43" t="s">
        <v>128</v>
      </c>
      <c r="F192" s="10" t="s">
        <v>129</v>
      </c>
      <c r="G192" s="52" t="s">
        <v>41</v>
      </c>
      <c r="H192" s="71" t="s">
        <v>2017</v>
      </c>
      <c r="J192" s="60">
        <v>30</v>
      </c>
      <c r="K192" s="10" t="s">
        <v>130</v>
      </c>
      <c r="L192" s="48" t="s">
        <v>131</v>
      </c>
      <c r="M192" s="48" t="s">
        <v>132</v>
      </c>
      <c r="N192" s="61">
        <v>100</v>
      </c>
      <c r="O192" s="48" t="s">
        <v>261</v>
      </c>
      <c r="Q192" s="46"/>
      <c r="R192" s="48" t="s">
        <v>134</v>
      </c>
      <c r="S192" s="10" t="s">
        <v>149</v>
      </c>
      <c r="T192" s="46" t="s">
        <v>136</v>
      </c>
      <c r="U192" s="46"/>
      <c r="V192" s="13"/>
      <c r="W192" s="46"/>
      <c r="X192" s="46"/>
      <c r="Y192" s="46"/>
      <c r="Z192" s="46"/>
      <c r="AA192" s="46" t="s">
        <v>137</v>
      </c>
      <c r="AB192" s="46"/>
      <c r="AC192" s="46"/>
      <c r="AD192" s="46" t="s">
        <v>154</v>
      </c>
      <c r="AE192" s="46">
        <v>3</v>
      </c>
      <c r="AF192" s="46" t="s">
        <v>139</v>
      </c>
      <c r="AG192" s="46"/>
      <c r="AI192" s="46"/>
      <c r="AJ192" s="46"/>
      <c r="AK192" s="10" t="s">
        <v>141</v>
      </c>
      <c r="AL192" s="10" t="str">
        <f>IF(E192="Fortinet",_xlfn.IFNA(VLOOKUP(AI192,#REF!,2,FALSE),"Please select option under Full PRMA Coverage column"),"")</f>
        <v/>
      </c>
      <c r="AM192" s="10" t="str">
        <f t="shared" si="14"/>
        <v/>
      </c>
      <c r="AN192" s="10" t="str">
        <f t="shared" si="14"/>
        <v/>
      </c>
      <c r="AO192" s="46" t="s">
        <v>142</v>
      </c>
      <c r="AP192" s="46" t="s">
        <v>143</v>
      </c>
      <c r="AQ192" s="46">
        <v>1</v>
      </c>
      <c r="BE192" s="13" t="str">
        <f t="shared" si="13"/>
        <v>SilverpeakSFP</v>
      </c>
      <c r="BF192" s="13" t="str">
        <f t="shared" si="13"/>
        <v>SilverpeakPIM</v>
      </c>
      <c r="BG192" s="13" t="str">
        <f t="shared" si="13"/>
        <v>SilverpeakBW</v>
      </c>
      <c r="BH192" s="13" t="str">
        <f t="shared" si="13"/>
        <v>SilverpeakCable</v>
      </c>
      <c r="BI192" s="13" t="str">
        <f t="shared" si="13"/>
        <v>SilverpeakPC</v>
      </c>
      <c r="BJ192" s="13" t="str">
        <f t="shared" si="13"/>
        <v>SilverpeakFull PRMA</v>
      </c>
    </row>
    <row r="193" spans="1:62" s="48" customFormat="1" ht="116" x14ac:dyDescent="0.35">
      <c r="A193" s="10" t="e">
        <f>IF(F193="Gateway","SDWAN Gateway, SDW0020",IF(E193="","",VLOOKUP(E193,#REF!,2,FALSE)))</f>
        <v>#REF!</v>
      </c>
      <c r="B193" s="10" t="e">
        <f>IF(F193="Gateway","not applicable",IF(E193="","",VLOOKUP(E193,#REF!,3,FALSE)))</f>
        <v>#REF!</v>
      </c>
      <c r="C193" s="10" t="e">
        <f>IF(F193="Gateway","19400263",IF(E193="","",VLOOKUP(E193,#REF!,4,FALSE)))</f>
        <v>#REF!</v>
      </c>
      <c r="D193" s="48" t="s">
        <v>1094</v>
      </c>
      <c r="E193" s="43" t="s">
        <v>128</v>
      </c>
      <c r="F193" s="10" t="s">
        <v>129</v>
      </c>
      <c r="G193" s="52" t="s">
        <v>41</v>
      </c>
      <c r="H193" s="71" t="s">
        <v>2017</v>
      </c>
      <c r="J193" s="60">
        <v>31</v>
      </c>
      <c r="K193" s="10" t="s">
        <v>130</v>
      </c>
      <c r="L193" s="48" t="s">
        <v>131</v>
      </c>
      <c r="M193" s="48" t="s">
        <v>147</v>
      </c>
      <c r="N193" s="61">
        <v>100</v>
      </c>
      <c r="O193" s="48" t="s">
        <v>261</v>
      </c>
      <c r="Q193" s="46"/>
      <c r="R193" s="48" t="s">
        <v>134</v>
      </c>
      <c r="S193" s="10" t="s">
        <v>149</v>
      </c>
      <c r="T193" s="46" t="s">
        <v>136</v>
      </c>
      <c r="U193" s="46"/>
      <c r="V193" s="13"/>
      <c r="W193" s="46"/>
      <c r="X193" s="46"/>
      <c r="Y193" s="46"/>
      <c r="Z193" s="46"/>
      <c r="AA193" s="46" t="s">
        <v>137</v>
      </c>
      <c r="AB193" s="46"/>
      <c r="AC193" s="46"/>
      <c r="AD193" s="46" t="s">
        <v>154</v>
      </c>
      <c r="AE193" s="46">
        <v>3</v>
      </c>
      <c r="AF193" s="46" t="s">
        <v>139</v>
      </c>
      <c r="AG193" s="46"/>
      <c r="AI193" s="46"/>
      <c r="AJ193" s="46"/>
      <c r="AK193" s="10" t="s">
        <v>141</v>
      </c>
      <c r="AL193" s="10" t="str">
        <f>IF(E193="Fortinet",_xlfn.IFNA(VLOOKUP(AI193,#REF!,2,FALSE),"Please select option under Full PRMA Coverage column"),"")</f>
        <v/>
      </c>
      <c r="AM193" s="10" t="str">
        <f t="shared" si="14"/>
        <v/>
      </c>
      <c r="AN193" s="10" t="str">
        <f t="shared" si="14"/>
        <v/>
      </c>
      <c r="AO193" s="46" t="s">
        <v>142</v>
      </c>
      <c r="AP193" s="46" t="s">
        <v>143</v>
      </c>
      <c r="AQ193" s="46">
        <v>1</v>
      </c>
      <c r="BE193" s="13" t="str">
        <f t="shared" si="13"/>
        <v>SilverpeakSFP</v>
      </c>
      <c r="BF193" s="13" t="str">
        <f t="shared" si="13"/>
        <v>SilverpeakPIM</v>
      </c>
      <c r="BG193" s="13" t="str">
        <f t="shared" si="13"/>
        <v>SilverpeakBW</v>
      </c>
      <c r="BH193" s="13" t="str">
        <f t="shared" si="13"/>
        <v>SilverpeakCable</v>
      </c>
      <c r="BI193" s="13" t="str">
        <f t="shared" si="13"/>
        <v>SilverpeakPC</v>
      </c>
      <c r="BJ193" s="13" t="str">
        <f t="shared" si="13"/>
        <v>SilverpeakFull PRMA</v>
      </c>
    </row>
    <row r="194" spans="1:62" s="48" customFormat="1" ht="116" x14ac:dyDescent="0.35">
      <c r="A194" s="10" t="e">
        <f>IF(F194="Gateway","SDWAN Gateway, SDW0020",IF(E194="","",VLOOKUP(E194,#REF!,2,FALSE)))</f>
        <v>#REF!</v>
      </c>
      <c r="B194" s="10" t="e">
        <f>IF(F194="Gateway","not applicable",IF(E194="","",VLOOKUP(E194,#REF!,3,FALSE)))</f>
        <v>#REF!</v>
      </c>
      <c r="C194" s="10" t="e">
        <f>IF(F194="Gateway","19400263",IF(E194="","",VLOOKUP(E194,#REF!,4,FALSE)))</f>
        <v>#REF!</v>
      </c>
      <c r="D194" s="48" t="s">
        <v>1096</v>
      </c>
      <c r="E194" s="43" t="s">
        <v>128</v>
      </c>
      <c r="F194" s="10" t="s">
        <v>129</v>
      </c>
      <c r="G194" s="52" t="s">
        <v>41</v>
      </c>
      <c r="H194" s="71" t="s">
        <v>2094</v>
      </c>
      <c r="J194" s="60">
        <v>30</v>
      </c>
      <c r="K194" s="10" t="s">
        <v>130</v>
      </c>
      <c r="L194" s="48" t="s">
        <v>205</v>
      </c>
      <c r="M194" s="48" t="s">
        <v>147</v>
      </c>
      <c r="N194" s="61">
        <v>100</v>
      </c>
      <c r="O194" s="48" t="s">
        <v>262</v>
      </c>
      <c r="Q194" s="46"/>
      <c r="R194" s="48" t="s">
        <v>134</v>
      </c>
      <c r="S194" s="10" t="s">
        <v>149</v>
      </c>
      <c r="T194" s="46" t="s">
        <v>136</v>
      </c>
      <c r="U194" s="46"/>
      <c r="V194" s="13"/>
      <c r="W194" s="46"/>
      <c r="X194" s="46"/>
      <c r="Y194" s="46"/>
      <c r="Z194" s="46"/>
      <c r="AA194" s="46" t="s">
        <v>137</v>
      </c>
      <c r="AB194" s="46"/>
      <c r="AC194" s="46"/>
      <c r="AD194" s="46" t="s">
        <v>154</v>
      </c>
      <c r="AE194" s="46">
        <v>3</v>
      </c>
      <c r="AF194" s="46" t="s">
        <v>139</v>
      </c>
      <c r="AG194" s="46"/>
      <c r="AI194" s="46"/>
      <c r="AJ194" s="46"/>
      <c r="AK194" s="10" t="s">
        <v>141</v>
      </c>
      <c r="AL194" s="10" t="str">
        <f>IF(E194="Fortinet",_xlfn.IFNA(VLOOKUP(AI194,#REF!,2,FALSE),"Please select option under Full PRMA Coverage column"),"")</f>
        <v/>
      </c>
      <c r="AM194" s="10" t="str">
        <f t="shared" si="14"/>
        <v/>
      </c>
      <c r="AN194" s="10" t="str">
        <f t="shared" si="14"/>
        <v/>
      </c>
      <c r="AO194" s="46" t="s">
        <v>142</v>
      </c>
      <c r="AP194" s="46" t="s">
        <v>143</v>
      </c>
      <c r="AQ194" s="46">
        <v>1</v>
      </c>
      <c r="BE194" s="13" t="str">
        <f t="shared" si="13"/>
        <v>SilverpeakSFP</v>
      </c>
      <c r="BF194" s="13" t="str">
        <f t="shared" si="13"/>
        <v>SilverpeakPIM</v>
      </c>
      <c r="BG194" s="13" t="str">
        <f t="shared" si="13"/>
        <v>SilverpeakBW</v>
      </c>
      <c r="BH194" s="13" t="str">
        <f t="shared" si="13"/>
        <v>SilverpeakCable</v>
      </c>
      <c r="BI194" s="13" t="str">
        <f t="shared" si="13"/>
        <v>SilverpeakPC</v>
      </c>
      <c r="BJ194" s="13" t="str">
        <f t="shared" si="13"/>
        <v>SilverpeakFull PRMA</v>
      </c>
    </row>
    <row r="195" spans="1:62" s="48" customFormat="1" ht="116" x14ac:dyDescent="0.35">
      <c r="A195" s="10" t="e">
        <f>IF(F195="Gateway","SDWAN Gateway, SDW0020",IF(E195="","",VLOOKUP(E195,#REF!,2,FALSE)))</f>
        <v>#REF!</v>
      </c>
      <c r="B195" s="10" t="e">
        <f>IF(F195="Gateway","not applicable",IF(E195="","",VLOOKUP(E195,#REF!,3,FALSE)))</f>
        <v>#REF!</v>
      </c>
      <c r="C195" s="10" t="e">
        <f>IF(F195="Gateway","19400263",IF(E195="","",VLOOKUP(E195,#REF!,4,FALSE)))</f>
        <v>#REF!</v>
      </c>
      <c r="D195" s="48" t="s">
        <v>1098</v>
      </c>
      <c r="E195" s="43" t="s">
        <v>128</v>
      </c>
      <c r="F195" s="10" t="s">
        <v>129</v>
      </c>
      <c r="G195" s="52" t="s">
        <v>41</v>
      </c>
      <c r="H195" s="71" t="s">
        <v>2094</v>
      </c>
      <c r="J195" s="60">
        <v>31</v>
      </c>
      <c r="K195" s="10" t="s">
        <v>130</v>
      </c>
      <c r="L195" s="48" t="s">
        <v>205</v>
      </c>
      <c r="M195" s="48" t="s">
        <v>159</v>
      </c>
      <c r="N195" s="61">
        <v>100</v>
      </c>
      <c r="O195" s="48" t="s">
        <v>262</v>
      </c>
      <c r="Q195" s="46"/>
      <c r="R195" s="48" t="s">
        <v>134</v>
      </c>
      <c r="S195" s="10" t="s">
        <v>149</v>
      </c>
      <c r="T195" s="46" t="s">
        <v>136</v>
      </c>
      <c r="U195" s="46"/>
      <c r="V195" s="13"/>
      <c r="W195" s="46"/>
      <c r="X195" s="46"/>
      <c r="Y195" s="46"/>
      <c r="Z195" s="46"/>
      <c r="AA195" s="46" t="s">
        <v>137</v>
      </c>
      <c r="AB195" s="46"/>
      <c r="AC195" s="46"/>
      <c r="AD195" s="46" t="s">
        <v>154</v>
      </c>
      <c r="AE195" s="46">
        <v>3</v>
      </c>
      <c r="AF195" s="46" t="s">
        <v>139</v>
      </c>
      <c r="AG195" s="46"/>
      <c r="AI195" s="46"/>
      <c r="AJ195" s="46"/>
      <c r="AK195" s="10" t="s">
        <v>141</v>
      </c>
      <c r="AL195" s="10" t="str">
        <f>IF(E195="Fortinet",_xlfn.IFNA(VLOOKUP(AI195,#REF!,2,FALSE),"Please select option under Full PRMA Coverage column"),"")</f>
        <v/>
      </c>
      <c r="AM195" s="10" t="str">
        <f t="shared" si="14"/>
        <v/>
      </c>
      <c r="AN195" s="10" t="str">
        <f t="shared" si="14"/>
        <v/>
      </c>
      <c r="AO195" s="46" t="s">
        <v>142</v>
      </c>
      <c r="AP195" s="46" t="s">
        <v>143</v>
      </c>
      <c r="AQ195" s="46">
        <v>1</v>
      </c>
      <c r="BE195" s="13" t="str">
        <f t="shared" si="13"/>
        <v>SilverpeakSFP</v>
      </c>
      <c r="BF195" s="13" t="str">
        <f t="shared" si="13"/>
        <v>SilverpeakPIM</v>
      </c>
      <c r="BG195" s="13" t="str">
        <f t="shared" si="13"/>
        <v>SilverpeakBW</v>
      </c>
      <c r="BH195" s="13" t="str">
        <f t="shared" si="13"/>
        <v>SilverpeakCable</v>
      </c>
      <c r="BI195" s="13" t="str">
        <f t="shared" si="13"/>
        <v>SilverpeakPC</v>
      </c>
      <c r="BJ195" s="13" t="str">
        <f t="shared" si="13"/>
        <v>SilverpeakFull PRMA</v>
      </c>
    </row>
    <row r="196" spans="1:62" s="48" customFormat="1" ht="116" x14ac:dyDescent="0.35">
      <c r="A196" s="10" t="e">
        <f>IF(F196="Gateway","SDWAN Gateway, SDW0020",IF(E196="","",VLOOKUP(E196,#REF!,2,FALSE)))</f>
        <v>#REF!</v>
      </c>
      <c r="B196" s="10" t="e">
        <f>IF(F196="Gateway","not applicable",IF(E196="","",VLOOKUP(E196,#REF!,3,FALSE)))</f>
        <v>#REF!</v>
      </c>
      <c r="C196" s="10" t="e">
        <f>IF(F196="Gateway","19400263",IF(E196="","",VLOOKUP(E196,#REF!,4,FALSE)))</f>
        <v>#REF!</v>
      </c>
      <c r="D196" s="48" t="s">
        <v>1100</v>
      </c>
      <c r="E196" s="43" t="s">
        <v>128</v>
      </c>
      <c r="F196" s="10" t="s">
        <v>129</v>
      </c>
      <c r="G196" s="52" t="s">
        <v>41</v>
      </c>
      <c r="H196" s="48" t="s">
        <v>2018</v>
      </c>
      <c r="J196" s="60">
        <v>9</v>
      </c>
      <c r="K196" s="10" t="s">
        <v>130</v>
      </c>
      <c r="L196" s="48" t="s">
        <v>205</v>
      </c>
      <c r="M196" s="48" t="s">
        <v>147</v>
      </c>
      <c r="N196" s="61">
        <v>200</v>
      </c>
      <c r="O196" s="48" t="s">
        <v>263</v>
      </c>
      <c r="Q196" s="46"/>
      <c r="R196" s="48" t="s">
        <v>134</v>
      </c>
      <c r="S196" s="10" t="s">
        <v>149</v>
      </c>
      <c r="T196" s="46" t="s">
        <v>136</v>
      </c>
      <c r="U196" s="46"/>
      <c r="V196" s="13"/>
      <c r="W196" s="46"/>
      <c r="X196" s="46"/>
      <c r="Y196" s="46"/>
      <c r="Z196" s="46"/>
      <c r="AA196" s="46" t="s">
        <v>137</v>
      </c>
      <c r="AB196" s="46"/>
      <c r="AC196" s="46"/>
      <c r="AD196" s="46" t="s">
        <v>154</v>
      </c>
      <c r="AE196" s="46">
        <v>3</v>
      </c>
      <c r="AF196" s="46" t="s">
        <v>139</v>
      </c>
      <c r="AG196" s="46"/>
      <c r="AI196" s="46"/>
      <c r="AJ196" s="46"/>
      <c r="AK196" s="10" t="s">
        <v>141</v>
      </c>
      <c r="AL196" s="10" t="str">
        <f>IF(E196="Fortinet",_xlfn.IFNA(VLOOKUP(AI196,#REF!,2,FALSE),"Please select option under Full PRMA Coverage column"),"")</f>
        <v/>
      </c>
      <c r="AM196" s="10" t="str">
        <f t="shared" si="14"/>
        <v/>
      </c>
      <c r="AN196" s="10" t="str">
        <f t="shared" si="14"/>
        <v/>
      </c>
      <c r="AO196" s="46" t="s">
        <v>142</v>
      </c>
      <c r="AP196" s="46" t="s">
        <v>143</v>
      </c>
      <c r="AQ196" s="46">
        <v>1</v>
      </c>
      <c r="BE196" s="13" t="str">
        <f t="shared" si="13"/>
        <v>SilverpeakSFP</v>
      </c>
      <c r="BF196" s="13" t="str">
        <f t="shared" si="13"/>
        <v>SilverpeakPIM</v>
      </c>
      <c r="BG196" s="13" t="str">
        <f t="shared" si="13"/>
        <v>SilverpeakBW</v>
      </c>
      <c r="BH196" s="13" t="str">
        <f t="shared" si="13"/>
        <v>SilverpeakCable</v>
      </c>
      <c r="BI196" s="13" t="str">
        <f t="shared" si="13"/>
        <v>SilverpeakPC</v>
      </c>
      <c r="BJ196" s="13" t="str">
        <f t="shared" si="13"/>
        <v>SilverpeakFull PRMA</v>
      </c>
    </row>
    <row r="197" spans="1:62" s="48" customFormat="1" ht="116" x14ac:dyDescent="0.35">
      <c r="A197" s="10" t="e">
        <f>IF(F197="Gateway","SDWAN Gateway, SDW0020",IF(E197="","",VLOOKUP(E197,#REF!,2,FALSE)))</f>
        <v>#REF!</v>
      </c>
      <c r="B197" s="10" t="e">
        <f>IF(F197="Gateway","not applicable",IF(E197="","",VLOOKUP(E197,#REF!,3,FALSE)))</f>
        <v>#REF!</v>
      </c>
      <c r="C197" s="10" t="e">
        <f>IF(F197="Gateway","19400263",IF(E197="","",VLOOKUP(E197,#REF!,4,FALSE)))</f>
        <v>#REF!</v>
      </c>
      <c r="D197" s="48" t="s">
        <v>1102</v>
      </c>
      <c r="E197" s="43" t="s">
        <v>128</v>
      </c>
      <c r="F197" s="10" t="s">
        <v>129</v>
      </c>
      <c r="G197" s="52" t="s">
        <v>41</v>
      </c>
      <c r="H197" s="48" t="s">
        <v>2018</v>
      </c>
      <c r="J197" s="46">
        <v>10</v>
      </c>
      <c r="K197" s="10" t="s">
        <v>130</v>
      </c>
      <c r="L197" s="48" t="s">
        <v>205</v>
      </c>
      <c r="M197" s="48" t="s">
        <v>159</v>
      </c>
      <c r="N197" s="61">
        <v>200</v>
      </c>
      <c r="O197" s="48" t="s">
        <v>263</v>
      </c>
      <c r="Q197" s="46"/>
      <c r="R197" s="48" t="s">
        <v>134</v>
      </c>
      <c r="S197" s="10" t="s">
        <v>149</v>
      </c>
      <c r="T197" s="46" t="s">
        <v>136</v>
      </c>
      <c r="U197" s="46"/>
      <c r="V197" s="13"/>
      <c r="W197" s="46"/>
      <c r="X197" s="46"/>
      <c r="Y197" s="46"/>
      <c r="Z197" s="46"/>
      <c r="AA197" s="46" t="s">
        <v>137</v>
      </c>
      <c r="AB197" s="46"/>
      <c r="AC197" s="46"/>
      <c r="AD197" s="46" t="s">
        <v>154</v>
      </c>
      <c r="AE197" s="46">
        <v>3</v>
      </c>
      <c r="AF197" s="46" t="s">
        <v>139</v>
      </c>
      <c r="AG197" s="46"/>
      <c r="AI197" s="46"/>
      <c r="AJ197" s="46"/>
      <c r="AK197" s="10" t="s">
        <v>141</v>
      </c>
      <c r="AL197" s="10" t="str">
        <f>IF(E197="Fortinet",_xlfn.IFNA(VLOOKUP(AI197,#REF!,2,FALSE),"Please select option under Full PRMA Coverage column"),"")</f>
        <v/>
      </c>
      <c r="AM197" s="10" t="str">
        <f t="shared" si="14"/>
        <v/>
      </c>
      <c r="AN197" s="10" t="str">
        <f t="shared" si="14"/>
        <v/>
      </c>
      <c r="AO197" s="46" t="s">
        <v>142</v>
      </c>
      <c r="AP197" s="46" t="s">
        <v>143</v>
      </c>
      <c r="AQ197" s="46">
        <v>1</v>
      </c>
      <c r="BE197" s="13" t="str">
        <f t="shared" si="13"/>
        <v>SilverpeakSFP</v>
      </c>
      <c r="BF197" s="13" t="str">
        <f t="shared" si="13"/>
        <v>SilverpeakPIM</v>
      </c>
      <c r="BG197" s="13" t="str">
        <f t="shared" si="13"/>
        <v>SilverpeakBW</v>
      </c>
      <c r="BH197" s="13" t="str">
        <f t="shared" si="13"/>
        <v>SilverpeakCable</v>
      </c>
      <c r="BI197" s="13" t="str">
        <f t="shared" si="13"/>
        <v>SilverpeakPC</v>
      </c>
      <c r="BJ197" s="13" t="str">
        <f t="shared" si="13"/>
        <v>SilverpeakFull PRMA</v>
      </c>
    </row>
    <row r="198" spans="1:62" s="48" customFormat="1" ht="87" x14ac:dyDescent="0.35">
      <c r="A198" s="10" t="e">
        <f>IF(F198="Gateway","SDWAN Gateway, SDW0020",IF(E198="","",VLOOKUP(E198,#REF!,2,FALSE)))</f>
        <v>#REF!</v>
      </c>
      <c r="B198" s="10" t="e">
        <f>IF(F198="Gateway","not applicable",IF(E198="","",VLOOKUP(E198,#REF!,3,FALSE)))</f>
        <v>#REF!</v>
      </c>
      <c r="C198" s="10" t="e">
        <f>IF(F198="Gateway","19400263",IF(E198="","",VLOOKUP(E198,#REF!,4,FALSE)))</f>
        <v>#REF!</v>
      </c>
      <c r="D198" s="48" t="s">
        <v>1104</v>
      </c>
      <c r="E198" s="43" t="s">
        <v>128</v>
      </c>
      <c r="F198" s="10" t="s">
        <v>129</v>
      </c>
      <c r="G198" s="52" t="s">
        <v>41</v>
      </c>
      <c r="H198" s="71" t="s">
        <v>2095</v>
      </c>
      <c r="J198" s="46">
        <v>36</v>
      </c>
      <c r="K198" s="10" t="s">
        <v>130</v>
      </c>
      <c r="L198" s="48" t="s">
        <v>205</v>
      </c>
      <c r="M198" s="48" t="s">
        <v>147</v>
      </c>
      <c r="N198" s="61">
        <v>20</v>
      </c>
      <c r="O198" s="48" t="s">
        <v>263</v>
      </c>
      <c r="Q198" s="46"/>
      <c r="R198" s="48" t="s">
        <v>134</v>
      </c>
      <c r="S198" s="10" t="s">
        <v>160</v>
      </c>
      <c r="T198" s="46" t="s">
        <v>136</v>
      </c>
      <c r="U198" s="46"/>
      <c r="V198" s="46"/>
      <c r="W198" s="46"/>
      <c r="X198" s="46"/>
      <c r="Y198" s="46"/>
      <c r="Z198" s="46"/>
      <c r="AA198" s="46" t="s">
        <v>137</v>
      </c>
      <c r="AB198" s="46"/>
      <c r="AC198" s="46"/>
      <c r="AD198" s="46" t="s">
        <v>145</v>
      </c>
      <c r="AE198" s="46">
        <v>3</v>
      </c>
      <c r="AF198" s="46" t="s">
        <v>139</v>
      </c>
      <c r="AG198" s="46"/>
      <c r="AI198" s="46"/>
      <c r="AJ198" s="46"/>
      <c r="AK198" s="10" t="s">
        <v>141</v>
      </c>
      <c r="AL198" s="10" t="str">
        <f>IF(E198="Fortinet",_xlfn.IFNA(VLOOKUP(AI198,#REF!,2,FALSE),"Please select option under Full PRMA Coverage column"),"")</f>
        <v/>
      </c>
      <c r="AM198" s="10" t="str">
        <f t="shared" si="14"/>
        <v/>
      </c>
      <c r="AN198" s="10" t="str">
        <f t="shared" si="14"/>
        <v/>
      </c>
      <c r="AO198" s="46" t="s">
        <v>142</v>
      </c>
      <c r="AP198" s="46" t="s">
        <v>143</v>
      </c>
      <c r="AQ198" s="46">
        <v>1</v>
      </c>
      <c r="BE198" s="13" t="str">
        <f t="shared" si="13"/>
        <v>SilverpeakSFP</v>
      </c>
      <c r="BF198" s="13" t="str">
        <f t="shared" si="13"/>
        <v>SilverpeakPIM</v>
      </c>
      <c r="BG198" s="13" t="str">
        <f t="shared" si="13"/>
        <v>SilverpeakBW</v>
      </c>
      <c r="BH198" s="13" t="str">
        <f t="shared" si="13"/>
        <v>SilverpeakCable</v>
      </c>
      <c r="BI198" s="13" t="str">
        <f t="shared" si="13"/>
        <v>SilverpeakPC</v>
      </c>
      <c r="BJ198" s="13" t="str">
        <f t="shared" si="13"/>
        <v>SilverpeakFull PRMA</v>
      </c>
    </row>
    <row r="199" spans="1:62" s="48" customFormat="1" ht="87" x14ac:dyDescent="0.35">
      <c r="A199" s="10" t="e">
        <f>IF(F199="Gateway","SDWAN Gateway, SDW0020",IF(E199="","",VLOOKUP(E199,#REF!,2,FALSE)))</f>
        <v>#REF!</v>
      </c>
      <c r="B199" s="10" t="e">
        <f>IF(F199="Gateway","not applicable",IF(E199="","",VLOOKUP(E199,#REF!,3,FALSE)))</f>
        <v>#REF!</v>
      </c>
      <c r="C199" s="10" t="e">
        <f>IF(F199="Gateway","19400263",IF(E199="","",VLOOKUP(E199,#REF!,4,FALSE)))</f>
        <v>#REF!</v>
      </c>
      <c r="D199" s="48" t="s">
        <v>1106</v>
      </c>
      <c r="E199" s="43" t="s">
        <v>128</v>
      </c>
      <c r="F199" s="10" t="s">
        <v>129</v>
      </c>
      <c r="G199" s="52" t="s">
        <v>41</v>
      </c>
      <c r="H199" s="71" t="s">
        <v>2095</v>
      </c>
      <c r="J199" s="46">
        <v>37</v>
      </c>
      <c r="K199" s="10" t="s">
        <v>130</v>
      </c>
      <c r="L199" s="48" t="s">
        <v>205</v>
      </c>
      <c r="M199" s="48" t="s">
        <v>159</v>
      </c>
      <c r="N199" s="61">
        <v>20</v>
      </c>
      <c r="O199" s="48" t="s">
        <v>263</v>
      </c>
      <c r="Q199" s="46"/>
      <c r="R199" s="48" t="s">
        <v>134</v>
      </c>
      <c r="S199" s="10" t="s">
        <v>160</v>
      </c>
      <c r="T199" s="46" t="s">
        <v>136</v>
      </c>
      <c r="U199" s="46"/>
      <c r="V199" s="46"/>
      <c r="W199" s="46"/>
      <c r="X199" s="46"/>
      <c r="Y199" s="46"/>
      <c r="Z199" s="46"/>
      <c r="AA199" s="46" t="s">
        <v>137</v>
      </c>
      <c r="AB199" s="46"/>
      <c r="AC199" s="46"/>
      <c r="AD199" s="46" t="s">
        <v>145</v>
      </c>
      <c r="AE199" s="46">
        <v>3</v>
      </c>
      <c r="AF199" s="46" t="s">
        <v>139</v>
      </c>
      <c r="AG199" s="46"/>
      <c r="AI199" s="46"/>
      <c r="AJ199" s="46"/>
      <c r="AK199" s="10" t="s">
        <v>141</v>
      </c>
      <c r="AL199" s="10" t="str">
        <f>IF(E199="Fortinet",_xlfn.IFNA(VLOOKUP(AI199,#REF!,2,FALSE),"Please select option under Full PRMA Coverage column"),"")</f>
        <v/>
      </c>
      <c r="AM199" s="10" t="str">
        <f t="shared" si="14"/>
        <v/>
      </c>
      <c r="AN199" s="10" t="str">
        <f t="shared" si="14"/>
        <v/>
      </c>
      <c r="AO199" s="46" t="s">
        <v>142</v>
      </c>
      <c r="AP199" s="46" t="s">
        <v>143</v>
      </c>
      <c r="AQ199" s="46">
        <v>1</v>
      </c>
      <c r="BE199" s="13" t="str">
        <f t="shared" si="13"/>
        <v>SilverpeakSFP</v>
      </c>
      <c r="BF199" s="13" t="str">
        <f t="shared" si="13"/>
        <v>SilverpeakPIM</v>
      </c>
      <c r="BG199" s="13" t="str">
        <f t="shared" si="13"/>
        <v>SilverpeakBW</v>
      </c>
      <c r="BH199" s="13" t="str">
        <f t="shared" si="13"/>
        <v>SilverpeakCable</v>
      </c>
      <c r="BI199" s="13" t="str">
        <f t="shared" si="13"/>
        <v>SilverpeakPC</v>
      </c>
      <c r="BJ199" s="13" t="str">
        <f t="shared" si="13"/>
        <v>SilverpeakFull PRMA</v>
      </c>
    </row>
    <row r="200" spans="1:62" s="13" customFormat="1" x14ac:dyDescent="0.35">
      <c r="A200" s="10" t="e">
        <f>IF(F200="Gateway","SDWAN Gateway, SDW0020",IF(E200="","",VLOOKUP(E200,#REF!,2,FALSE)))</f>
        <v>#REF!</v>
      </c>
      <c r="B200" s="10" t="e">
        <f>IF(F200="Gateway","not applicable",IF(E200="","",VLOOKUP(E200,#REF!,3,FALSE)))</f>
        <v>#REF!</v>
      </c>
      <c r="C200" s="10" t="e">
        <f>IF(F200="Gateway","19400263",IF(E200="","",VLOOKUP(E200,#REF!,4,FALSE)))</f>
        <v>#REF!</v>
      </c>
      <c r="D200" s="43" t="s">
        <v>1108</v>
      </c>
      <c r="E200" s="43" t="s">
        <v>128</v>
      </c>
      <c r="F200" s="10" t="s">
        <v>129</v>
      </c>
      <c r="G200" s="52" t="s">
        <v>41</v>
      </c>
      <c r="H200" s="46" t="s">
        <v>1962</v>
      </c>
      <c r="I200" s="46"/>
      <c r="J200" s="46">
        <v>30</v>
      </c>
      <c r="K200" s="10"/>
      <c r="L200" s="10" t="s">
        <v>205</v>
      </c>
      <c r="M200" s="10" t="s">
        <v>147</v>
      </c>
      <c r="N200" s="47">
        <v>100</v>
      </c>
      <c r="O200" s="10" t="s">
        <v>264</v>
      </c>
      <c r="P200" s="10"/>
      <c r="Q200" s="46"/>
      <c r="R200" s="48"/>
      <c r="S200" s="10" t="s">
        <v>149</v>
      </c>
      <c r="T200" s="46" t="s">
        <v>136</v>
      </c>
      <c r="U200" s="46"/>
      <c r="V200" s="46"/>
      <c r="W200" s="46"/>
      <c r="X200" s="46"/>
      <c r="Y200" s="46"/>
      <c r="Z200" s="46"/>
      <c r="AA200" s="46"/>
      <c r="AB200" s="46"/>
      <c r="AC200" s="46"/>
      <c r="AD200" s="46"/>
      <c r="AE200" s="46"/>
      <c r="AF200" s="46"/>
      <c r="AG200" s="46"/>
      <c r="AH200" s="46"/>
      <c r="AI200" s="46"/>
      <c r="AJ200" s="46"/>
      <c r="AK200" s="10"/>
      <c r="AL200" s="10"/>
      <c r="AM200" s="10"/>
      <c r="AN200" s="10"/>
      <c r="AO200" s="46"/>
      <c r="AP200" s="46"/>
      <c r="AQ200" s="46"/>
      <c r="AR200" s="46"/>
      <c r="AS200" s="49"/>
      <c r="AT200" s="49"/>
      <c r="AU200" s="50"/>
      <c r="AV200" s="50"/>
      <c r="AW200" s="51"/>
      <c r="AX200" s="51"/>
    </row>
    <row r="201" spans="1:62" s="13" customFormat="1" x14ac:dyDescent="0.35">
      <c r="A201" s="10" t="e">
        <f>IF(F201="Gateway","SDWAN Gateway, SDW0020",IF(E201="","",VLOOKUP(E201,#REF!,2,FALSE)))</f>
        <v>#REF!</v>
      </c>
      <c r="B201" s="10" t="e">
        <f>IF(F201="Gateway","not applicable",IF(E201="","",VLOOKUP(E201,#REF!,3,FALSE)))</f>
        <v>#REF!</v>
      </c>
      <c r="C201" s="10" t="e">
        <f>IF(F201="Gateway","19400263",IF(E201="","",VLOOKUP(E201,#REF!,4,FALSE)))</f>
        <v>#REF!</v>
      </c>
      <c r="D201" s="43" t="s">
        <v>1110</v>
      </c>
      <c r="E201" s="43" t="s">
        <v>128</v>
      </c>
      <c r="F201" s="10" t="s">
        <v>129</v>
      </c>
      <c r="G201" s="52" t="s">
        <v>41</v>
      </c>
      <c r="H201" s="46" t="s">
        <v>1962</v>
      </c>
      <c r="I201" s="46"/>
      <c r="J201" s="46">
        <v>31</v>
      </c>
      <c r="K201" s="10"/>
      <c r="L201" s="10" t="s">
        <v>205</v>
      </c>
      <c r="M201" s="10" t="s">
        <v>159</v>
      </c>
      <c r="N201" s="47">
        <v>100</v>
      </c>
      <c r="O201" s="10" t="s">
        <v>264</v>
      </c>
      <c r="P201" s="10"/>
      <c r="Q201" s="46"/>
      <c r="R201" s="48"/>
      <c r="S201" s="10" t="s">
        <v>149</v>
      </c>
      <c r="T201" s="46" t="s">
        <v>136</v>
      </c>
      <c r="U201" s="46"/>
      <c r="V201" s="46"/>
      <c r="W201" s="46"/>
      <c r="X201" s="46"/>
      <c r="Y201" s="46"/>
      <c r="Z201" s="46"/>
      <c r="AA201" s="46"/>
      <c r="AB201" s="46"/>
      <c r="AC201" s="46"/>
      <c r="AD201" s="46"/>
      <c r="AE201" s="46"/>
      <c r="AF201" s="46"/>
      <c r="AG201" s="46"/>
      <c r="AH201" s="46"/>
      <c r="AI201" s="46"/>
      <c r="AJ201" s="46"/>
      <c r="AK201" s="10"/>
      <c r="AL201" s="10"/>
      <c r="AM201" s="10"/>
      <c r="AN201" s="10"/>
      <c r="AO201" s="46"/>
      <c r="AP201" s="46"/>
      <c r="AQ201" s="46"/>
      <c r="AR201" s="46"/>
      <c r="AS201" s="49"/>
      <c r="AT201" s="49"/>
      <c r="AU201" s="50"/>
      <c r="AV201" s="50"/>
      <c r="AW201" s="51"/>
      <c r="AX201" s="51"/>
    </row>
    <row r="202" spans="1:62" s="13" customFormat="1" x14ac:dyDescent="0.35">
      <c r="A202" s="10" t="e">
        <f>IF(F202="Gateway","SDWAN Gateway, SDW0020",IF(E202="","",VLOOKUP(E202,#REF!,2,FALSE)))</f>
        <v>#REF!</v>
      </c>
      <c r="B202" s="10" t="e">
        <f>IF(F202="Gateway","not applicable",IF(E202="","",VLOOKUP(E202,#REF!,3,FALSE)))</f>
        <v>#REF!</v>
      </c>
      <c r="C202" s="10" t="e">
        <f>IF(F202="Gateway","19400263",IF(E202="","",VLOOKUP(E202,#REF!,4,FALSE)))</f>
        <v>#REF!</v>
      </c>
      <c r="D202" s="43" t="s">
        <v>1112</v>
      </c>
      <c r="E202" s="43" t="s">
        <v>128</v>
      </c>
      <c r="F202" s="10" t="s">
        <v>129</v>
      </c>
      <c r="G202" s="52" t="s">
        <v>41</v>
      </c>
      <c r="H202" s="74" t="s">
        <v>1963</v>
      </c>
      <c r="I202" s="46"/>
      <c r="J202" s="46">
        <v>36</v>
      </c>
      <c r="K202" s="10"/>
      <c r="L202" s="10" t="s">
        <v>205</v>
      </c>
      <c r="M202" s="10" t="s">
        <v>147</v>
      </c>
      <c r="N202" s="47">
        <v>50</v>
      </c>
      <c r="O202" s="10" t="s">
        <v>265</v>
      </c>
      <c r="P202" s="10"/>
      <c r="Q202" s="46"/>
      <c r="R202" s="48"/>
      <c r="S202" s="10" t="s">
        <v>160</v>
      </c>
      <c r="T202" s="46" t="s">
        <v>136</v>
      </c>
      <c r="U202" s="46"/>
      <c r="V202" s="46"/>
      <c r="W202" s="46"/>
      <c r="X202" s="46"/>
      <c r="Y202" s="46"/>
      <c r="Z202" s="46"/>
      <c r="AA202" s="46"/>
      <c r="AB202" s="46"/>
      <c r="AC202" s="46"/>
      <c r="AD202" s="46"/>
      <c r="AE202" s="46"/>
      <c r="AF202" s="46"/>
      <c r="AG202" s="46"/>
      <c r="AH202" s="46"/>
      <c r="AI202" s="46"/>
      <c r="AJ202" s="46"/>
      <c r="AK202" s="10"/>
      <c r="AL202" s="10"/>
      <c r="AM202" s="10"/>
      <c r="AN202" s="10"/>
      <c r="AO202" s="46"/>
      <c r="AP202" s="46"/>
      <c r="AQ202" s="46"/>
      <c r="AR202" s="46"/>
      <c r="AS202" s="49"/>
      <c r="AT202" s="49"/>
      <c r="AU202" s="50"/>
      <c r="AV202" s="50"/>
      <c r="AW202" s="51"/>
      <c r="AX202" s="51"/>
    </row>
    <row r="203" spans="1:62" s="13" customFormat="1" x14ac:dyDescent="0.35">
      <c r="A203" s="10" t="e">
        <f>IF(F203="Gateway","SDWAN Gateway, SDW0020",IF(E203="","",VLOOKUP(E203,#REF!,2,FALSE)))</f>
        <v>#REF!</v>
      </c>
      <c r="B203" s="10" t="e">
        <f>IF(F203="Gateway","not applicable",IF(E203="","",VLOOKUP(E203,#REF!,3,FALSE)))</f>
        <v>#REF!</v>
      </c>
      <c r="C203" s="10" t="e">
        <f>IF(F203="Gateway","19400263",IF(E203="","",VLOOKUP(E203,#REF!,4,FALSE)))</f>
        <v>#REF!</v>
      </c>
      <c r="D203" s="43" t="s">
        <v>1114</v>
      </c>
      <c r="E203" s="43" t="s">
        <v>128</v>
      </c>
      <c r="F203" s="10" t="s">
        <v>129</v>
      </c>
      <c r="G203" s="52" t="s">
        <v>41</v>
      </c>
      <c r="H203" s="74" t="s">
        <v>1963</v>
      </c>
      <c r="I203" s="46"/>
      <c r="J203" s="46">
        <v>37</v>
      </c>
      <c r="K203" s="10"/>
      <c r="L203" s="10" t="s">
        <v>205</v>
      </c>
      <c r="M203" s="10" t="s">
        <v>159</v>
      </c>
      <c r="N203" s="47">
        <v>50</v>
      </c>
      <c r="O203" s="10" t="s">
        <v>265</v>
      </c>
      <c r="P203" s="10"/>
      <c r="Q203" s="46"/>
      <c r="R203" s="48"/>
      <c r="S203" s="10" t="s">
        <v>160</v>
      </c>
      <c r="T203" s="46" t="s">
        <v>136</v>
      </c>
      <c r="U203" s="46"/>
      <c r="V203" s="46"/>
      <c r="W203" s="46"/>
      <c r="X203" s="46"/>
      <c r="Y203" s="46"/>
      <c r="Z203" s="46"/>
      <c r="AA203" s="46"/>
      <c r="AB203" s="46"/>
      <c r="AC203" s="46"/>
      <c r="AD203" s="46"/>
      <c r="AE203" s="46"/>
      <c r="AF203" s="46"/>
      <c r="AG203" s="46"/>
      <c r="AH203" s="46"/>
      <c r="AI203" s="46"/>
      <c r="AJ203" s="46"/>
      <c r="AK203" s="10"/>
      <c r="AL203" s="10"/>
      <c r="AM203" s="10"/>
      <c r="AN203" s="10"/>
      <c r="AO203" s="46"/>
      <c r="AP203" s="46"/>
      <c r="AQ203" s="46"/>
      <c r="AR203" s="46"/>
      <c r="AS203" s="49"/>
      <c r="AT203" s="49"/>
      <c r="AU203" s="50"/>
      <c r="AV203" s="50"/>
      <c r="AW203" s="51"/>
      <c r="AX203" s="51"/>
    </row>
    <row r="204" spans="1:62" s="13" customFormat="1" x14ac:dyDescent="0.35">
      <c r="A204" s="10" t="e">
        <f>IF(F204="Gateway","SDWAN Gateway, SDW0020",IF(E204="","",VLOOKUP(E204,#REF!,2,FALSE)))</f>
        <v>#REF!</v>
      </c>
      <c r="B204" s="10" t="e">
        <f>IF(F204="Gateway","not applicable",IF(E204="","",VLOOKUP(E204,#REF!,3,FALSE)))</f>
        <v>#REF!</v>
      </c>
      <c r="C204" s="10" t="e">
        <f>IF(F204="Gateway","19400263",IF(E204="","",VLOOKUP(E204,#REF!,4,FALSE)))</f>
        <v>#REF!</v>
      </c>
      <c r="D204" s="43" t="s">
        <v>1116</v>
      </c>
      <c r="E204" s="43" t="s">
        <v>128</v>
      </c>
      <c r="F204" s="10" t="s">
        <v>129</v>
      </c>
      <c r="G204" s="52" t="s">
        <v>41</v>
      </c>
      <c r="H204" s="74" t="s">
        <v>2019</v>
      </c>
      <c r="I204" s="46"/>
      <c r="J204" s="46">
        <v>36</v>
      </c>
      <c r="K204" s="10"/>
      <c r="L204" s="10" t="s">
        <v>205</v>
      </c>
      <c r="M204" s="10" t="s">
        <v>147</v>
      </c>
      <c r="N204" s="47">
        <v>50</v>
      </c>
      <c r="O204" s="10" t="s">
        <v>266</v>
      </c>
      <c r="P204" s="10"/>
      <c r="Q204" s="46"/>
      <c r="R204" s="48"/>
      <c r="S204" s="10" t="s">
        <v>160</v>
      </c>
      <c r="T204" s="46" t="s">
        <v>136</v>
      </c>
      <c r="U204" s="46"/>
      <c r="V204" s="46"/>
      <c r="W204" s="46"/>
      <c r="X204" s="46"/>
      <c r="Y204" s="46"/>
      <c r="Z204" s="46"/>
      <c r="AA204" s="46"/>
      <c r="AB204" s="46"/>
      <c r="AC204" s="46"/>
      <c r="AD204" s="46"/>
      <c r="AE204" s="46"/>
      <c r="AF204" s="46"/>
      <c r="AG204" s="46"/>
      <c r="AH204" s="46"/>
      <c r="AI204" s="46"/>
      <c r="AJ204" s="46"/>
      <c r="AK204" s="10"/>
      <c r="AL204" s="10"/>
      <c r="AM204" s="10"/>
      <c r="AN204" s="10"/>
      <c r="AO204" s="46"/>
      <c r="AP204" s="46"/>
      <c r="AQ204" s="46"/>
      <c r="AR204" s="46"/>
      <c r="AS204" s="49"/>
      <c r="AT204" s="49"/>
      <c r="AU204" s="50"/>
      <c r="AV204" s="50"/>
      <c r="AW204" s="51"/>
      <c r="AX204" s="51"/>
    </row>
    <row r="205" spans="1:62" s="13" customFormat="1" x14ac:dyDescent="0.35">
      <c r="A205" s="10" t="e">
        <f>IF(F205="Gateway","SDWAN Gateway, SDW0020",IF(E205="","",VLOOKUP(E205,#REF!,2,FALSE)))</f>
        <v>#REF!</v>
      </c>
      <c r="B205" s="10" t="e">
        <f>IF(F205="Gateway","not applicable",IF(E205="","",VLOOKUP(E205,#REF!,3,FALSE)))</f>
        <v>#REF!</v>
      </c>
      <c r="C205" s="10" t="e">
        <f>IF(F205="Gateway","19400263",IF(E205="","",VLOOKUP(E205,#REF!,4,FALSE)))</f>
        <v>#REF!</v>
      </c>
      <c r="D205" s="43" t="s">
        <v>1118</v>
      </c>
      <c r="E205" s="43" t="s">
        <v>128</v>
      </c>
      <c r="F205" s="10" t="s">
        <v>129</v>
      </c>
      <c r="G205" s="52" t="s">
        <v>41</v>
      </c>
      <c r="H205" s="74" t="s">
        <v>2019</v>
      </c>
      <c r="I205" s="46"/>
      <c r="J205" s="46">
        <v>37</v>
      </c>
      <c r="K205" s="10"/>
      <c r="L205" s="10" t="s">
        <v>205</v>
      </c>
      <c r="M205" s="10" t="s">
        <v>159</v>
      </c>
      <c r="N205" s="47">
        <v>50</v>
      </c>
      <c r="O205" s="10" t="s">
        <v>266</v>
      </c>
      <c r="P205" s="10"/>
      <c r="Q205" s="46"/>
      <c r="R205" s="48"/>
      <c r="S205" s="10" t="s">
        <v>160</v>
      </c>
      <c r="T205" s="46" t="s">
        <v>136</v>
      </c>
      <c r="U205" s="46"/>
      <c r="V205" s="46"/>
      <c r="W205" s="46"/>
      <c r="X205" s="46"/>
      <c r="Y205" s="46"/>
      <c r="Z205" s="46"/>
      <c r="AA205" s="46"/>
      <c r="AB205" s="46"/>
      <c r="AC205" s="46"/>
      <c r="AD205" s="46"/>
      <c r="AE205" s="46"/>
      <c r="AF205" s="46"/>
      <c r="AG205" s="46"/>
      <c r="AH205" s="46"/>
      <c r="AI205" s="46"/>
      <c r="AJ205" s="46"/>
      <c r="AK205" s="10"/>
      <c r="AL205" s="10"/>
      <c r="AM205" s="10"/>
      <c r="AN205" s="10"/>
      <c r="AO205" s="46"/>
      <c r="AP205" s="46"/>
      <c r="AQ205" s="46"/>
      <c r="AR205" s="46"/>
      <c r="AS205" s="49"/>
      <c r="AT205" s="49"/>
      <c r="AU205" s="50"/>
      <c r="AV205" s="50"/>
      <c r="AW205" s="51"/>
      <c r="AX205" s="51"/>
    </row>
    <row r="206" spans="1:62" s="13" customFormat="1" x14ac:dyDescent="0.35">
      <c r="A206" s="10" t="e">
        <f>IF(F206="Gateway","SDWAN Gateway, SDW0020",IF(E206="","",VLOOKUP(E206,#REF!,2,FALSE)))</f>
        <v>#REF!</v>
      </c>
      <c r="B206" s="10" t="e">
        <f>IF(F206="Gateway","not applicable",IF(E206="","",VLOOKUP(E206,#REF!,3,FALSE)))</f>
        <v>#REF!</v>
      </c>
      <c r="C206" s="10" t="e">
        <f>IF(F206="Gateway","19400263",IF(E206="","",VLOOKUP(E206,#REF!,4,FALSE)))</f>
        <v>#REF!</v>
      </c>
      <c r="D206" s="43" t="s">
        <v>1120</v>
      </c>
      <c r="E206" s="43" t="s">
        <v>128</v>
      </c>
      <c r="F206" s="10" t="s">
        <v>129</v>
      </c>
      <c r="G206" s="52" t="s">
        <v>41</v>
      </c>
      <c r="H206" s="74" t="s">
        <v>2096</v>
      </c>
      <c r="I206" s="46"/>
      <c r="J206" s="46">
        <v>36</v>
      </c>
      <c r="K206" s="10"/>
      <c r="L206" s="10" t="s">
        <v>158</v>
      </c>
      <c r="M206" s="10" t="s">
        <v>159</v>
      </c>
      <c r="N206" s="47">
        <v>20</v>
      </c>
      <c r="O206" s="10" t="s">
        <v>267</v>
      </c>
      <c r="P206" s="10"/>
      <c r="Q206" s="46"/>
      <c r="R206" s="48"/>
      <c r="S206" s="10" t="s">
        <v>160</v>
      </c>
      <c r="T206" s="46" t="s">
        <v>136</v>
      </c>
      <c r="U206" s="46"/>
      <c r="V206" s="46"/>
      <c r="W206" s="46"/>
      <c r="X206" s="46"/>
      <c r="Y206" s="46"/>
      <c r="Z206" s="46"/>
      <c r="AA206" s="46"/>
      <c r="AB206" s="46"/>
      <c r="AC206" s="46"/>
      <c r="AD206" s="46"/>
      <c r="AE206" s="46"/>
      <c r="AF206" s="46"/>
      <c r="AG206" s="46"/>
      <c r="AH206" s="46"/>
      <c r="AI206" s="46"/>
      <c r="AJ206" s="46"/>
      <c r="AK206" s="10"/>
      <c r="AL206" s="10"/>
      <c r="AM206" s="10"/>
      <c r="AN206" s="10"/>
      <c r="AO206" s="46"/>
      <c r="AP206" s="46"/>
      <c r="AQ206" s="46"/>
      <c r="AR206" s="46"/>
      <c r="AS206" s="49"/>
      <c r="AT206" s="49"/>
      <c r="AU206" s="50"/>
      <c r="AV206" s="50"/>
      <c r="AW206" s="51"/>
      <c r="AX206" s="51"/>
    </row>
    <row r="207" spans="1:62" s="13" customFormat="1" x14ac:dyDescent="0.35">
      <c r="A207" s="10" t="e">
        <f>IF(F207="Gateway","SDWAN Gateway, SDW0020",IF(E207="","",VLOOKUP(E207,#REF!,2,FALSE)))</f>
        <v>#REF!</v>
      </c>
      <c r="B207" s="10" t="e">
        <f>IF(F207="Gateway","not applicable",IF(E207="","",VLOOKUP(E207,#REF!,3,FALSE)))</f>
        <v>#REF!</v>
      </c>
      <c r="C207" s="10" t="e">
        <f>IF(F207="Gateway","19400263",IF(E207="","",VLOOKUP(E207,#REF!,4,FALSE)))</f>
        <v>#REF!</v>
      </c>
      <c r="D207" s="43" t="s">
        <v>1122</v>
      </c>
      <c r="E207" s="43" t="s">
        <v>128</v>
      </c>
      <c r="F207" s="10" t="s">
        <v>129</v>
      </c>
      <c r="G207" s="52" t="s">
        <v>41</v>
      </c>
      <c r="H207" s="74" t="s">
        <v>2096</v>
      </c>
      <c r="I207" s="46"/>
      <c r="J207" s="46">
        <v>37</v>
      </c>
      <c r="K207" s="10"/>
      <c r="L207" s="10" t="s">
        <v>158</v>
      </c>
      <c r="M207" s="10" t="s">
        <v>159</v>
      </c>
      <c r="N207" s="47">
        <v>20</v>
      </c>
      <c r="O207" s="10" t="s">
        <v>267</v>
      </c>
      <c r="P207" s="10"/>
      <c r="Q207" s="46"/>
      <c r="R207" s="48"/>
      <c r="S207" s="10" t="s">
        <v>160</v>
      </c>
      <c r="T207" s="46" t="s">
        <v>136</v>
      </c>
      <c r="U207" s="46"/>
      <c r="V207" s="46"/>
      <c r="W207" s="46"/>
      <c r="X207" s="46"/>
      <c r="Y207" s="46"/>
      <c r="Z207" s="46"/>
      <c r="AA207" s="46"/>
      <c r="AB207" s="46"/>
      <c r="AC207" s="46"/>
      <c r="AD207" s="46"/>
      <c r="AE207" s="46"/>
      <c r="AF207" s="46"/>
      <c r="AG207" s="46"/>
      <c r="AH207" s="46"/>
      <c r="AI207" s="46"/>
      <c r="AJ207" s="46"/>
      <c r="AK207" s="10"/>
      <c r="AL207" s="10"/>
      <c r="AM207" s="10"/>
      <c r="AN207" s="10"/>
      <c r="AO207" s="46"/>
      <c r="AP207" s="46"/>
      <c r="AQ207" s="46"/>
      <c r="AR207" s="46"/>
      <c r="AS207" s="49"/>
      <c r="AT207" s="49"/>
      <c r="AU207" s="50"/>
      <c r="AV207" s="50"/>
      <c r="AW207" s="51"/>
      <c r="AX207" s="51"/>
    </row>
    <row r="208" spans="1:62" s="13" customFormat="1" x14ac:dyDescent="0.35">
      <c r="A208" s="10" t="e">
        <f>IF(F208="Gateway","SDWAN Gateway, SDW0020",IF(E208="","",VLOOKUP(E208,#REF!,2,FALSE)))</f>
        <v>#REF!</v>
      </c>
      <c r="B208" s="10" t="e">
        <f>IF(F208="Gateway","not applicable",IF(E208="","",VLOOKUP(E208,#REF!,3,FALSE)))</f>
        <v>#REF!</v>
      </c>
      <c r="C208" s="10" t="e">
        <f>IF(F208="Gateway","19400263",IF(E208="","",VLOOKUP(E208,#REF!,4,FALSE)))</f>
        <v>#REF!</v>
      </c>
      <c r="D208" s="43" t="s">
        <v>1124</v>
      </c>
      <c r="E208" s="43" t="s">
        <v>128</v>
      </c>
      <c r="F208" s="10" t="s">
        <v>129</v>
      </c>
      <c r="G208" s="52" t="s">
        <v>42</v>
      </c>
      <c r="H208" s="46" t="s">
        <v>1964</v>
      </c>
      <c r="I208" s="46"/>
      <c r="J208" s="46">
        <v>30</v>
      </c>
      <c r="K208" s="10"/>
      <c r="L208" s="10" t="s">
        <v>131</v>
      </c>
      <c r="M208" s="10" t="s">
        <v>132</v>
      </c>
      <c r="N208" s="47">
        <v>100</v>
      </c>
      <c r="O208" s="10" t="s">
        <v>268</v>
      </c>
      <c r="P208" s="10"/>
      <c r="Q208" s="46"/>
      <c r="R208" s="48"/>
      <c r="S208" s="10" t="s">
        <v>149</v>
      </c>
      <c r="T208" s="46" t="s">
        <v>136</v>
      </c>
      <c r="U208" s="46"/>
      <c r="V208" s="46"/>
      <c r="W208" s="46"/>
      <c r="X208" s="46"/>
      <c r="Y208" s="46"/>
      <c r="Z208" s="46"/>
      <c r="AA208" s="46"/>
      <c r="AB208" s="46"/>
      <c r="AC208" s="46"/>
      <c r="AD208" s="46"/>
      <c r="AE208" s="46"/>
      <c r="AF208" s="46"/>
      <c r="AG208" s="46"/>
      <c r="AH208" s="46"/>
      <c r="AI208" s="46"/>
      <c r="AJ208" s="46"/>
      <c r="AK208" s="10"/>
      <c r="AL208" s="10"/>
      <c r="AM208" s="10"/>
      <c r="AN208" s="10"/>
      <c r="AO208" s="46"/>
      <c r="AP208" s="46"/>
      <c r="AQ208" s="46"/>
      <c r="AR208" s="46"/>
      <c r="AS208" s="49"/>
      <c r="AT208" s="49"/>
      <c r="AU208" s="50"/>
      <c r="AV208" s="50"/>
      <c r="AW208" s="51"/>
      <c r="AX208" s="51"/>
    </row>
    <row r="209" spans="1:50" s="13" customFormat="1" x14ac:dyDescent="0.35">
      <c r="A209" s="10" t="e">
        <f>IF(F209="Gateway","SDWAN Gateway, SDW0020",IF(E209="","",VLOOKUP(E209,#REF!,2,FALSE)))</f>
        <v>#REF!</v>
      </c>
      <c r="B209" s="10" t="e">
        <f>IF(F209="Gateway","not applicable",IF(E209="","",VLOOKUP(E209,#REF!,3,FALSE)))</f>
        <v>#REF!</v>
      </c>
      <c r="C209" s="10" t="e">
        <f>IF(F209="Gateway","19400263",IF(E209="","",VLOOKUP(E209,#REF!,4,FALSE)))</f>
        <v>#REF!</v>
      </c>
      <c r="D209" s="43" t="s">
        <v>1126</v>
      </c>
      <c r="E209" s="43" t="s">
        <v>128</v>
      </c>
      <c r="F209" s="10" t="s">
        <v>129</v>
      </c>
      <c r="G209" s="52" t="s">
        <v>42</v>
      </c>
      <c r="H209" s="46" t="s">
        <v>1964</v>
      </c>
      <c r="I209" s="46"/>
      <c r="J209" s="46">
        <v>31</v>
      </c>
      <c r="K209" s="10"/>
      <c r="L209" s="10" t="s">
        <v>131</v>
      </c>
      <c r="M209" s="10" t="s">
        <v>147</v>
      </c>
      <c r="N209" s="47">
        <v>100</v>
      </c>
      <c r="O209" s="10" t="s">
        <v>268</v>
      </c>
      <c r="P209" s="10"/>
      <c r="Q209" s="46"/>
      <c r="R209" s="48"/>
      <c r="S209" s="10" t="s">
        <v>149</v>
      </c>
      <c r="T209" s="46" t="s">
        <v>136</v>
      </c>
      <c r="U209" s="46"/>
      <c r="V209" s="46"/>
      <c r="W209" s="46"/>
      <c r="X209" s="46"/>
      <c r="Y209" s="46"/>
      <c r="Z209" s="46"/>
      <c r="AA209" s="46"/>
      <c r="AB209" s="46"/>
      <c r="AC209" s="46"/>
      <c r="AD209" s="46"/>
      <c r="AE209" s="46"/>
      <c r="AF209" s="46"/>
      <c r="AG209" s="46"/>
      <c r="AH209" s="46"/>
      <c r="AI209" s="46"/>
      <c r="AJ209" s="46"/>
      <c r="AK209" s="10"/>
      <c r="AL209" s="10"/>
      <c r="AM209" s="10"/>
      <c r="AN209" s="10"/>
      <c r="AO209" s="46"/>
      <c r="AP209" s="46"/>
      <c r="AQ209" s="46"/>
      <c r="AR209" s="46"/>
      <c r="AS209" s="49"/>
      <c r="AT209" s="49"/>
      <c r="AU209" s="50"/>
      <c r="AV209" s="50"/>
      <c r="AW209" s="51"/>
      <c r="AX209" s="51"/>
    </row>
    <row r="210" spans="1:50" s="13" customFormat="1" x14ac:dyDescent="0.35">
      <c r="A210" s="10" t="e">
        <f>IF(F210="Gateway","SDWAN Gateway, SDW0020",IF(E210="","",VLOOKUP(E210,#REF!,2,FALSE)))</f>
        <v>#REF!</v>
      </c>
      <c r="B210" s="10" t="e">
        <f>IF(F210="Gateway","not applicable",IF(E210="","",VLOOKUP(E210,#REF!,3,FALSE)))</f>
        <v>#REF!</v>
      </c>
      <c r="C210" s="10" t="e">
        <f>IF(F210="Gateway","19400263",IF(E210="","",VLOOKUP(E210,#REF!,4,FALSE)))</f>
        <v>#REF!</v>
      </c>
      <c r="D210" s="43" t="s">
        <v>1128</v>
      </c>
      <c r="E210" s="43" t="s">
        <v>128</v>
      </c>
      <c r="F210" s="10" t="s">
        <v>129</v>
      </c>
      <c r="G210" s="52" t="s">
        <v>42</v>
      </c>
      <c r="H210" s="46" t="s">
        <v>1965</v>
      </c>
      <c r="I210" s="46"/>
      <c r="J210" s="46">
        <v>11</v>
      </c>
      <c r="K210" s="10"/>
      <c r="L210" s="10" t="s">
        <v>131</v>
      </c>
      <c r="M210" s="10" t="s">
        <v>132</v>
      </c>
      <c r="N210" s="47">
        <v>400</v>
      </c>
      <c r="O210" s="10" t="s">
        <v>269</v>
      </c>
      <c r="P210" s="10"/>
      <c r="Q210" s="46"/>
      <c r="R210" s="48"/>
      <c r="S210" s="10" t="s">
        <v>149</v>
      </c>
      <c r="T210" s="46" t="s">
        <v>136</v>
      </c>
      <c r="U210" s="46"/>
      <c r="V210" s="46"/>
      <c r="W210" s="46"/>
      <c r="X210" s="46"/>
      <c r="Y210" s="46"/>
      <c r="Z210" s="46"/>
      <c r="AA210" s="46"/>
      <c r="AB210" s="46"/>
      <c r="AC210" s="46"/>
      <c r="AD210" s="46"/>
      <c r="AE210" s="46"/>
      <c r="AF210" s="46"/>
      <c r="AG210" s="46"/>
      <c r="AH210" s="46"/>
      <c r="AI210" s="46"/>
      <c r="AJ210" s="46"/>
      <c r="AK210" s="10"/>
      <c r="AL210" s="10"/>
      <c r="AM210" s="10"/>
      <c r="AN210" s="10"/>
      <c r="AO210" s="46"/>
      <c r="AP210" s="46"/>
      <c r="AQ210" s="46"/>
      <c r="AR210" s="46"/>
      <c r="AS210" s="49"/>
      <c r="AT210" s="49"/>
      <c r="AU210" s="50"/>
      <c r="AV210" s="50"/>
      <c r="AW210" s="51"/>
      <c r="AX210" s="51"/>
    </row>
    <row r="211" spans="1:50" s="13" customFormat="1" x14ac:dyDescent="0.35">
      <c r="A211" s="10" t="e">
        <f>IF(F211="Gateway","SDWAN Gateway, SDW0020",IF(E211="","",VLOOKUP(E211,#REF!,2,FALSE)))</f>
        <v>#REF!</v>
      </c>
      <c r="B211" s="10" t="e">
        <f>IF(F211="Gateway","not applicable",IF(E211="","",VLOOKUP(E211,#REF!,3,FALSE)))</f>
        <v>#REF!</v>
      </c>
      <c r="C211" s="10" t="e">
        <f>IF(F211="Gateway","19400263",IF(E211="","",VLOOKUP(E211,#REF!,4,FALSE)))</f>
        <v>#REF!</v>
      </c>
      <c r="D211" s="43" t="s">
        <v>1130</v>
      </c>
      <c r="E211" s="43" t="s">
        <v>128</v>
      </c>
      <c r="F211" s="10" t="s">
        <v>129</v>
      </c>
      <c r="G211" s="52" t="s">
        <v>42</v>
      </c>
      <c r="H211" s="46" t="s">
        <v>1965</v>
      </c>
      <c r="I211" s="46"/>
      <c r="J211" s="46">
        <v>12</v>
      </c>
      <c r="K211" s="10"/>
      <c r="L211" s="10" t="s">
        <v>131</v>
      </c>
      <c r="M211" s="10" t="s">
        <v>147</v>
      </c>
      <c r="N211" s="47">
        <v>400</v>
      </c>
      <c r="O211" s="10" t="s">
        <v>269</v>
      </c>
      <c r="P211" s="10"/>
      <c r="Q211" s="46"/>
      <c r="R211" s="48"/>
      <c r="S211" s="10" t="s">
        <v>149</v>
      </c>
      <c r="T211" s="46" t="s">
        <v>136</v>
      </c>
      <c r="U211" s="46"/>
      <c r="V211" s="46"/>
      <c r="W211" s="46"/>
      <c r="X211" s="46"/>
      <c r="Y211" s="46"/>
      <c r="Z211" s="46"/>
      <c r="AA211" s="46"/>
      <c r="AB211" s="46"/>
      <c r="AC211" s="46"/>
      <c r="AD211" s="46"/>
      <c r="AE211" s="46"/>
      <c r="AF211" s="46"/>
      <c r="AG211" s="46"/>
      <c r="AH211" s="46"/>
      <c r="AI211" s="46"/>
      <c r="AJ211" s="46"/>
      <c r="AK211" s="10"/>
      <c r="AL211" s="10"/>
      <c r="AM211" s="10"/>
      <c r="AN211" s="10"/>
      <c r="AO211" s="46"/>
      <c r="AP211" s="46"/>
      <c r="AQ211" s="46"/>
      <c r="AR211" s="46"/>
      <c r="AS211" s="49"/>
      <c r="AT211" s="49"/>
      <c r="AU211" s="50"/>
      <c r="AV211" s="50"/>
      <c r="AW211" s="51"/>
      <c r="AX211" s="51"/>
    </row>
    <row r="212" spans="1:50" s="13" customFormat="1" x14ac:dyDescent="0.35">
      <c r="A212" s="10" t="e">
        <f>IF(F212="Gateway","SDWAN Gateway, SDW0020",IF(E212="","",VLOOKUP(E212,#REF!,2,FALSE)))</f>
        <v>#REF!</v>
      </c>
      <c r="B212" s="10" t="e">
        <f>IF(F212="Gateway","not applicable",IF(E212="","",VLOOKUP(E212,#REF!,3,FALSE)))</f>
        <v>#REF!</v>
      </c>
      <c r="C212" s="10" t="e">
        <f>IF(F212="Gateway","19400263",IF(E212="","",VLOOKUP(E212,#REF!,4,FALSE)))</f>
        <v>#REF!</v>
      </c>
      <c r="D212" s="43" t="s">
        <v>1132</v>
      </c>
      <c r="E212" s="43" t="s">
        <v>128</v>
      </c>
      <c r="F212" s="10" t="s">
        <v>129</v>
      </c>
      <c r="G212" s="52" t="s">
        <v>42</v>
      </c>
      <c r="H212" s="74" t="s">
        <v>2020</v>
      </c>
      <c r="I212" s="46"/>
      <c r="J212" s="46">
        <v>36</v>
      </c>
      <c r="K212" s="10"/>
      <c r="L212" s="10" t="s">
        <v>158</v>
      </c>
      <c r="M212" s="10" t="s">
        <v>159</v>
      </c>
      <c r="N212" s="47">
        <v>20</v>
      </c>
      <c r="O212" s="10" t="s">
        <v>270</v>
      </c>
      <c r="P212" s="10"/>
      <c r="Q212" s="46"/>
      <c r="R212" s="48"/>
      <c r="S212" s="10" t="s">
        <v>160</v>
      </c>
      <c r="T212" s="46" t="s">
        <v>136</v>
      </c>
      <c r="U212" s="46"/>
      <c r="V212" s="46"/>
      <c r="W212" s="46"/>
      <c r="X212" s="46"/>
      <c r="Y212" s="46"/>
      <c r="Z212" s="46"/>
      <c r="AA212" s="46"/>
      <c r="AB212" s="46"/>
      <c r="AC212" s="46"/>
      <c r="AD212" s="46"/>
      <c r="AE212" s="46"/>
      <c r="AF212" s="46"/>
      <c r="AG212" s="46"/>
      <c r="AH212" s="46"/>
      <c r="AI212" s="46"/>
      <c r="AJ212" s="46"/>
      <c r="AK212" s="10"/>
      <c r="AL212" s="10"/>
      <c r="AM212" s="10"/>
      <c r="AN212" s="10"/>
      <c r="AO212" s="46"/>
      <c r="AP212" s="46"/>
      <c r="AQ212" s="46"/>
      <c r="AR212" s="46"/>
      <c r="AS212" s="49"/>
      <c r="AT212" s="49"/>
      <c r="AU212" s="50"/>
      <c r="AV212" s="50"/>
      <c r="AW212" s="51"/>
      <c r="AX212" s="51"/>
    </row>
    <row r="213" spans="1:50" s="13" customFormat="1" x14ac:dyDescent="0.35">
      <c r="A213" s="10" t="e">
        <f>IF(F213="Gateway","SDWAN Gateway, SDW0020",IF(E213="","",VLOOKUP(E213,#REF!,2,FALSE)))</f>
        <v>#REF!</v>
      </c>
      <c r="B213" s="10" t="e">
        <f>IF(F213="Gateway","not applicable",IF(E213="","",VLOOKUP(E213,#REF!,3,FALSE)))</f>
        <v>#REF!</v>
      </c>
      <c r="C213" s="10" t="e">
        <f>IF(F213="Gateway","19400263",IF(E213="","",VLOOKUP(E213,#REF!,4,FALSE)))</f>
        <v>#REF!</v>
      </c>
      <c r="D213" s="43" t="s">
        <v>1134</v>
      </c>
      <c r="E213" s="43" t="s">
        <v>128</v>
      </c>
      <c r="F213" s="10" t="s">
        <v>129</v>
      </c>
      <c r="G213" s="52" t="s">
        <v>42</v>
      </c>
      <c r="H213" s="74" t="s">
        <v>2020</v>
      </c>
      <c r="I213" s="46"/>
      <c r="J213" s="46">
        <v>37</v>
      </c>
      <c r="K213" s="10"/>
      <c r="L213" s="10" t="s">
        <v>158</v>
      </c>
      <c r="M213" s="10" t="s">
        <v>159</v>
      </c>
      <c r="N213" s="47">
        <v>20</v>
      </c>
      <c r="O213" s="10" t="s">
        <v>270</v>
      </c>
      <c r="P213" s="10"/>
      <c r="Q213" s="46"/>
      <c r="R213" s="48"/>
      <c r="S213" s="10" t="s">
        <v>160</v>
      </c>
      <c r="T213" s="46" t="s">
        <v>136</v>
      </c>
      <c r="U213" s="46"/>
      <c r="V213" s="46"/>
      <c r="W213" s="46"/>
      <c r="X213" s="46"/>
      <c r="Y213" s="46"/>
      <c r="Z213" s="46"/>
      <c r="AA213" s="46"/>
      <c r="AB213" s="46"/>
      <c r="AC213" s="46"/>
      <c r="AD213" s="46"/>
      <c r="AE213" s="46"/>
      <c r="AF213" s="46"/>
      <c r="AG213" s="46"/>
      <c r="AH213" s="46"/>
      <c r="AI213" s="46"/>
      <c r="AJ213" s="46"/>
      <c r="AK213" s="10"/>
      <c r="AL213" s="10"/>
      <c r="AM213" s="10"/>
      <c r="AN213" s="10"/>
      <c r="AO213" s="46"/>
      <c r="AP213" s="46"/>
      <c r="AQ213" s="46"/>
      <c r="AR213" s="46"/>
      <c r="AS213" s="49"/>
      <c r="AT213" s="49"/>
      <c r="AU213" s="50"/>
      <c r="AV213" s="50"/>
      <c r="AW213" s="51"/>
      <c r="AX213" s="51"/>
    </row>
    <row r="214" spans="1:50" s="13" customFormat="1" x14ac:dyDescent="0.35">
      <c r="A214" s="10" t="e">
        <f>IF(F214="Gateway","SDWAN Gateway, SDW0020",IF(E214="","",VLOOKUP(E214,#REF!,2,FALSE)))</f>
        <v>#REF!</v>
      </c>
      <c r="B214" s="10" t="e">
        <f>IF(F214="Gateway","not applicable",IF(E214="","",VLOOKUP(E214,#REF!,3,FALSE)))</f>
        <v>#REF!</v>
      </c>
      <c r="C214" s="10" t="e">
        <f>IF(F214="Gateway","19400263",IF(E214="","",VLOOKUP(E214,#REF!,4,FALSE)))</f>
        <v>#REF!</v>
      </c>
      <c r="D214" s="43" t="s">
        <v>1136</v>
      </c>
      <c r="E214" s="43" t="s">
        <v>128</v>
      </c>
      <c r="F214" s="10" t="s">
        <v>129</v>
      </c>
      <c r="G214" s="52" t="s">
        <v>43</v>
      </c>
      <c r="H214" s="46" t="s">
        <v>2097</v>
      </c>
      <c r="I214" s="46"/>
      <c r="J214" s="46">
        <v>30</v>
      </c>
      <c r="K214" s="10"/>
      <c r="L214" s="10" t="s">
        <v>205</v>
      </c>
      <c r="M214" s="10" t="s">
        <v>147</v>
      </c>
      <c r="N214" s="47">
        <v>100</v>
      </c>
      <c r="O214" s="10" t="s">
        <v>271</v>
      </c>
      <c r="P214" s="10"/>
      <c r="Q214" s="46"/>
      <c r="R214" s="48"/>
      <c r="S214" s="10" t="s">
        <v>149</v>
      </c>
      <c r="T214" s="46" t="s">
        <v>136</v>
      </c>
      <c r="U214" s="46"/>
      <c r="V214" s="46"/>
      <c r="W214" s="46"/>
      <c r="X214" s="46"/>
      <c r="Y214" s="46"/>
      <c r="Z214" s="46"/>
      <c r="AA214" s="46"/>
      <c r="AB214" s="46"/>
      <c r="AC214" s="46"/>
      <c r="AD214" s="46"/>
      <c r="AE214" s="46"/>
      <c r="AF214" s="46"/>
      <c r="AG214" s="46"/>
      <c r="AH214" s="46"/>
      <c r="AI214" s="46"/>
      <c r="AJ214" s="46"/>
      <c r="AK214" s="10"/>
      <c r="AL214" s="10"/>
      <c r="AM214" s="10"/>
      <c r="AN214" s="10"/>
      <c r="AO214" s="46"/>
      <c r="AP214" s="46"/>
      <c r="AQ214" s="46"/>
      <c r="AR214" s="46"/>
      <c r="AS214" s="49"/>
      <c r="AT214" s="49"/>
      <c r="AU214" s="50"/>
      <c r="AV214" s="50"/>
      <c r="AW214" s="51"/>
      <c r="AX214" s="51"/>
    </row>
    <row r="215" spans="1:50" s="13" customFormat="1" x14ac:dyDescent="0.35">
      <c r="A215" s="10" t="e">
        <f>IF(F215="Gateway","SDWAN Gateway, SDW0020",IF(E215="","",VLOOKUP(E215,#REF!,2,FALSE)))</f>
        <v>#REF!</v>
      </c>
      <c r="B215" s="10" t="e">
        <f>IF(F215="Gateway","not applicable",IF(E215="","",VLOOKUP(E215,#REF!,3,FALSE)))</f>
        <v>#REF!</v>
      </c>
      <c r="C215" s="10" t="e">
        <f>IF(F215="Gateway","19400263",IF(E215="","",VLOOKUP(E215,#REF!,4,FALSE)))</f>
        <v>#REF!</v>
      </c>
      <c r="D215" s="43" t="s">
        <v>1138</v>
      </c>
      <c r="E215" s="43" t="s">
        <v>128</v>
      </c>
      <c r="F215" s="10" t="s">
        <v>129</v>
      </c>
      <c r="G215" s="52" t="s">
        <v>43</v>
      </c>
      <c r="H215" s="46" t="s">
        <v>2097</v>
      </c>
      <c r="I215" s="46"/>
      <c r="J215" s="46">
        <v>31</v>
      </c>
      <c r="K215" s="10"/>
      <c r="L215" s="10" t="s">
        <v>205</v>
      </c>
      <c r="M215" s="10" t="s">
        <v>159</v>
      </c>
      <c r="N215" s="47">
        <v>100</v>
      </c>
      <c r="O215" s="10" t="s">
        <v>271</v>
      </c>
      <c r="P215" s="10"/>
      <c r="Q215" s="46"/>
      <c r="R215" s="48"/>
      <c r="S215" s="10" t="s">
        <v>149</v>
      </c>
      <c r="T215" s="46" t="s">
        <v>136</v>
      </c>
      <c r="U215" s="46"/>
      <c r="V215" s="46"/>
      <c r="W215" s="46"/>
      <c r="X215" s="46"/>
      <c r="Y215" s="46"/>
      <c r="Z215" s="46"/>
      <c r="AA215" s="46"/>
      <c r="AB215" s="46"/>
      <c r="AC215" s="46"/>
      <c r="AD215" s="46"/>
      <c r="AE215" s="46"/>
      <c r="AF215" s="46"/>
      <c r="AG215" s="46"/>
      <c r="AH215" s="46"/>
      <c r="AI215" s="46"/>
      <c r="AJ215" s="46"/>
      <c r="AK215" s="10"/>
      <c r="AL215" s="10"/>
      <c r="AM215" s="10"/>
      <c r="AN215" s="10"/>
      <c r="AO215" s="46"/>
      <c r="AP215" s="46"/>
      <c r="AQ215" s="46"/>
      <c r="AR215" s="46"/>
      <c r="AS215" s="49"/>
      <c r="AT215" s="49"/>
      <c r="AU215" s="50"/>
      <c r="AV215" s="50"/>
      <c r="AW215" s="51"/>
      <c r="AX215" s="51"/>
    </row>
    <row r="216" spans="1:50" s="13" customFormat="1" x14ac:dyDescent="0.35">
      <c r="A216" s="10" t="e">
        <f>IF(F216="Gateway","SDWAN Gateway, SDW0020",IF(E216="","",VLOOKUP(E216,#REF!,2,FALSE)))</f>
        <v>#REF!</v>
      </c>
      <c r="B216" s="10" t="e">
        <f>IF(F216="Gateway","not applicable",IF(E216="","",VLOOKUP(E216,#REF!,3,FALSE)))</f>
        <v>#REF!</v>
      </c>
      <c r="C216" s="10" t="e">
        <f>IF(F216="Gateway","19400263",IF(E216="","",VLOOKUP(E216,#REF!,4,FALSE)))</f>
        <v>#REF!</v>
      </c>
      <c r="D216" s="43" t="s">
        <v>1140</v>
      </c>
      <c r="E216" s="43" t="s">
        <v>128</v>
      </c>
      <c r="F216" s="10" t="s">
        <v>129</v>
      </c>
      <c r="G216" s="52" t="s">
        <v>42</v>
      </c>
      <c r="H216" s="46" t="s">
        <v>1966</v>
      </c>
      <c r="I216" s="46"/>
      <c r="J216" s="46">
        <v>36</v>
      </c>
      <c r="K216" s="10"/>
      <c r="L216" s="10" t="s">
        <v>158</v>
      </c>
      <c r="M216" s="10" t="s">
        <v>159</v>
      </c>
      <c r="N216" s="47">
        <v>20</v>
      </c>
      <c r="O216" s="10" t="s">
        <v>272</v>
      </c>
      <c r="P216" s="10"/>
      <c r="Q216" s="46"/>
      <c r="R216" s="48"/>
      <c r="S216" s="10" t="s">
        <v>160</v>
      </c>
      <c r="T216" s="46" t="s">
        <v>136</v>
      </c>
      <c r="U216" s="46"/>
      <c r="V216" s="46"/>
      <c r="W216" s="46"/>
      <c r="X216" s="46"/>
      <c r="Y216" s="46"/>
      <c r="Z216" s="46"/>
      <c r="AA216" s="46"/>
      <c r="AB216" s="46"/>
      <c r="AC216" s="46"/>
      <c r="AD216" s="46"/>
      <c r="AE216" s="46"/>
      <c r="AF216" s="46"/>
      <c r="AG216" s="46"/>
      <c r="AH216" s="46"/>
      <c r="AI216" s="46"/>
      <c r="AJ216" s="46"/>
      <c r="AK216" s="10"/>
      <c r="AL216" s="10"/>
      <c r="AM216" s="10"/>
      <c r="AN216" s="10"/>
      <c r="AO216" s="46"/>
      <c r="AP216" s="46"/>
      <c r="AQ216" s="46"/>
      <c r="AR216" s="46"/>
      <c r="AS216" s="49"/>
      <c r="AT216" s="49"/>
      <c r="AU216" s="50"/>
      <c r="AV216" s="50"/>
      <c r="AW216" s="51"/>
      <c r="AX216" s="51"/>
    </row>
    <row r="217" spans="1:50" s="13" customFormat="1" x14ac:dyDescent="0.35">
      <c r="A217" s="10" t="e">
        <f>IF(F217="Gateway","SDWAN Gateway, SDW0020",IF(E217="","",VLOOKUP(E217,#REF!,2,FALSE)))</f>
        <v>#REF!</v>
      </c>
      <c r="B217" s="10" t="e">
        <f>IF(F217="Gateway","not applicable",IF(E217="","",VLOOKUP(E217,#REF!,3,FALSE)))</f>
        <v>#REF!</v>
      </c>
      <c r="C217" s="10" t="e">
        <f>IF(F217="Gateway","19400263",IF(E217="","",VLOOKUP(E217,#REF!,4,FALSE)))</f>
        <v>#REF!</v>
      </c>
      <c r="D217" s="43" t="s">
        <v>1142</v>
      </c>
      <c r="E217" s="43" t="s">
        <v>128</v>
      </c>
      <c r="F217" s="10" t="s">
        <v>129</v>
      </c>
      <c r="G217" s="52" t="s">
        <v>42</v>
      </c>
      <c r="H217" s="46" t="s">
        <v>1966</v>
      </c>
      <c r="I217" s="46"/>
      <c r="J217" s="46">
        <v>37</v>
      </c>
      <c r="K217" s="10"/>
      <c r="L217" s="10" t="s">
        <v>158</v>
      </c>
      <c r="M217" s="10" t="s">
        <v>159</v>
      </c>
      <c r="N217" s="47">
        <v>20</v>
      </c>
      <c r="O217" s="10" t="s">
        <v>272</v>
      </c>
      <c r="P217" s="10"/>
      <c r="Q217" s="46"/>
      <c r="R217" s="48"/>
      <c r="S217" s="10" t="s">
        <v>160</v>
      </c>
      <c r="T217" s="46" t="s">
        <v>136</v>
      </c>
      <c r="U217" s="46"/>
      <c r="V217" s="46"/>
      <c r="W217" s="46"/>
      <c r="X217" s="46"/>
      <c r="Y217" s="46"/>
      <c r="Z217" s="46"/>
      <c r="AA217" s="46"/>
      <c r="AB217" s="46"/>
      <c r="AC217" s="46"/>
      <c r="AD217" s="46"/>
      <c r="AE217" s="46"/>
      <c r="AF217" s="46"/>
      <c r="AG217" s="46"/>
      <c r="AH217" s="46"/>
      <c r="AI217" s="46"/>
      <c r="AJ217" s="46"/>
      <c r="AK217" s="10"/>
      <c r="AL217" s="10"/>
      <c r="AM217" s="10"/>
      <c r="AN217" s="10"/>
      <c r="AO217" s="46"/>
      <c r="AP217" s="46"/>
      <c r="AQ217" s="46"/>
      <c r="AR217" s="46"/>
      <c r="AS217" s="49"/>
      <c r="AT217" s="49"/>
      <c r="AU217" s="50"/>
      <c r="AV217" s="50"/>
      <c r="AW217" s="51"/>
      <c r="AX217" s="51"/>
    </row>
    <row r="218" spans="1:50" s="13" customFormat="1" ht="58" x14ac:dyDescent="0.35">
      <c r="A218" s="10" t="e">
        <f>IF(F218="Gateway","SDWAN Gateway, SDW0020",IF(E218="","",VLOOKUP(E218,#REF!,2,FALSE)))</f>
        <v>#REF!</v>
      </c>
      <c r="B218" s="10" t="e">
        <f>IF(F218="Gateway","not applicable",IF(E218="","",VLOOKUP(E218,#REF!,3,FALSE)))</f>
        <v>#REF!</v>
      </c>
      <c r="C218" s="10" t="e">
        <f>IF(F218="Gateway","19400263",IF(E218="","",VLOOKUP(E218,#REF!,4,FALSE)))</f>
        <v>#REF!</v>
      </c>
      <c r="D218" s="43" t="s">
        <v>1144</v>
      </c>
      <c r="E218" s="43" t="s">
        <v>128</v>
      </c>
      <c r="F218" s="10" t="s">
        <v>129</v>
      </c>
      <c r="G218" s="52" t="s">
        <v>44</v>
      </c>
      <c r="H218" s="46" t="s">
        <v>2098</v>
      </c>
      <c r="I218" s="46"/>
      <c r="J218" s="46">
        <v>30</v>
      </c>
      <c r="K218" s="10"/>
      <c r="L218" s="10" t="s">
        <v>205</v>
      </c>
      <c r="M218" s="10" t="s">
        <v>147</v>
      </c>
      <c r="N218" s="47">
        <v>100</v>
      </c>
      <c r="O218" s="10" t="s">
        <v>273</v>
      </c>
      <c r="P218" s="10"/>
      <c r="Q218" s="46"/>
      <c r="R218" s="48"/>
      <c r="S218" s="10" t="s">
        <v>149</v>
      </c>
      <c r="T218" s="46" t="s">
        <v>136</v>
      </c>
      <c r="U218" s="46"/>
      <c r="V218" s="46"/>
      <c r="W218" s="46"/>
      <c r="X218" s="46"/>
      <c r="Y218" s="46"/>
      <c r="Z218" s="46"/>
      <c r="AA218" s="46"/>
      <c r="AB218" s="46"/>
      <c r="AC218" s="46"/>
      <c r="AD218" s="46"/>
      <c r="AE218" s="46"/>
      <c r="AF218" s="46"/>
      <c r="AG218" s="46"/>
      <c r="AH218" s="46"/>
      <c r="AI218" s="46"/>
      <c r="AJ218" s="46"/>
      <c r="AK218" s="10"/>
      <c r="AL218" s="10"/>
      <c r="AM218" s="10"/>
      <c r="AN218" s="10"/>
      <c r="AO218" s="46"/>
      <c r="AP218" s="46"/>
      <c r="AQ218" s="46"/>
      <c r="AR218" s="46"/>
      <c r="AS218" s="49"/>
      <c r="AT218" s="49"/>
      <c r="AU218" s="50"/>
      <c r="AV218" s="50"/>
      <c r="AW218" s="51"/>
      <c r="AX218" s="51"/>
    </row>
    <row r="219" spans="1:50" s="13" customFormat="1" ht="58" x14ac:dyDescent="0.35">
      <c r="A219" s="10" t="e">
        <f>IF(F219="Gateway","SDWAN Gateway, SDW0020",IF(E219="","",VLOOKUP(E219,#REF!,2,FALSE)))</f>
        <v>#REF!</v>
      </c>
      <c r="B219" s="10" t="e">
        <f>IF(F219="Gateway","not applicable",IF(E219="","",VLOOKUP(E219,#REF!,3,FALSE)))</f>
        <v>#REF!</v>
      </c>
      <c r="C219" s="10" t="e">
        <f>IF(F219="Gateway","19400263",IF(E219="","",VLOOKUP(E219,#REF!,4,FALSE)))</f>
        <v>#REF!</v>
      </c>
      <c r="D219" s="43" t="s">
        <v>1146</v>
      </c>
      <c r="E219" s="43" t="s">
        <v>128</v>
      </c>
      <c r="F219" s="10" t="s">
        <v>129</v>
      </c>
      <c r="G219" s="52" t="s">
        <v>44</v>
      </c>
      <c r="H219" s="46" t="s">
        <v>2098</v>
      </c>
      <c r="I219" s="46"/>
      <c r="J219" s="46">
        <v>31</v>
      </c>
      <c r="K219" s="10"/>
      <c r="L219" s="10" t="s">
        <v>205</v>
      </c>
      <c r="M219" s="10" t="s">
        <v>159</v>
      </c>
      <c r="N219" s="47">
        <v>100</v>
      </c>
      <c r="O219" s="10" t="s">
        <v>273</v>
      </c>
      <c r="P219" s="10"/>
      <c r="Q219" s="46"/>
      <c r="R219" s="48"/>
      <c r="S219" s="10" t="s">
        <v>149</v>
      </c>
      <c r="T219" s="46" t="s">
        <v>136</v>
      </c>
      <c r="U219" s="46"/>
      <c r="V219" s="46"/>
      <c r="W219" s="46"/>
      <c r="X219" s="46"/>
      <c r="Y219" s="46"/>
      <c r="Z219" s="46"/>
      <c r="AA219" s="46"/>
      <c r="AB219" s="46"/>
      <c r="AC219" s="46"/>
      <c r="AD219" s="46"/>
      <c r="AE219" s="46"/>
      <c r="AF219" s="46"/>
      <c r="AG219" s="46"/>
      <c r="AH219" s="46"/>
      <c r="AI219" s="46"/>
      <c r="AJ219" s="46"/>
      <c r="AK219" s="10"/>
      <c r="AL219" s="10"/>
      <c r="AM219" s="10"/>
      <c r="AN219" s="10"/>
      <c r="AO219" s="46"/>
      <c r="AP219" s="46"/>
      <c r="AQ219" s="46"/>
      <c r="AR219" s="46"/>
      <c r="AS219" s="49"/>
      <c r="AT219" s="49"/>
      <c r="AU219" s="50"/>
      <c r="AV219" s="50"/>
      <c r="AW219" s="51"/>
      <c r="AX219" s="51"/>
    </row>
    <row r="220" spans="1:50" s="68" customFormat="1" x14ac:dyDescent="0.35">
      <c r="A220" s="62" t="e">
        <f>IF(F220="Gateway","SDWAN Gateway, SDW0020",IF(E220="","",VLOOKUP(E220,#REF!,2,FALSE)))</f>
        <v>#REF!</v>
      </c>
      <c r="B220" s="62" t="e">
        <f>IF(F220="Gateway","not applicable",IF(E220="","",VLOOKUP(E220,#REF!,3,FALSE)))</f>
        <v>#REF!</v>
      </c>
      <c r="C220" s="62" t="e">
        <f>IF(F220="Gateway","19400263",IF(E220="","",VLOOKUP(E220,#REF!,4,FALSE)))</f>
        <v>#REF!</v>
      </c>
      <c r="D220" s="64" t="s">
        <v>1524</v>
      </c>
      <c r="E220" s="64" t="s">
        <v>128</v>
      </c>
      <c r="F220" s="62" t="s">
        <v>129</v>
      </c>
      <c r="G220" s="65" t="s">
        <v>274</v>
      </c>
      <c r="H220" s="75" t="s">
        <v>2099</v>
      </c>
      <c r="I220" s="65"/>
      <c r="J220" s="65">
        <v>30</v>
      </c>
      <c r="K220" s="62"/>
      <c r="L220" s="62" t="s">
        <v>205</v>
      </c>
      <c r="M220" s="62" t="s">
        <v>147</v>
      </c>
      <c r="N220" s="76">
        <v>100</v>
      </c>
      <c r="O220" s="62" t="s">
        <v>275</v>
      </c>
      <c r="P220" s="62"/>
      <c r="Q220" s="65"/>
      <c r="R220" s="63"/>
      <c r="S220" s="62" t="s">
        <v>149</v>
      </c>
      <c r="T220" s="65" t="s">
        <v>136</v>
      </c>
      <c r="U220" s="65"/>
      <c r="V220" s="65"/>
      <c r="W220" s="65"/>
      <c r="X220" s="65"/>
      <c r="Y220" s="65"/>
      <c r="Z220" s="65"/>
      <c r="AA220" s="65"/>
      <c r="AB220" s="65"/>
      <c r="AC220" s="65"/>
      <c r="AD220" s="65"/>
      <c r="AE220" s="65"/>
      <c r="AF220" s="65"/>
      <c r="AG220" s="65"/>
      <c r="AH220" s="65"/>
      <c r="AI220" s="65"/>
      <c r="AJ220" s="46"/>
      <c r="AK220" s="10"/>
      <c r="AL220" s="10"/>
      <c r="AM220" s="10"/>
      <c r="AN220" s="10"/>
      <c r="AO220" s="65"/>
      <c r="AP220" s="65"/>
      <c r="AQ220" s="65"/>
      <c r="AR220" s="65"/>
      <c r="AS220" s="77"/>
      <c r="AT220" s="77"/>
      <c r="AU220" s="78"/>
      <c r="AV220" s="78"/>
      <c r="AW220" s="79"/>
      <c r="AX220" s="79"/>
    </row>
    <row r="221" spans="1:50" s="68" customFormat="1" x14ac:dyDescent="0.35">
      <c r="A221" s="62" t="e">
        <f>IF(F221="Gateway","SDWAN Gateway, SDW0020",IF(E221="","",VLOOKUP(E221,#REF!,2,FALSE)))</f>
        <v>#REF!</v>
      </c>
      <c r="B221" s="62" t="e">
        <f>IF(F221="Gateway","not applicable",IF(E221="","",VLOOKUP(E221,#REF!,3,FALSE)))</f>
        <v>#REF!</v>
      </c>
      <c r="C221" s="62" t="e">
        <f>IF(F221="Gateway","19400263",IF(E221="","",VLOOKUP(E221,#REF!,4,FALSE)))</f>
        <v>#REF!</v>
      </c>
      <c r="D221" s="64" t="s">
        <v>1525</v>
      </c>
      <c r="E221" s="64" t="s">
        <v>128</v>
      </c>
      <c r="F221" s="62" t="s">
        <v>129</v>
      </c>
      <c r="G221" s="65" t="s">
        <v>274</v>
      </c>
      <c r="H221" s="75" t="s">
        <v>2099</v>
      </c>
      <c r="I221" s="65"/>
      <c r="J221" s="65">
        <v>31</v>
      </c>
      <c r="K221" s="62"/>
      <c r="L221" s="62" t="s">
        <v>205</v>
      </c>
      <c r="M221" s="62" t="s">
        <v>159</v>
      </c>
      <c r="N221" s="76">
        <v>100</v>
      </c>
      <c r="O221" s="62" t="s">
        <v>275</v>
      </c>
      <c r="P221" s="62"/>
      <c r="Q221" s="65"/>
      <c r="R221" s="63"/>
      <c r="S221" s="62" t="s">
        <v>149</v>
      </c>
      <c r="T221" s="65" t="s">
        <v>136</v>
      </c>
      <c r="U221" s="65"/>
      <c r="V221" s="65"/>
      <c r="W221" s="65"/>
      <c r="X221" s="65"/>
      <c r="Y221" s="65"/>
      <c r="Z221" s="65"/>
      <c r="AA221" s="65"/>
      <c r="AB221" s="65"/>
      <c r="AC221" s="65"/>
      <c r="AD221" s="65"/>
      <c r="AE221" s="65"/>
      <c r="AF221" s="65"/>
      <c r="AG221" s="65"/>
      <c r="AH221" s="65"/>
      <c r="AI221" s="65"/>
      <c r="AJ221" s="46"/>
      <c r="AK221" s="10"/>
      <c r="AL221" s="10"/>
      <c r="AM221" s="10"/>
      <c r="AN221" s="10"/>
      <c r="AO221" s="65"/>
      <c r="AP221" s="65"/>
      <c r="AQ221" s="65"/>
      <c r="AR221" s="65"/>
      <c r="AS221" s="77"/>
      <c r="AT221" s="77"/>
      <c r="AU221" s="78"/>
      <c r="AV221" s="78"/>
      <c r="AW221" s="79"/>
      <c r="AX221" s="79"/>
    </row>
    <row r="222" spans="1:50" s="68" customFormat="1" x14ac:dyDescent="0.35">
      <c r="A222" s="62" t="e">
        <f>IF(F222="Gateway","SDWAN Gateway, SDW0020",IF(E222="","",VLOOKUP(E222,#REF!,2,FALSE)))</f>
        <v>#REF!</v>
      </c>
      <c r="B222" s="62" t="e">
        <f>IF(F222="Gateway","not applicable",IF(E222="","",VLOOKUP(E222,#REF!,3,FALSE)))</f>
        <v>#REF!</v>
      </c>
      <c r="C222" s="62" t="e">
        <f>IF(F222="Gateway","19400263",IF(E222="","",VLOOKUP(E222,#REF!,4,FALSE)))</f>
        <v>#REF!</v>
      </c>
      <c r="D222" s="64" t="s">
        <v>1526</v>
      </c>
      <c r="E222" s="64" t="s">
        <v>128</v>
      </c>
      <c r="F222" s="62" t="s">
        <v>129</v>
      </c>
      <c r="G222" s="65" t="s">
        <v>274</v>
      </c>
      <c r="H222" s="65" t="s">
        <v>2100</v>
      </c>
      <c r="I222" s="65"/>
      <c r="J222" s="65">
        <v>30</v>
      </c>
      <c r="K222" s="62"/>
      <c r="L222" s="62" t="s">
        <v>205</v>
      </c>
      <c r="M222" s="62" t="s">
        <v>147</v>
      </c>
      <c r="N222" s="76">
        <v>100</v>
      </c>
      <c r="O222" s="62" t="s">
        <v>276</v>
      </c>
      <c r="P222" s="62"/>
      <c r="Q222" s="65"/>
      <c r="R222" s="63"/>
      <c r="S222" s="62" t="s">
        <v>149</v>
      </c>
      <c r="T222" s="65" t="s">
        <v>136</v>
      </c>
      <c r="U222" s="65"/>
      <c r="V222" s="65"/>
      <c r="W222" s="65"/>
      <c r="X222" s="65"/>
      <c r="Y222" s="65"/>
      <c r="Z222" s="65"/>
      <c r="AA222" s="65"/>
      <c r="AB222" s="65"/>
      <c r="AC222" s="65"/>
      <c r="AD222" s="65"/>
      <c r="AE222" s="65"/>
      <c r="AF222" s="65"/>
      <c r="AG222" s="65"/>
      <c r="AH222" s="65"/>
      <c r="AI222" s="65"/>
      <c r="AJ222" s="46"/>
      <c r="AK222" s="10"/>
      <c r="AL222" s="10"/>
      <c r="AM222" s="10"/>
      <c r="AN222" s="10"/>
      <c r="AO222" s="65"/>
      <c r="AP222" s="65"/>
      <c r="AQ222" s="65"/>
      <c r="AR222" s="65"/>
      <c r="AS222" s="77"/>
      <c r="AT222" s="77"/>
      <c r="AU222" s="78"/>
      <c r="AV222" s="78"/>
      <c r="AW222" s="79"/>
      <c r="AX222" s="79"/>
    </row>
    <row r="223" spans="1:50" s="68" customFormat="1" x14ac:dyDescent="0.35">
      <c r="A223" s="62" t="e">
        <f>IF(F223="Gateway","SDWAN Gateway, SDW0020",IF(E223="","",VLOOKUP(E223,#REF!,2,FALSE)))</f>
        <v>#REF!</v>
      </c>
      <c r="B223" s="62" t="e">
        <f>IF(F223="Gateway","not applicable",IF(E223="","",VLOOKUP(E223,#REF!,3,FALSE)))</f>
        <v>#REF!</v>
      </c>
      <c r="C223" s="62" t="e">
        <f>IF(F223="Gateway","19400263",IF(E223="","",VLOOKUP(E223,#REF!,4,FALSE)))</f>
        <v>#REF!</v>
      </c>
      <c r="D223" s="64" t="s">
        <v>1527</v>
      </c>
      <c r="E223" s="64" t="s">
        <v>128</v>
      </c>
      <c r="F223" s="62" t="s">
        <v>129</v>
      </c>
      <c r="G223" s="65" t="s">
        <v>274</v>
      </c>
      <c r="H223" s="65" t="s">
        <v>2100</v>
      </c>
      <c r="I223" s="65"/>
      <c r="J223" s="65">
        <v>31</v>
      </c>
      <c r="K223" s="62"/>
      <c r="L223" s="62" t="s">
        <v>205</v>
      </c>
      <c r="M223" s="62" t="s">
        <v>159</v>
      </c>
      <c r="N223" s="76">
        <v>100</v>
      </c>
      <c r="O223" s="62" t="s">
        <v>276</v>
      </c>
      <c r="P223" s="62"/>
      <c r="Q223" s="65"/>
      <c r="R223" s="63"/>
      <c r="S223" s="62" t="s">
        <v>149</v>
      </c>
      <c r="T223" s="65" t="s">
        <v>136</v>
      </c>
      <c r="U223" s="65"/>
      <c r="V223" s="65"/>
      <c r="W223" s="65"/>
      <c r="X223" s="65"/>
      <c r="Y223" s="65"/>
      <c r="Z223" s="65"/>
      <c r="AA223" s="65"/>
      <c r="AB223" s="65"/>
      <c r="AC223" s="65"/>
      <c r="AD223" s="65"/>
      <c r="AE223" s="65"/>
      <c r="AF223" s="65"/>
      <c r="AG223" s="65"/>
      <c r="AH223" s="65"/>
      <c r="AI223" s="65"/>
      <c r="AJ223" s="46"/>
      <c r="AK223" s="10"/>
      <c r="AL223" s="10"/>
      <c r="AM223" s="10"/>
      <c r="AN223" s="10"/>
      <c r="AO223" s="65"/>
      <c r="AP223" s="65"/>
      <c r="AQ223" s="65"/>
      <c r="AR223" s="65"/>
      <c r="AS223" s="77"/>
      <c r="AT223" s="77"/>
      <c r="AU223" s="78"/>
      <c r="AV223" s="78"/>
      <c r="AW223" s="79"/>
      <c r="AX223" s="79"/>
    </row>
    <row r="224" spans="1:50" s="68" customFormat="1" ht="58" x14ac:dyDescent="0.35">
      <c r="A224" s="62" t="e">
        <f>IF(F224="Gateway","SDWAN Gateway, SDW0020",IF(E224="","",VLOOKUP(E224,#REF!,2,FALSE)))</f>
        <v>#REF!</v>
      </c>
      <c r="B224" s="62" t="e">
        <f>IF(F224="Gateway","not applicable",IF(E224="","",VLOOKUP(E224,#REF!,3,FALSE)))</f>
        <v>#REF!</v>
      </c>
      <c r="C224" s="62" t="e">
        <f>IF(F224="Gateway","19400263",IF(E224="","",VLOOKUP(E224,#REF!,4,FALSE)))</f>
        <v>#REF!</v>
      </c>
      <c r="D224" s="64" t="s">
        <v>1528</v>
      </c>
      <c r="E224" s="64" t="s">
        <v>128</v>
      </c>
      <c r="F224" s="62" t="s">
        <v>129</v>
      </c>
      <c r="G224" s="65" t="s">
        <v>274</v>
      </c>
      <c r="H224" s="65" t="s">
        <v>2101</v>
      </c>
      <c r="I224" s="65"/>
      <c r="J224" s="65">
        <v>36</v>
      </c>
      <c r="K224" s="62"/>
      <c r="L224" s="62" t="s">
        <v>205</v>
      </c>
      <c r="M224" s="62" t="s">
        <v>147</v>
      </c>
      <c r="N224" s="76">
        <v>50</v>
      </c>
      <c r="O224" s="62" t="s">
        <v>277</v>
      </c>
      <c r="P224" s="62"/>
      <c r="Q224" s="65"/>
      <c r="R224" s="63"/>
      <c r="S224" s="62" t="s">
        <v>160</v>
      </c>
      <c r="T224" s="65" t="s">
        <v>136</v>
      </c>
      <c r="U224" s="65"/>
      <c r="V224" s="65"/>
      <c r="W224" s="65"/>
      <c r="X224" s="65"/>
      <c r="Y224" s="65"/>
      <c r="Z224" s="65"/>
      <c r="AA224" s="65"/>
      <c r="AB224" s="65"/>
      <c r="AC224" s="65"/>
      <c r="AD224" s="65"/>
      <c r="AE224" s="65"/>
      <c r="AF224" s="65"/>
      <c r="AG224" s="65"/>
      <c r="AH224" s="65"/>
      <c r="AI224" s="65"/>
      <c r="AJ224" s="46"/>
      <c r="AK224" s="10"/>
      <c r="AL224" s="10"/>
      <c r="AM224" s="10"/>
      <c r="AN224" s="10"/>
      <c r="AO224" s="65"/>
      <c r="AP224" s="65"/>
      <c r="AQ224" s="65"/>
      <c r="AR224" s="65"/>
      <c r="AS224" s="77"/>
      <c r="AT224" s="77"/>
      <c r="AU224" s="78"/>
      <c r="AV224" s="78"/>
      <c r="AW224" s="79"/>
      <c r="AX224" s="79"/>
    </row>
    <row r="225" spans="1:50" s="68" customFormat="1" ht="58" x14ac:dyDescent="0.35">
      <c r="A225" s="62" t="e">
        <f>IF(F225="Gateway","SDWAN Gateway, SDW0020",IF(E225="","",VLOOKUP(E225,#REF!,2,FALSE)))</f>
        <v>#REF!</v>
      </c>
      <c r="B225" s="62" t="e">
        <f>IF(F225="Gateway","not applicable",IF(E225="","",VLOOKUP(E225,#REF!,3,FALSE)))</f>
        <v>#REF!</v>
      </c>
      <c r="C225" s="62" t="e">
        <f>IF(F225="Gateway","19400263",IF(E225="","",VLOOKUP(E225,#REF!,4,FALSE)))</f>
        <v>#REF!</v>
      </c>
      <c r="D225" s="64" t="s">
        <v>1529</v>
      </c>
      <c r="E225" s="64" t="s">
        <v>128</v>
      </c>
      <c r="F225" s="62" t="s">
        <v>129</v>
      </c>
      <c r="G225" s="65" t="s">
        <v>274</v>
      </c>
      <c r="H225" s="65" t="s">
        <v>2101</v>
      </c>
      <c r="I225" s="65"/>
      <c r="J225" s="65">
        <v>37</v>
      </c>
      <c r="K225" s="62"/>
      <c r="L225" s="62" t="s">
        <v>205</v>
      </c>
      <c r="M225" s="62" t="s">
        <v>159</v>
      </c>
      <c r="N225" s="76">
        <v>50</v>
      </c>
      <c r="O225" s="62" t="s">
        <v>277</v>
      </c>
      <c r="P225" s="62"/>
      <c r="Q225" s="65"/>
      <c r="R225" s="63"/>
      <c r="S225" s="62" t="s">
        <v>160</v>
      </c>
      <c r="T225" s="65" t="s">
        <v>136</v>
      </c>
      <c r="U225" s="65"/>
      <c r="V225" s="65"/>
      <c r="W225" s="65"/>
      <c r="X225" s="65"/>
      <c r="Y225" s="65"/>
      <c r="Z225" s="65"/>
      <c r="AA225" s="65"/>
      <c r="AB225" s="65"/>
      <c r="AC225" s="65"/>
      <c r="AD225" s="65"/>
      <c r="AE225" s="65"/>
      <c r="AF225" s="65"/>
      <c r="AG225" s="65"/>
      <c r="AH225" s="65"/>
      <c r="AI225" s="65"/>
      <c r="AJ225" s="46"/>
      <c r="AK225" s="10"/>
      <c r="AL225" s="10"/>
      <c r="AM225" s="10"/>
      <c r="AN225" s="10"/>
      <c r="AO225" s="65"/>
      <c r="AP225" s="65"/>
      <c r="AQ225" s="65"/>
      <c r="AR225" s="65"/>
      <c r="AS225" s="77"/>
      <c r="AT225" s="77"/>
      <c r="AU225" s="78"/>
      <c r="AV225" s="78"/>
      <c r="AW225" s="79"/>
      <c r="AX225" s="79"/>
    </row>
    <row r="226" spans="1:50" s="13" customFormat="1" ht="43.5" x14ac:dyDescent="0.35">
      <c r="A226" s="10" t="e">
        <f>IF(F226="Gateway","SDWAN Gateway, SDW0020",IF(E226="","",VLOOKUP(E226,#REF!,2,FALSE)))</f>
        <v>#REF!</v>
      </c>
      <c r="B226" s="10" t="e">
        <f>IF(F226="Gateway","not applicable",IF(E226="","",VLOOKUP(E226,#REF!,3,FALSE)))</f>
        <v>#REF!</v>
      </c>
      <c r="C226" s="10" t="e">
        <f>IF(F226="Gateway","19400263",IF(E226="","",VLOOKUP(E226,#REF!,4,FALSE)))</f>
        <v>#REF!</v>
      </c>
      <c r="D226" s="43" t="s">
        <v>1148</v>
      </c>
      <c r="E226" s="43" t="s">
        <v>128</v>
      </c>
      <c r="F226" s="10" t="s">
        <v>129</v>
      </c>
      <c r="G226" s="52" t="s">
        <v>45</v>
      </c>
      <c r="H226" s="46" t="s">
        <v>2102</v>
      </c>
      <c r="I226" s="46"/>
      <c r="J226" s="46">
        <v>30</v>
      </c>
      <c r="K226" s="10"/>
      <c r="L226" s="10" t="s">
        <v>205</v>
      </c>
      <c r="M226" s="10" t="s">
        <v>147</v>
      </c>
      <c r="N226" s="47">
        <v>100</v>
      </c>
      <c r="O226" s="10" t="s">
        <v>278</v>
      </c>
      <c r="P226" s="10"/>
      <c r="Q226" s="46"/>
      <c r="R226" s="48"/>
      <c r="S226" s="10" t="s">
        <v>149</v>
      </c>
      <c r="T226" s="46" t="s">
        <v>136</v>
      </c>
      <c r="U226" s="46"/>
      <c r="V226" s="46"/>
      <c r="W226" s="46"/>
      <c r="X226" s="46"/>
      <c r="Y226" s="46"/>
      <c r="Z226" s="46"/>
      <c r="AA226" s="46"/>
      <c r="AB226" s="46"/>
      <c r="AC226" s="46"/>
      <c r="AD226" s="46"/>
      <c r="AE226" s="46"/>
      <c r="AF226" s="46"/>
      <c r="AG226" s="46"/>
      <c r="AH226" s="46"/>
      <c r="AI226" s="46"/>
      <c r="AJ226" s="46"/>
      <c r="AK226" s="10"/>
      <c r="AL226" s="10"/>
      <c r="AM226" s="10"/>
      <c r="AN226" s="10"/>
      <c r="AO226" s="46"/>
      <c r="AP226" s="46"/>
      <c r="AQ226" s="46"/>
      <c r="AR226" s="46"/>
      <c r="AS226" s="49"/>
      <c r="AT226" s="49"/>
      <c r="AU226" s="50"/>
      <c r="AV226" s="50"/>
      <c r="AW226" s="51"/>
      <c r="AX226" s="51"/>
    </row>
    <row r="227" spans="1:50" s="13" customFormat="1" ht="43.5" x14ac:dyDescent="0.35">
      <c r="A227" s="10" t="e">
        <f>IF(F227="Gateway","SDWAN Gateway, SDW0020",IF(E227="","",VLOOKUP(E227,#REF!,2,FALSE)))</f>
        <v>#REF!</v>
      </c>
      <c r="B227" s="10" t="e">
        <f>IF(F227="Gateway","not applicable",IF(E227="","",VLOOKUP(E227,#REF!,3,FALSE)))</f>
        <v>#REF!</v>
      </c>
      <c r="C227" s="10" t="e">
        <f>IF(F227="Gateway","19400263",IF(E227="","",VLOOKUP(E227,#REF!,4,FALSE)))</f>
        <v>#REF!</v>
      </c>
      <c r="D227" s="43" t="s">
        <v>1150</v>
      </c>
      <c r="E227" s="43" t="s">
        <v>128</v>
      </c>
      <c r="F227" s="10" t="s">
        <v>129</v>
      </c>
      <c r="G227" s="52" t="s">
        <v>45</v>
      </c>
      <c r="H227" s="46" t="s">
        <v>2102</v>
      </c>
      <c r="I227" s="46"/>
      <c r="J227" s="46">
        <v>31</v>
      </c>
      <c r="K227" s="10"/>
      <c r="L227" s="10" t="s">
        <v>205</v>
      </c>
      <c r="M227" s="10" t="s">
        <v>159</v>
      </c>
      <c r="N227" s="47">
        <v>100</v>
      </c>
      <c r="O227" s="10" t="s">
        <v>278</v>
      </c>
      <c r="P227" s="10"/>
      <c r="Q227" s="46"/>
      <c r="R227" s="48"/>
      <c r="S227" s="10" t="s">
        <v>149</v>
      </c>
      <c r="T227" s="46" t="s">
        <v>136</v>
      </c>
      <c r="U227" s="46"/>
      <c r="V227" s="46"/>
      <c r="W227" s="46"/>
      <c r="X227" s="46"/>
      <c r="Y227" s="46"/>
      <c r="Z227" s="46"/>
      <c r="AA227" s="46"/>
      <c r="AB227" s="46"/>
      <c r="AC227" s="46"/>
      <c r="AD227" s="46"/>
      <c r="AE227" s="46"/>
      <c r="AF227" s="46"/>
      <c r="AG227" s="46"/>
      <c r="AH227" s="46"/>
      <c r="AI227" s="46"/>
      <c r="AJ227" s="46"/>
      <c r="AK227" s="10"/>
      <c r="AL227" s="10"/>
      <c r="AM227" s="10"/>
      <c r="AN227" s="10"/>
      <c r="AO227" s="46"/>
      <c r="AP227" s="46"/>
      <c r="AQ227" s="46"/>
      <c r="AR227" s="46"/>
      <c r="AS227" s="49"/>
      <c r="AT227" s="49"/>
      <c r="AU227" s="50"/>
      <c r="AV227" s="50"/>
      <c r="AW227" s="51"/>
      <c r="AX227" s="51"/>
    </row>
    <row r="228" spans="1:50" s="68" customFormat="1" ht="43.5" x14ac:dyDescent="0.35">
      <c r="A228" s="62" t="e">
        <f>IF(F228="Gateway","SDWAN Gateway, SDW0020",IF(E228="","",VLOOKUP(E228,#REF!,2,FALSE)))</f>
        <v>#REF!</v>
      </c>
      <c r="B228" s="62" t="e">
        <f>IF(F228="Gateway","not applicable",IF(E228="","",VLOOKUP(E228,#REF!,3,FALSE)))</f>
        <v>#REF!</v>
      </c>
      <c r="C228" s="62" t="e">
        <f>IF(F228="Gateway","19400263",IF(E228="","",VLOOKUP(E228,#REF!,4,FALSE)))</f>
        <v>#REF!</v>
      </c>
      <c r="D228" s="64" t="s">
        <v>1530</v>
      </c>
      <c r="E228" s="64" t="s">
        <v>128</v>
      </c>
      <c r="F228" s="62" t="s">
        <v>129</v>
      </c>
      <c r="G228" s="65" t="s">
        <v>45</v>
      </c>
      <c r="H228" s="65" t="s">
        <v>1967</v>
      </c>
      <c r="I228" s="65"/>
      <c r="J228" s="65">
        <v>30</v>
      </c>
      <c r="K228" s="62"/>
      <c r="L228" s="62" t="s">
        <v>158</v>
      </c>
      <c r="M228" s="62" t="s">
        <v>159</v>
      </c>
      <c r="N228" s="76">
        <v>100</v>
      </c>
      <c r="O228" s="62" t="s">
        <v>279</v>
      </c>
      <c r="P228" s="62"/>
      <c r="Q228" s="65"/>
      <c r="R228" s="63"/>
      <c r="S228" s="62" t="s">
        <v>149</v>
      </c>
      <c r="T228" s="65" t="s">
        <v>136</v>
      </c>
      <c r="U228" s="65"/>
      <c r="V228" s="65"/>
      <c r="W228" s="65"/>
      <c r="X228" s="65"/>
      <c r="Y228" s="65"/>
      <c r="Z228" s="65"/>
      <c r="AA228" s="65"/>
      <c r="AB228" s="65"/>
      <c r="AC228" s="65"/>
      <c r="AD228" s="65"/>
      <c r="AE228" s="65"/>
      <c r="AF228" s="65"/>
      <c r="AG228" s="65"/>
      <c r="AH228" s="65"/>
      <c r="AI228" s="65"/>
      <c r="AJ228" s="46"/>
      <c r="AK228" s="10"/>
      <c r="AL228" s="10"/>
      <c r="AM228" s="10"/>
      <c r="AN228" s="10"/>
      <c r="AO228" s="65"/>
      <c r="AP228" s="65"/>
      <c r="AQ228" s="65"/>
      <c r="AR228" s="65"/>
      <c r="AS228" s="77"/>
      <c r="AT228" s="77"/>
      <c r="AU228" s="78"/>
      <c r="AV228" s="78"/>
      <c r="AW228" s="79"/>
      <c r="AX228" s="79"/>
    </row>
    <row r="229" spans="1:50" s="68" customFormat="1" ht="43.5" x14ac:dyDescent="0.35">
      <c r="A229" s="62" t="e">
        <f>IF(F229="Gateway","SDWAN Gateway, SDW0020",IF(E229="","",VLOOKUP(E229,#REF!,2,FALSE)))</f>
        <v>#REF!</v>
      </c>
      <c r="B229" s="62" t="e">
        <f>IF(F229="Gateway","not applicable",IF(E229="","",VLOOKUP(E229,#REF!,3,FALSE)))</f>
        <v>#REF!</v>
      </c>
      <c r="C229" s="62" t="e">
        <f>IF(F229="Gateway","19400263",IF(E229="","",VLOOKUP(E229,#REF!,4,FALSE)))</f>
        <v>#REF!</v>
      </c>
      <c r="D229" s="64" t="s">
        <v>1531</v>
      </c>
      <c r="E229" s="64" t="s">
        <v>128</v>
      </c>
      <c r="F229" s="62" t="s">
        <v>129</v>
      </c>
      <c r="G229" s="65" t="s">
        <v>45</v>
      </c>
      <c r="H229" s="65" t="s">
        <v>1967</v>
      </c>
      <c r="I229" s="65"/>
      <c r="J229" s="73">
        <v>31</v>
      </c>
      <c r="K229" s="62"/>
      <c r="L229" s="62" t="s">
        <v>158</v>
      </c>
      <c r="M229" s="62" t="s">
        <v>159</v>
      </c>
      <c r="N229" s="76">
        <v>100</v>
      </c>
      <c r="O229" s="62" t="s">
        <v>279</v>
      </c>
      <c r="P229" s="62"/>
      <c r="Q229" s="65"/>
      <c r="R229" s="63"/>
      <c r="S229" s="62" t="s">
        <v>149</v>
      </c>
      <c r="T229" s="65" t="s">
        <v>136</v>
      </c>
      <c r="U229" s="65"/>
      <c r="V229" s="65"/>
      <c r="W229" s="65"/>
      <c r="X229" s="65"/>
      <c r="Y229" s="65"/>
      <c r="Z229" s="65"/>
      <c r="AA229" s="65"/>
      <c r="AB229" s="65"/>
      <c r="AC229" s="65"/>
      <c r="AD229" s="65"/>
      <c r="AE229" s="65"/>
      <c r="AF229" s="65"/>
      <c r="AG229" s="65"/>
      <c r="AH229" s="65"/>
      <c r="AI229" s="65"/>
      <c r="AJ229" s="46"/>
      <c r="AK229" s="10"/>
      <c r="AL229" s="10"/>
      <c r="AM229" s="10"/>
      <c r="AN229" s="10"/>
      <c r="AO229" s="65"/>
      <c r="AP229" s="65"/>
      <c r="AQ229" s="65"/>
      <c r="AR229" s="65"/>
      <c r="AS229" s="77"/>
      <c r="AT229" s="77"/>
      <c r="AU229" s="78"/>
      <c r="AV229" s="78"/>
      <c r="AW229" s="79"/>
      <c r="AX229" s="79"/>
    </row>
    <row r="230" spans="1:50" s="13" customFormat="1" ht="43.5" x14ac:dyDescent="0.35">
      <c r="A230" s="10" t="e">
        <f>IF(F230="Gateway","SDWAN Gateway, SDW0020",IF(E230="","",VLOOKUP(E230,#REF!,2,FALSE)))</f>
        <v>#REF!</v>
      </c>
      <c r="B230" s="10" t="e">
        <f>IF(F230="Gateway","not applicable",IF(E230="","",VLOOKUP(E230,#REF!,3,FALSE)))</f>
        <v>#REF!</v>
      </c>
      <c r="C230" s="10" t="e">
        <f>IF(F230="Gateway","19400263",IF(E230="","",VLOOKUP(E230,#REF!,4,FALSE)))</f>
        <v>#REF!</v>
      </c>
      <c r="D230" s="43" t="s">
        <v>1152</v>
      </c>
      <c r="E230" s="43" t="s">
        <v>128</v>
      </c>
      <c r="F230" s="10" t="s">
        <v>129</v>
      </c>
      <c r="G230" s="52" t="s">
        <v>46</v>
      </c>
      <c r="H230" s="46" t="s">
        <v>1968</v>
      </c>
      <c r="I230" s="46"/>
      <c r="J230" s="46">
        <v>9</v>
      </c>
      <c r="K230" s="10"/>
      <c r="L230" s="10" t="s">
        <v>131</v>
      </c>
      <c r="M230" s="10" t="s">
        <v>132</v>
      </c>
      <c r="N230" s="47">
        <v>200</v>
      </c>
      <c r="O230" s="10" t="s">
        <v>280</v>
      </c>
      <c r="P230" s="10"/>
      <c r="Q230" s="46"/>
      <c r="R230" s="48"/>
      <c r="S230" s="10" t="s">
        <v>149</v>
      </c>
      <c r="T230" s="46" t="s">
        <v>136</v>
      </c>
      <c r="U230" s="46"/>
      <c r="V230" s="46"/>
      <c r="W230" s="46"/>
      <c r="X230" s="46"/>
      <c r="Y230" s="46"/>
      <c r="Z230" s="46"/>
      <c r="AA230" s="46"/>
      <c r="AB230" s="46"/>
      <c r="AC230" s="46"/>
      <c r="AD230" s="46"/>
      <c r="AE230" s="46"/>
      <c r="AF230" s="46"/>
      <c r="AG230" s="46"/>
      <c r="AH230" s="46"/>
      <c r="AI230" s="46"/>
      <c r="AJ230" s="46"/>
      <c r="AK230" s="10"/>
      <c r="AL230" s="10"/>
      <c r="AM230" s="10"/>
      <c r="AN230" s="10"/>
      <c r="AO230" s="46"/>
      <c r="AP230" s="46"/>
      <c r="AQ230" s="46"/>
      <c r="AR230" s="46"/>
      <c r="AS230" s="49"/>
      <c r="AT230" s="49"/>
      <c r="AU230" s="50"/>
      <c r="AV230" s="50"/>
      <c r="AW230" s="51"/>
      <c r="AX230" s="51"/>
    </row>
    <row r="231" spans="1:50" s="13" customFormat="1" ht="43.5" x14ac:dyDescent="0.35">
      <c r="A231" s="10" t="e">
        <f>IF(F231="Gateway","SDWAN Gateway, SDW0020",IF(E231="","",VLOOKUP(E231,#REF!,2,FALSE)))</f>
        <v>#REF!</v>
      </c>
      <c r="B231" s="10" t="e">
        <f>IF(F231="Gateway","not applicable",IF(E231="","",VLOOKUP(E231,#REF!,3,FALSE)))</f>
        <v>#REF!</v>
      </c>
      <c r="C231" s="10" t="e">
        <f>IF(F231="Gateway","19400263",IF(E231="","",VLOOKUP(E231,#REF!,4,FALSE)))</f>
        <v>#REF!</v>
      </c>
      <c r="D231" s="43" t="s">
        <v>1154</v>
      </c>
      <c r="E231" s="43" t="s">
        <v>128</v>
      </c>
      <c r="F231" s="10" t="s">
        <v>129</v>
      </c>
      <c r="G231" s="52" t="s">
        <v>46</v>
      </c>
      <c r="H231" s="46" t="s">
        <v>1968</v>
      </c>
      <c r="I231" s="46"/>
      <c r="J231" s="46">
        <v>10</v>
      </c>
      <c r="K231" s="10"/>
      <c r="L231" s="10" t="s">
        <v>131</v>
      </c>
      <c r="M231" s="10" t="s">
        <v>147</v>
      </c>
      <c r="N231" s="47">
        <v>200</v>
      </c>
      <c r="O231" s="10" t="s">
        <v>280</v>
      </c>
      <c r="P231" s="10"/>
      <c r="Q231" s="46"/>
      <c r="R231" s="48"/>
      <c r="S231" s="10" t="s">
        <v>149</v>
      </c>
      <c r="T231" s="46" t="s">
        <v>136</v>
      </c>
      <c r="U231" s="46"/>
      <c r="V231" s="46"/>
      <c r="W231" s="46"/>
      <c r="X231" s="46"/>
      <c r="Y231" s="46"/>
      <c r="Z231" s="46"/>
      <c r="AA231" s="46"/>
      <c r="AB231" s="46"/>
      <c r="AC231" s="46"/>
      <c r="AD231" s="46"/>
      <c r="AE231" s="46"/>
      <c r="AF231" s="46"/>
      <c r="AG231" s="46"/>
      <c r="AH231" s="46"/>
      <c r="AI231" s="46"/>
      <c r="AJ231" s="46"/>
      <c r="AK231" s="10"/>
      <c r="AL231" s="10"/>
      <c r="AM231" s="10"/>
      <c r="AN231" s="10"/>
      <c r="AO231" s="46"/>
      <c r="AP231" s="46"/>
      <c r="AQ231" s="46"/>
      <c r="AR231" s="46"/>
      <c r="AS231" s="49"/>
      <c r="AT231" s="49"/>
      <c r="AU231" s="50"/>
      <c r="AV231" s="50"/>
      <c r="AW231" s="51"/>
      <c r="AX231" s="51"/>
    </row>
    <row r="232" spans="1:50" s="13" customFormat="1" ht="72.5" x14ac:dyDescent="0.35">
      <c r="A232" s="10" t="e">
        <f>IF(F232="Gateway","SDWAN Gateway, SDW0020",IF(E232="","",VLOOKUP(E232,#REF!,2,FALSE)))</f>
        <v>#REF!</v>
      </c>
      <c r="B232" s="10" t="e">
        <f>IF(F232="Gateway","not applicable",IF(E232="","",VLOOKUP(E232,#REF!,3,FALSE)))</f>
        <v>#REF!</v>
      </c>
      <c r="C232" s="10" t="e">
        <f>IF(F232="Gateway","19400263",IF(E232="","",VLOOKUP(E232,#REF!,4,FALSE)))</f>
        <v>#REF!</v>
      </c>
      <c r="D232" s="43" t="s">
        <v>1156</v>
      </c>
      <c r="E232" s="43" t="s">
        <v>128</v>
      </c>
      <c r="F232" s="10" t="s">
        <v>129</v>
      </c>
      <c r="G232" s="52" t="s">
        <v>46</v>
      </c>
      <c r="H232" s="46" t="s">
        <v>2103</v>
      </c>
      <c r="I232" s="46"/>
      <c r="J232" s="46">
        <v>9</v>
      </c>
      <c r="K232" s="10"/>
      <c r="L232" s="10" t="s">
        <v>131</v>
      </c>
      <c r="M232" s="10" t="s">
        <v>132</v>
      </c>
      <c r="N232" s="47">
        <v>200</v>
      </c>
      <c r="O232" s="10" t="s">
        <v>281</v>
      </c>
      <c r="P232" s="10"/>
      <c r="Q232" s="46"/>
      <c r="R232" s="48"/>
      <c r="S232" s="10" t="s">
        <v>149</v>
      </c>
      <c r="T232" s="46" t="s">
        <v>136</v>
      </c>
      <c r="U232" s="46"/>
      <c r="V232" s="46"/>
      <c r="W232" s="46"/>
      <c r="X232" s="46"/>
      <c r="Y232" s="46"/>
      <c r="Z232" s="46"/>
      <c r="AA232" s="46"/>
      <c r="AB232" s="46"/>
      <c r="AC232" s="46"/>
      <c r="AD232" s="46"/>
      <c r="AE232" s="46"/>
      <c r="AF232" s="46"/>
      <c r="AG232" s="46"/>
      <c r="AH232" s="46"/>
      <c r="AI232" s="46"/>
      <c r="AJ232" s="46"/>
      <c r="AK232" s="10"/>
      <c r="AL232" s="10"/>
      <c r="AM232" s="10"/>
      <c r="AN232" s="10"/>
      <c r="AO232" s="46"/>
      <c r="AP232" s="46"/>
      <c r="AQ232" s="46"/>
      <c r="AR232" s="46"/>
      <c r="AS232" s="49"/>
      <c r="AT232" s="49"/>
      <c r="AU232" s="50"/>
      <c r="AV232" s="50"/>
      <c r="AW232" s="51"/>
      <c r="AX232" s="51"/>
    </row>
    <row r="233" spans="1:50" s="13" customFormat="1" ht="72.5" x14ac:dyDescent="0.35">
      <c r="A233" s="10" t="e">
        <f>IF(F233="Gateway","SDWAN Gateway, SDW0020",IF(E233="","",VLOOKUP(E233,#REF!,2,FALSE)))</f>
        <v>#REF!</v>
      </c>
      <c r="B233" s="10" t="e">
        <f>IF(F233="Gateway","not applicable",IF(E233="","",VLOOKUP(E233,#REF!,3,FALSE)))</f>
        <v>#REF!</v>
      </c>
      <c r="C233" s="10" t="e">
        <f>IF(F233="Gateway","19400263",IF(E233="","",VLOOKUP(E233,#REF!,4,FALSE)))</f>
        <v>#REF!</v>
      </c>
      <c r="D233" s="43" t="s">
        <v>1158</v>
      </c>
      <c r="E233" s="43" t="s">
        <v>128</v>
      </c>
      <c r="F233" s="10" t="s">
        <v>129</v>
      </c>
      <c r="G233" s="52" t="s">
        <v>46</v>
      </c>
      <c r="H233" s="46" t="s">
        <v>2103</v>
      </c>
      <c r="I233" s="46"/>
      <c r="J233" s="46">
        <v>10</v>
      </c>
      <c r="K233" s="10"/>
      <c r="L233" s="10" t="s">
        <v>131</v>
      </c>
      <c r="M233" s="10" t="s">
        <v>147</v>
      </c>
      <c r="N233" s="47">
        <v>200</v>
      </c>
      <c r="O233" s="10" t="s">
        <v>281</v>
      </c>
      <c r="P233" s="10"/>
      <c r="Q233" s="46"/>
      <c r="R233" s="48"/>
      <c r="S233" s="10" t="s">
        <v>149</v>
      </c>
      <c r="T233" s="46" t="s">
        <v>136</v>
      </c>
      <c r="U233" s="46"/>
      <c r="V233" s="46"/>
      <c r="W233" s="46"/>
      <c r="X233" s="46"/>
      <c r="Y233" s="46"/>
      <c r="Z233" s="46"/>
      <c r="AA233" s="46"/>
      <c r="AB233" s="46"/>
      <c r="AC233" s="46"/>
      <c r="AD233" s="46"/>
      <c r="AE233" s="46"/>
      <c r="AF233" s="46"/>
      <c r="AG233" s="46"/>
      <c r="AH233" s="46"/>
      <c r="AI233" s="46"/>
      <c r="AJ233" s="46"/>
      <c r="AK233" s="10"/>
      <c r="AL233" s="10"/>
      <c r="AM233" s="10"/>
      <c r="AN233" s="10"/>
      <c r="AO233" s="46"/>
      <c r="AP233" s="46"/>
      <c r="AQ233" s="46"/>
      <c r="AR233" s="46"/>
      <c r="AS233" s="49"/>
      <c r="AT233" s="49"/>
      <c r="AU233" s="50"/>
      <c r="AV233" s="50"/>
      <c r="AW233" s="51"/>
      <c r="AX233" s="51"/>
    </row>
    <row r="234" spans="1:50" s="13" customFormat="1" ht="43.5" x14ac:dyDescent="0.35">
      <c r="A234" s="10" t="e">
        <f>IF(F234="Gateway","SDWAN Gateway, SDW0020",IF(E234="","",VLOOKUP(E234,#REF!,2,FALSE)))</f>
        <v>#REF!</v>
      </c>
      <c r="B234" s="10" t="e">
        <f>IF(F234="Gateway","not applicable",IF(E234="","",VLOOKUP(E234,#REF!,3,FALSE)))</f>
        <v>#REF!</v>
      </c>
      <c r="C234" s="10" t="e">
        <f>IF(F234="Gateway","19400263",IF(E234="","",VLOOKUP(E234,#REF!,4,FALSE)))</f>
        <v>#REF!</v>
      </c>
      <c r="D234" s="43" t="s">
        <v>1160</v>
      </c>
      <c r="E234" s="43" t="s">
        <v>128</v>
      </c>
      <c r="F234" s="10" t="s">
        <v>129</v>
      </c>
      <c r="G234" s="52" t="s">
        <v>47</v>
      </c>
      <c r="H234" s="46" t="s">
        <v>2021</v>
      </c>
      <c r="I234" s="46"/>
      <c r="J234" s="46">
        <v>30</v>
      </c>
      <c r="K234" s="10"/>
      <c r="L234" s="10" t="s">
        <v>205</v>
      </c>
      <c r="M234" s="10" t="s">
        <v>147</v>
      </c>
      <c r="N234" s="47">
        <v>100</v>
      </c>
      <c r="O234" s="10" t="s">
        <v>282</v>
      </c>
      <c r="P234" s="10"/>
      <c r="Q234" s="46"/>
      <c r="R234" s="48"/>
      <c r="S234" s="10" t="s">
        <v>149</v>
      </c>
      <c r="T234" s="46" t="s">
        <v>136</v>
      </c>
      <c r="U234" s="46"/>
      <c r="V234" s="46"/>
      <c r="W234" s="46"/>
      <c r="X234" s="46"/>
      <c r="Y234" s="46"/>
      <c r="Z234" s="46"/>
      <c r="AA234" s="46"/>
      <c r="AB234" s="46"/>
      <c r="AC234" s="46"/>
      <c r="AD234" s="46"/>
      <c r="AE234" s="46"/>
      <c r="AF234" s="46"/>
      <c r="AG234" s="46"/>
      <c r="AH234" s="46"/>
      <c r="AI234" s="46"/>
      <c r="AJ234" s="46"/>
      <c r="AK234" s="10"/>
      <c r="AL234" s="10"/>
      <c r="AM234" s="10"/>
      <c r="AN234" s="10"/>
      <c r="AO234" s="46"/>
      <c r="AP234" s="46"/>
      <c r="AQ234" s="46"/>
      <c r="AR234" s="46"/>
      <c r="AS234" s="49"/>
      <c r="AT234" s="49"/>
      <c r="AU234" s="50"/>
      <c r="AV234" s="50"/>
      <c r="AW234" s="51"/>
      <c r="AX234" s="51"/>
    </row>
    <row r="235" spans="1:50" s="13" customFormat="1" ht="43.5" x14ac:dyDescent="0.35">
      <c r="A235" s="10" t="e">
        <f>IF(F235="Gateway","SDWAN Gateway, SDW0020",IF(E235="","",VLOOKUP(E235,#REF!,2,FALSE)))</f>
        <v>#REF!</v>
      </c>
      <c r="B235" s="10" t="e">
        <f>IF(F235="Gateway","not applicable",IF(E235="","",VLOOKUP(E235,#REF!,3,FALSE)))</f>
        <v>#REF!</v>
      </c>
      <c r="C235" s="10" t="e">
        <f>IF(F235="Gateway","19400263",IF(E235="","",VLOOKUP(E235,#REF!,4,FALSE)))</f>
        <v>#REF!</v>
      </c>
      <c r="D235" s="43" t="s">
        <v>1162</v>
      </c>
      <c r="E235" s="43" t="s">
        <v>128</v>
      </c>
      <c r="F235" s="10" t="s">
        <v>129</v>
      </c>
      <c r="G235" s="52" t="s">
        <v>47</v>
      </c>
      <c r="H235" s="46" t="s">
        <v>2021</v>
      </c>
      <c r="I235" s="46"/>
      <c r="J235" s="46">
        <v>31</v>
      </c>
      <c r="K235" s="10"/>
      <c r="L235" s="10" t="s">
        <v>205</v>
      </c>
      <c r="M235" s="10" t="s">
        <v>159</v>
      </c>
      <c r="N235" s="47">
        <v>100</v>
      </c>
      <c r="O235" s="10" t="s">
        <v>282</v>
      </c>
      <c r="P235" s="10"/>
      <c r="Q235" s="46"/>
      <c r="R235" s="48"/>
      <c r="S235" s="10" t="s">
        <v>149</v>
      </c>
      <c r="T235" s="46" t="s">
        <v>136</v>
      </c>
      <c r="U235" s="46"/>
      <c r="V235" s="46"/>
      <c r="W235" s="46"/>
      <c r="X235" s="46"/>
      <c r="Y235" s="46"/>
      <c r="Z235" s="46"/>
      <c r="AA235" s="46"/>
      <c r="AB235" s="46"/>
      <c r="AC235" s="46"/>
      <c r="AD235" s="46"/>
      <c r="AE235" s="46"/>
      <c r="AF235" s="46"/>
      <c r="AG235" s="46"/>
      <c r="AH235" s="46"/>
      <c r="AI235" s="46"/>
      <c r="AJ235" s="46"/>
      <c r="AK235" s="10"/>
      <c r="AL235" s="10"/>
      <c r="AM235" s="10"/>
      <c r="AN235" s="10"/>
      <c r="AO235" s="46"/>
      <c r="AP235" s="46"/>
      <c r="AQ235" s="46"/>
      <c r="AR235" s="46"/>
      <c r="AS235" s="49"/>
      <c r="AT235" s="49"/>
      <c r="AU235" s="50"/>
      <c r="AV235" s="50"/>
      <c r="AW235" s="51"/>
      <c r="AX235" s="51"/>
    </row>
    <row r="236" spans="1:50" s="13" customFormat="1" ht="58" x14ac:dyDescent="0.35">
      <c r="A236" s="10" t="e">
        <f>IF(F236="Gateway","SDWAN Gateway, SDW0020",IF(E236="","",VLOOKUP(E236,#REF!,2,FALSE)))</f>
        <v>#REF!</v>
      </c>
      <c r="B236" s="10" t="e">
        <f>IF(F236="Gateway","not applicable",IF(E236="","",VLOOKUP(E236,#REF!,3,FALSE)))</f>
        <v>#REF!</v>
      </c>
      <c r="C236" s="10" t="e">
        <f>IF(F236="Gateway","19400263",IF(E236="","",VLOOKUP(E236,#REF!,4,FALSE)))</f>
        <v>#REF!</v>
      </c>
      <c r="D236" s="43" t="s">
        <v>1164</v>
      </c>
      <c r="E236" s="43" t="s">
        <v>128</v>
      </c>
      <c r="F236" s="10" t="s">
        <v>129</v>
      </c>
      <c r="G236" s="52" t="s">
        <v>48</v>
      </c>
      <c r="H236" s="46" t="s">
        <v>1969</v>
      </c>
      <c r="I236" s="46"/>
      <c r="J236" s="46">
        <v>30</v>
      </c>
      <c r="K236" s="10"/>
      <c r="L236" s="10" t="s">
        <v>205</v>
      </c>
      <c r="M236" s="10" t="s">
        <v>147</v>
      </c>
      <c r="N236" s="47">
        <v>100</v>
      </c>
      <c r="O236" s="10" t="s">
        <v>283</v>
      </c>
      <c r="P236" s="10"/>
      <c r="Q236" s="46"/>
      <c r="R236" s="48"/>
      <c r="S236" s="10" t="s">
        <v>149</v>
      </c>
      <c r="T236" s="46" t="s">
        <v>136</v>
      </c>
      <c r="U236" s="46"/>
      <c r="V236" s="46"/>
      <c r="W236" s="46"/>
      <c r="X236" s="46"/>
      <c r="Y236" s="46"/>
      <c r="Z236" s="46"/>
      <c r="AA236" s="46"/>
      <c r="AB236" s="46"/>
      <c r="AC236" s="46"/>
      <c r="AD236" s="46"/>
      <c r="AE236" s="46"/>
      <c r="AF236" s="46"/>
      <c r="AG236" s="46"/>
      <c r="AH236" s="46"/>
      <c r="AI236" s="46"/>
      <c r="AJ236" s="46"/>
      <c r="AK236" s="10"/>
      <c r="AL236" s="10"/>
      <c r="AM236" s="10"/>
      <c r="AN236" s="10"/>
      <c r="AO236" s="46"/>
      <c r="AP236" s="46"/>
      <c r="AQ236" s="46"/>
      <c r="AR236" s="46"/>
      <c r="AS236" s="49"/>
      <c r="AT236" s="49"/>
      <c r="AU236" s="50"/>
      <c r="AV236" s="50"/>
      <c r="AW236" s="51"/>
      <c r="AX236" s="51"/>
    </row>
    <row r="237" spans="1:50" s="13" customFormat="1" ht="58" x14ac:dyDescent="0.35">
      <c r="A237" s="10" t="e">
        <f>IF(F237="Gateway","SDWAN Gateway, SDW0020",IF(E237="","",VLOOKUP(E237,#REF!,2,FALSE)))</f>
        <v>#REF!</v>
      </c>
      <c r="B237" s="10" t="e">
        <f>IF(F237="Gateway","not applicable",IF(E237="","",VLOOKUP(E237,#REF!,3,FALSE)))</f>
        <v>#REF!</v>
      </c>
      <c r="C237" s="10" t="e">
        <f>IF(F237="Gateway","19400263",IF(E237="","",VLOOKUP(E237,#REF!,4,FALSE)))</f>
        <v>#REF!</v>
      </c>
      <c r="D237" s="43" t="s">
        <v>1166</v>
      </c>
      <c r="E237" s="43" t="s">
        <v>128</v>
      </c>
      <c r="F237" s="10" t="s">
        <v>129</v>
      </c>
      <c r="G237" s="52" t="s">
        <v>48</v>
      </c>
      <c r="H237" s="46" t="s">
        <v>1969</v>
      </c>
      <c r="I237" s="46"/>
      <c r="J237" s="46">
        <v>31</v>
      </c>
      <c r="K237" s="10"/>
      <c r="L237" s="10" t="s">
        <v>205</v>
      </c>
      <c r="M237" s="10" t="s">
        <v>159</v>
      </c>
      <c r="N237" s="47">
        <v>100</v>
      </c>
      <c r="O237" s="10" t="s">
        <v>283</v>
      </c>
      <c r="P237" s="10"/>
      <c r="Q237" s="46"/>
      <c r="R237" s="48"/>
      <c r="S237" s="10" t="s">
        <v>149</v>
      </c>
      <c r="T237" s="46" t="s">
        <v>136</v>
      </c>
      <c r="U237" s="46"/>
      <c r="V237" s="46"/>
      <c r="W237" s="46"/>
      <c r="X237" s="46"/>
      <c r="Y237" s="46"/>
      <c r="Z237" s="46"/>
      <c r="AA237" s="46"/>
      <c r="AB237" s="46"/>
      <c r="AC237" s="46"/>
      <c r="AD237" s="46"/>
      <c r="AE237" s="46"/>
      <c r="AF237" s="46"/>
      <c r="AG237" s="46"/>
      <c r="AH237" s="46"/>
      <c r="AI237" s="46"/>
      <c r="AJ237" s="46"/>
      <c r="AK237" s="10"/>
      <c r="AL237" s="10"/>
      <c r="AM237" s="10"/>
      <c r="AN237" s="10"/>
      <c r="AO237" s="46"/>
      <c r="AP237" s="46"/>
      <c r="AQ237" s="46"/>
      <c r="AR237" s="46"/>
      <c r="AS237" s="49"/>
      <c r="AT237" s="49"/>
      <c r="AU237" s="50"/>
      <c r="AV237" s="50"/>
      <c r="AW237" s="51"/>
      <c r="AX237" s="51"/>
    </row>
    <row r="238" spans="1:50" s="13" customFormat="1" x14ac:dyDescent="0.35">
      <c r="A238" s="10" t="e">
        <f>IF(F238="Gateway","SDWAN Gateway, SDW0020",IF(E238="","",VLOOKUP(E238,#REF!,2,FALSE)))</f>
        <v>#REF!</v>
      </c>
      <c r="B238" s="10" t="e">
        <f>IF(F238="Gateway","not applicable",IF(E238="","",VLOOKUP(E238,#REF!,3,FALSE)))</f>
        <v>#REF!</v>
      </c>
      <c r="C238" s="10" t="e">
        <f>IF(F238="Gateway","19400263",IF(E238="","",VLOOKUP(E238,#REF!,4,FALSE)))</f>
        <v>#REF!</v>
      </c>
      <c r="D238" s="43" t="s">
        <v>1168</v>
      </c>
      <c r="E238" s="43" t="s">
        <v>128</v>
      </c>
      <c r="F238" s="10" t="s">
        <v>129</v>
      </c>
      <c r="G238" s="52" t="s">
        <v>49</v>
      </c>
      <c r="H238" s="80" t="s">
        <v>1566</v>
      </c>
      <c r="I238" s="46"/>
      <c r="J238" s="46">
        <v>36</v>
      </c>
      <c r="K238" s="10"/>
      <c r="L238" s="10" t="s">
        <v>158</v>
      </c>
      <c r="M238" s="10" t="s">
        <v>159</v>
      </c>
      <c r="N238" s="47">
        <v>50</v>
      </c>
      <c r="O238" s="10" t="s">
        <v>284</v>
      </c>
      <c r="P238" s="10"/>
      <c r="Q238" s="46"/>
      <c r="R238" s="48"/>
      <c r="S238" s="10" t="s">
        <v>160</v>
      </c>
      <c r="T238" s="46" t="s">
        <v>136</v>
      </c>
      <c r="U238" s="46"/>
      <c r="V238" s="46"/>
      <c r="W238" s="46"/>
      <c r="X238" s="46"/>
      <c r="Y238" s="46"/>
      <c r="Z238" s="46"/>
      <c r="AA238" s="46"/>
      <c r="AB238" s="46"/>
      <c r="AC238" s="46"/>
      <c r="AD238" s="46"/>
      <c r="AE238" s="46"/>
      <c r="AF238" s="46"/>
      <c r="AG238" s="46"/>
      <c r="AH238" s="46"/>
      <c r="AI238" s="46"/>
      <c r="AJ238" s="46"/>
      <c r="AK238" s="10"/>
      <c r="AL238" s="10"/>
      <c r="AM238" s="10"/>
      <c r="AN238" s="10"/>
      <c r="AO238" s="46"/>
      <c r="AP238" s="46"/>
      <c r="AQ238" s="46"/>
      <c r="AR238" s="46"/>
      <c r="AS238" s="49"/>
      <c r="AT238" s="49"/>
      <c r="AU238" s="50"/>
      <c r="AV238" s="50"/>
      <c r="AW238" s="51"/>
      <c r="AX238" s="51"/>
    </row>
    <row r="239" spans="1:50" s="13" customFormat="1" x14ac:dyDescent="0.35">
      <c r="A239" s="10" t="e">
        <f>IF(F239="Gateway","SDWAN Gateway, SDW0020",IF(E239="","",VLOOKUP(E239,#REF!,2,FALSE)))</f>
        <v>#REF!</v>
      </c>
      <c r="B239" s="10" t="e">
        <f>IF(F239="Gateway","not applicable",IF(E239="","",VLOOKUP(E239,#REF!,3,FALSE)))</f>
        <v>#REF!</v>
      </c>
      <c r="C239" s="10" t="e">
        <f>IF(F239="Gateway","19400263",IF(E239="","",VLOOKUP(E239,#REF!,4,FALSE)))</f>
        <v>#REF!</v>
      </c>
      <c r="D239" s="43" t="s">
        <v>1170</v>
      </c>
      <c r="E239" s="43" t="s">
        <v>128</v>
      </c>
      <c r="F239" s="10" t="s">
        <v>129</v>
      </c>
      <c r="G239" s="52" t="s">
        <v>49</v>
      </c>
      <c r="H239" s="80" t="s">
        <v>1566</v>
      </c>
      <c r="I239" s="46"/>
      <c r="J239" s="46">
        <v>37</v>
      </c>
      <c r="K239" s="10"/>
      <c r="L239" s="10" t="s">
        <v>158</v>
      </c>
      <c r="M239" s="10" t="s">
        <v>159</v>
      </c>
      <c r="N239" s="47">
        <v>50</v>
      </c>
      <c r="O239" s="10" t="s">
        <v>284</v>
      </c>
      <c r="P239" s="10"/>
      <c r="Q239" s="46"/>
      <c r="R239" s="48"/>
      <c r="S239" s="10" t="s">
        <v>160</v>
      </c>
      <c r="T239" s="46" t="s">
        <v>136</v>
      </c>
      <c r="U239" s="46"/>
      <c r="V239" s="46"/>
      <c r="W239" s="46"/>
      <c r="X239" s="46"/>
      <c r="Y239" s="46"/>
      <c r="Z239" s="46"/>
      <c r="AA239" s="46"/>
      <c r="AB239" s="46"/>
      <c r="AC239" s="46"/>
      <c r="AD239" s="46"/>
      <c r="AE239" s="46"/>
      <c r="AF239" s="46"/>
      <c r="AG239" s="46"/>
      <c r="AH239" s="46"/>
      <c r="AI239" s="46"/>
      <c r="AJ239" s="46"/>
      <c r="AK239" s="10"/>
      <c r="AL239" s="10"/>
      <c r="AM239" s="10"/>
      <c r="AN239" s="10"/>
      <c r="AO239" s="46"/>
      <c r="AP239" s="46"/>
      <c r="AQ239" s="46"/>
      <c r="AR239" s="46"/>
      <c r="AS239" s="49"/>
      <c r="AT239" s="49"/>
      <c r="AU239" s="50"/>
      <c r="AV239" s="50"/>
      <c r="AW239" s="51"/>
      <c r="AX239" s="51"/>
    </row>
    <row r="240" spans="1:50" s="13" customFormat="1" ht="58" x14ac:dyDescent="0.35">
      <c r="A240" s="10" t="e">
        <f>IF(F240="Gateway","SDWAN Gateway, SDW0020",IF(E240="","",VLOOKUP(E240,#REF!,2,FALSE)))</f>
        <v>#REF!</v>
      </c>
      <c r="B240" s="10" t="e">
        <f>IF(F240="Gateway","not applicable",IF(E240="","",VLOOKUP(E240,#REF!,3,FALSE)))</f>
        <v>#REF!</v>
      </c>
      <c r="C240" s="10" t="e">
        <f>IF(F240="Gateway","19400263",IF(E240="","",VLOOKUP(E240,#REF!,4,FALSE)))</f>
        <v>#REF!</v>
      </c>
      <c r="D240" s="43" t="s">
        <v>1172</v>
      </c>
      <c r="E240" s="43" t="s">
        <v>128</v>
      </c>
      <c r="F240" s="10" t="s">
        <v>129</v>
      </c>
      <c r="G240" s="52" t="s">
        <v>49</v>
      </c>
      <c r="H240" s="46" t="s">
        <v>1532</v>
      </c>
      <c r="I240" s="46"/>
      <c r="J240" s="46">
        <v>11</v>
      </c>
      <c r="K240" s="10"/>
      <c r="L240" s="10" t="s">
        <v>131</v>
      </c>
      <c r="M240" s="10" t="s">
        <v>132</v>
      </c>
      <c r="N240" s="47">
        <v>300</v>
      </c>
      <c r="O240" s="10" t="s">
        <v>285</v>
      </c>
      <c r="P240" s="10"/>
      <c r="Q240" s="46"/>
      <c r="R240" s="48"/>
      <c r="S240" s="10" t="s">
        <v>149</v>
      </c>
      <c r="T240" s="46" t="s">
        <v>136</v>
      </c>
      <c r="U240" s="46"/>
      <c r="V240" s="46"/>
      <c r="W240" s="46"/>
      <c r="X240" s="46"/>
      <c r="Y240" s="46"/>
      <c r="Z240" s="46"/>
      <c r="AA240" s="46"/>
      <c r="AB240" s="46"/>
      <c r="AC240" s="46"/>
      <c r="AD240" s="46"/>
      <c r="AE240" s="46"/>
      <c r="AF240" s="46"/>
      <c r="AG240" s="46"/>
      <c r="AH240" s="46"/>
      <c r="AI240" s="46"/>
      <c r="AJ240" s="46"/>
      <c r="AK240" s="10"/>
      <c r="AL240" s="10"/>
      <c r="AM240" s="10"/>
      <c r="AN240" s="10"/>
      <c r="AO240" s="46"/>
      <c r="AP240" s="46"/>
      <c r="AQ240" s="46"/>
      <c r="AR240" s="46"/>
      <c r="AS240" s="49"/>
      <c r="AT240" s="49"/>
      <c r="AU240" s="50"/>
      <c r="AV240" s="50"/>
      <c r="AW240" s="51"/>
      <c r="AX240" s="51"/>
    </row>
    <row r="241" spans="1:50" s="13" customFormat="1" ht="58" x14ac:dyDescent="0.35">
      <c r="A241" s="10" t="e">
        <f>IF(F241="Gateway","SDWAN Gateway, SDW0020",IF(E241="","",VLOOKUP(E241,#REF!,2,FALSE)))</f>
        <v>#REF!</v>
      </c>
      <c r="B241" s="10" t="e">
        <f>IF(F241="Gateway","not applicable",IF(E241="","",VLOOKUP(E241,#REF!,3,FALSE)))</f>
        <v>#REF!</v>
      </c>
      <c r="C241" s="10" t="e">
        <f>IF(F241="Gateway","19400263",IF(E241="","",VLOOKUP(E241,#REF!,4,FALSE)))</f>
        <v>#REF!</v>
      </c>
      <c r="D241" s="43" t="s">
        <v>1175</v>
      </c>
      <c r="E241" s="43" t="s">
        <v>128</v>
      </c>
      <c r="F241" s="10" t="s">
        <v>129</v>
      </c>
      <c r="G241" s="52" t="s">
        <v>49</v>
      </c>
      <c r="H241" s="46" t="s">
        <v>1532</v>
      </c>
      <c r="I241" s="46"/>
      <c r="J241" s="46">
        <v>12</v>
      </c>
      <c r="K241" s="10"/>
      <c r="L241" s="10" t="s">
        <v>131</v>
      </c>
      <c r="M241" s="10" t="s">
        <v>147</v>
      </c>
      <c r="N241" s="47">
        <v>300</v>
      </c>
      <c r="O241" s="10" t="s">
        <v>285</v>
      </c>
      <c r="P241" s="10"/>
      <c r="Q241" s="46"/>
      <c r="R241" s="48"/>
      <c r="S241" s="10" t="s">
        <v>149</v>
      </c>
      <c r="T241" s="46" t="s">
        <v>136</v>
      </c>
      <c r="U241" s="46"/>
      <c r="V241" s="46"/>
      <c r="W241" s="46"/>
      <c r="X241" s="46"/>
      <c r="Y241" s="46"/>
      <c r="Z241" s="46"/>
      <c r="AA241" s="46"/>
      <c r="AB241" s="46"/>
      <c r="AC241" s="46"/>
      <c r="AD241" s="46"/>
      <c r="AE241" s="46"/>
      <c r="AF241" s="46"/>
      <c r="AG241" s="46"/>
      <c r="AH241" s="46"/>
      <c r="AI241" s="46"/>
      <c r="AJ241" s="46"/>
      <c r="AK241" s="10"/>
      <c r="AL241" s="10"/>
      <c r="AM241" s="10"/>
      <c r="AN241" s="10"/>
      <c r="AO241" s="46"/>
      <c r="AP241" s="46"/>
      <c r="AQ241" s="46"/>
      <c r="AR241" s="46"/>
      <c r="AS241" s="49"/>
      <c r="AT241" s="49"/>
      <c r="AU241" s="50"/>
      <c r="AV241" s="50"/>
      <c r="AW241" s="51"/>
      <c r="AX241" s="51"/>
    </row>
    <row r="242" spans="1:50" s="13" customFormat="1" ht="43.5" x14ac:dyDescent="0.35">
      <c r="A242" s="10" t="e">
        <f>IF(F242="Gateway","SDWAN Gateway, SDW0020",IF(E242="","",VLOOKUP(E242,#REF!,2,FALSE)))</f>
        <v>#REF!</v>
      </c>
      <c r="B242" s="10" t="e">
        <f>IF(F242="Gateway","not applicable",IF(E242="","",VLOOKUP(E242,#REF!,3,FALSE)))</f>
        <v>#REF!</v>
      </c>
      <c r="C242" s="10" t="e">
        <f>IF(F242="Gateway","19400263",IF(E242="","",VLOOKUP(E242,#REF!,4,FALSE)))</f>
        <v>#REF!</v>
      </c>
      <c r="D242" s="43" t="s">
        <v>1177</v>
      </c>
      <c r="E242" s="43" t="s">
        <v>128</v>
      </c>
      <c r="F242" s="10" t="s">
        <v>129</v>
      </c>
      <c r="G242" s="52" t="s">
        <v>49</v>
      </c>
      <c r="H242" s="46" t="s">
        <v>1533</v>
      </c>
      <c r="I242" s="46"/>
      <c r="J242" s="46">
        <v>36</v>
      </c>
      <c r="K242" s="10"/>
      <c r="L242" s="10" t="s">
        <v>158</v>
      </c>
      <c r="M242" s="10" t="s">
        <v>159</v>
      </c>
      <c r="N242" s="47">
        <v>20</v>
      </c>
      <c r="O242" s="10" t="s">
        <v>286</v>
      </c>
      <c r="P242" s="10"/>
      <c r="Q242" s="46"/>
      <c r="R242" s="48"/>
      <c r="S242" s="10" t="s">
        <v>160</v>
      </c>
      <c r="T242" s="46" t="s">
        <v>136</v>
      </c>
      <c r="U242" s="46"/>
      <c r="V242" s="46"/>
      <c r="W242" s="46"/>
      <c r="X242" s="46"/>
      <c r="Y242" s="46"/>
      <c r="Z242" s="46"/>
      <c r="AA242" s="46"/>
      <c r="AB242" s="46"/>
      <c r="AC242" s="46"/>
      <c r="AD242" s="46"/>
      <c r="AE242" s="46"/>
      <c r="AF242" s="46"/>
      <c r="AG242" s="46"/>
      <c r="AH242" s="46"/>
      <c r="AI242" s="46"/>
      <c r="AJ242" s="46"/>
      <c r="AK242" s="10"/>
      <c r="AL242" s="10"/>
      <c r="AM242" s="10"/>
      <c r="AN242" s="10"/>
      <c r="AO242" s="46"/>
      <c r="AP242" s="46"/>
      <c r="AQ242" s="46"/>
      <c r="AR242" s="46"/>
      <c r="AS242" s="49"/>
      <c r="AT242" s="49"/>
      <c r="AU242" s="50"/>
      <c r="AV242" s="50"/>
      <c r="AW242" s="51"/>
      <c r="AX242" s="51"/>
    </row>
    <row r="243" spans="1:50" s="13" customFormat="1" ht="43.5" x14ac:dyDescent="0.35">
      <c r="A243" s="10" t="e">
        <f>IF(F243="Gateway","SDWAN Gateway, SDW0020",IF(E243="","",VLOOKUP(E243,#REF!,2,FALSE)))</f>
        <v>#REF!</v>
      </c>
      <c r="B243" s="10" t="e">
        <f>IF(F243="Gateway","not applicable",IF(E243="","",VLOOKUP(E243,#REF!,3,FALSE)))</f>
        <v>#REF!</v>
      </c>
      <c r="C243" s="10" t="e">
        <f>IF(F243="Gateway","19400263",IF(E243="","",VLOOKUP(E243,#REF!,4,FALSE)))</f>
        <v>#REF!</v>
      </c>
      <c r="D243" s="43" t="s">
        <v>1180</v>
      </c>
      <c r="E243" s="43" t="s">
        <v>128</v>
      </c>
      <c r="F243" s="10" t="s">
        <v>129</v>
      </c>
      <c r="G243" s="52" t="s">
        <v>49</v>
      </c>
      <c r="H243" s="46" t="s">
        <v>1533</v>
      </c>
      <c r="I243" s="46"/>
      <c r="J243" s="46">
        <v>37</v>
      </c>
      <c r="K243" s="10"/>
      <c r="L243" s="10" t="s">
        <v>158</v>
      </c>
      <c r="M243" s="10" t="s">
        <v>159</v>
      </c>
      <c r="N243" s="47">
        <v>20</v>
      </c>
      <c r="O243" s="10" t="s">
        <v>286</v>
      </c>
      <c r="P243" s="10"/>
      <c r="Q243" s="46"/>
      <c r="R243" s="48"/>
      <c r="S243" s="10" t="s">
        <v>160</v>
      </c>
      <c r="T243" s="46" t="s">
        <v>136</v>
      </c>
      <c r="U243" s="46"/>
      <c r="V243" s="46"/>
      <c r="W243" s="46"/>
      <c r="X243" s="46"/>
      <c r="Y243" s="46"/>
      <c r="Z243" s="46"/>
      <c r="AA243" s="46"/>
      <c r="AB243" s="46"/>
      <c r="AC243" s="46"/>
      <c r="AD243" s="46"/>
      <c r="AE243" s="46"/>
      <c r="AF243" s="46"/>
      <c r="AG243" s="46"/>
      <c r="AH243" s="46"/>
      <c r="AI243" s="46"/>
      <c r="AJ243" s="46"/>
      <c r="AK243" s="10"/>
      <c r="AL243" s="10"/>
      <c r="AM243" s="10"/>
      <c r="AN243" s="10"/>
      <c r="AO243" s="46"/>
      <c r="AP243" s="46"/>
      <c r="AQ243" s="46"/>
      <c r="AR243" s="46"/>
      <c r="AS243" s="49"/>
      <c r="AT243" s="49"/>
      <c r="AU243" s="50"/>
      <c r="AV243" s="50"/>
      <c r="AW243" s="51"/>
      <c r="AX243" s="51"/>
    </row>
    <row r="244" spans="1:50" s="13" customFormat="1" ht="29" x14ac:dyDescent="0.35">
      <c r="A244" s="10" t="e">
        <f>IF(F244="Gateway","SDWAN Gateway, SDW0020",IF(E244="","",VLOOKUP(E244,#REF!,2,FALSE)))</f>
        <v>#REF!</v>
      </c>
      <c r="B244" s="10" t="e">
        <f>IF(F244="Gateway","not applicable",IF(E244="","",VLOOKUP(E244,#REF!,3,FALSE)))</f>
        <v>#REF!</v>
      </c>
      <c r="C244" s="10" t="e">
        <f>IF(F244="Gateway","19400263",IF(E244="","",VLOOKUP(E244,#REF!,4,FALSE)))</f>
        <v>#REF!</v>
      </c>
      <c r="D244" s="43" t="s">
        <v>1182</v>
      </c>
      <c r="E244" s="43" t="s">
        <v>128</v>
      </c>
      <c r="F244" s="10" t="s">
        <v>129</v>
      </c>
      <c r="G244" s="52" t="s">
        <v>49</v>
      </c>
      <c r="H244" s="46" t="s">
        <v>2104</v>
      </c>
      <c r="I244" s="46"/>
      <c r="J244" s="46">
        <v>36</v>
      </c>
      <c r="K244" s="10"/>
      <c r="L244" s="10" t="s">
        <v>158</v>
      </c>
      <c r="M244" s="10" t="s">
        <v>159</v>
      </c>
      <c r="N244" s="47">
        <v>50</v>
      </c>
      <c r="O244" s="10" t="s">
        <v>287</v>
      </c>
      <c r="P244" s="10"/>
      <c r="Q244" s="46"/>
      <c r="R244" s="48"/>
      <c r="S244" s="10" t="s">
        <v>160</v>
      </c>
      <c r="T244" s="46" t="s">
        <v>136</v>
      </c>
      <c r="U244" s="46"/>
      <c r="V244" s="46"/>
      <c r="W244" s="46"/>
      <c r="X244" s="46"/>
      <c r="Y244" s="46"/>
      <c r="Z244" s="46"/>
      <c r="AA244" s="46"/>
      <c r="AB244" s="46"/>
      <c r="AC244" s="46"/>
      <c r="AD244" s="46"/>
      <c r="AE244" s="46"/>
      <c r="AF244" s="46"/>
      <c r="AG244" s="46"/>
      <c r="AH244" s="46"/>
      <c r="AI244" s="46"/>
      <c r="AJ244" s="46"/>
      <c r="AK244" s="10"/>
      <c r="AL244" s="10"/>
      <c r="AM244" s="10"/>
      <c r="AN244" s="10"/>
      <c r="AO244" s="46"/>
      <c r="AP244" s="46"/>
      <c r="AQ244" s="46"/>
      <c r="AR244" s="46"/>
      <c r="AS244" s="49"/>
      <c r="AT244" s="49"/>
      <c r="AU244" s="50"/>
      <c r="AV244" s="50"/>
      <c r="AW244" s="51"/>
      <c r="AX244" s="51"/>
    </row>
    <row r="245" spans="1:50" s="13" customFormat="1" ht="29" x14ac:dyDescent="0.35">
      <c r="A245" s="10" t="e">
        <f>IF(F245="Gateway","SDWAN Gateway, SDW0020",IF(E245="","",VLOOKUP(E245,#REF!,2,FALSE)))</f>
        <v>#REF!</v>
      </c>
      <c r="B245" s="10" t="e">
        <f>IF(F245="Gateway","not applicable",IF(E245="","",VLOOKUP(E245,#REF!,3,FALSE)))</f>
        <v>#REF!</v>
      </c>
      <c r="C245" s="10" t="e">
        <f>IF(F245="Gateway","19400263",IF(E245="","",VLOOKUP(E245,#REF!,4,FALSE)))</f>
        <v>#REF!</v>
      </c>
      <c r="D245" s="43" t="s">
        <v>1184</v>
      </c>
      <c r="E245" s="43" t="s">
        <v>128</v>
      </c>
      <c r="F245" s="10" t="s">
        <v>129</v>
      </c>
      <c r="G245" s="52" t="s">
        <v>49</v>
      </c>
      <c r="H245" s="46" t="s">
        <v>2104</v>
      </c>
      <c r="I245" s="46"/>
      <c r="J245" s="46">
        <v>37</v>
      </c>
      <c r="K245" s="10"/>
      <c r="L245" s="10" t="s">
        <v>158</v>
      </c>
      <c r="M245" s="10" t="s">
        <v>159</v>
      </c>
      <c r="N245" s="47">
        <v>50</v>
      </c>
      <c r="O245" s="10" t="s">
        <v>287</v>
      </c>
      <c r="P245" s="10"/>
      <c r="Q245" s="46"/>
      <c r="R245" s="48"/>
      <c r="S245" s="10" t="s">
        <v>160</v>
      </c>
      <c r="T245" s="46" t="s">
        <v>136</v>
      </c>
      <c r="U245" s="46"/>
      <c r="V245" s="46"/>
      <c r="W245" s="46"/>
      <c r="X245" s="46"/>
      <c r="Y245" s="46"/>
      <c r="Z245" s="46"/>
      <c r="AA245" s="46"/>
      <c r="AB245" s="46"/>
      <c r="AC245" s="46"/>
      <c r="AD245" s="46"/>
      <c r="AE245" s="46"/>
      <c r="AF245" s="46"/>
      <c r="AG245" s="46"/>
      <c r="AH245" s="46"/>
      <c r="AI245" s="46"/>
      <c r="AJ245" s="46"/>
      <c r="AK245" s="10"/>
      <c r="AL245" s="10"/>
      <c r="AM245" s="10"/>
      <c r="AN245" s="10"/>
      <c r="AO245" s="46"/>
      <c r="AP245" s="46"/>
      <c r="AQ245" s="46"/>
      <c r="AR245" s="46"/>
      <c r="AS245" s="49"/>
      <c r="AT245" s="49"/>
      <c r="AU245" s="50"/>
      <c r="AV245" s="50"/>
      <c r="AW245" s="51"/>
      <c r="AX245" s="51"/>
    </row>
    <row r="246" spans="1:50" s="13" customFormat="1" ht="43.5" x14ac:dyDescent="0.35">
      <c r="A246" s="10" t="e">
        <f>IF(F246="Gateway","SDWAN Gateway, SDW0020",IF(E246="","",VLOOKUP(E246,#REF!,2,FALSE)))</f>
        <v>#REF!</v>
      </c>
      <c r="B246" s="10" t="e">
        <f>IF(F246="Gateway","not applicable",IF(E246="","",VLOOKUP(E246,#REF!,3,FALSE)))</f>
        <v>#REF!</v>
      </c>
      <c r="C246" s="10" t="e">
        <f>IF(F246="Gateway","19400263",IF(E246="","",VLOOKUP(E246,#REF!,4,FALSE)))</f>
        <v>#REF!</v>
      </c>
      <c r="D246" s="43" t="s">
        <v>1186</v>
      </c>
      <c r="E246" s="43" t="s">
        <v>128</v>
      </c>
      <c r="F246" s="10" t="s">
        <v>129</v>
      </c>
      <c r="G246" s="52" t="s">
        <v>49</v>
      </c>
      <c r="H246" s="46" t="s">
        <v>2022</v>
      </c>
      <c r="I246" s="46"/>
      <c r="J246" s="46">
        <v>30</v>
      </c>
      <c r="K246" s="10"/>
      <c r="L246" s="10" t="s">
        <v>158</v>
      </c>
      <c r="M246" s="10" t="s">
        <v>159</v>
      </c>
      <c r="N246" s="47">
        <v>100</v>
      </c>
      <c r="O246" s="10" t="s">
        <v>288</v>
      </c>
      <c r="P246" s="10"/>
      <c r="Q246" s="46"/>
      <c r="R246" s="48"/>
      <c r="S246" s="10" t="s">
        <v>149</v>
      </c>
      <c r="T246" s="46" t="s">
        <v>136</v>
      </c>
      <c r="U246" s="46"/>
      <c r="V246" s="46"/>
      <c r="W246" s="46"/>
      <c r="X246" s="46"/>
      <c r="Y246" s="46"/>
      <c r="Z246" s="46"/>
      <c r="AA246" s="46"/>
      <c r="AB246" s="46"/>
      <c r="AC246" s="46"/>
      <c r="AD246" s="46"/>
      <c r="AE246" s="46"/>
      <c r="AF246" s="46"/>
      <c r="AG246" s="46"/>
      <c r="AH246" s="46"/>
      <c r="AI246" s="46"/>
      <c r="AJ246" s="46"/>
      <c r="AK246" s="10"/>
      <c r="AL246" s="10"/>
      <c r="AM246" s="10"/>
      <c r="AN246" s="10"/>
      <c r="AO246" s="46"/>
      <c r="AP246" s="46"/>
      <c r="AQ246" s="46"/>
      <c r="AR246" s="46"/>
      <c r="AS246" s="49"/>
      <c r="AT246" s="49"/>
      <c r="AU246" s="50"/>
      <c r="AV246" s="50"/>
      <c r="AW246" s="51"/>
      <c r="AX246" s="51"/>
    </row>
    <row r="247" spans="1:50" s="13" customFormat="1" ht="43.5" x14ac:dyDescent="0.35">
      <c r="A247" s="10" t="e">
        <f>IF(F247="Gateway","SDWAN Gateway, SDW0020",IF(E247="","",VLOOKUP(E247,#REF!,2,FALSE)))</f>
        <v>#REF!</v>
      </c>
      <c r="B247" s="10" t="e">
        <f>IF(F247="Gateway","not applicable",IF(E247="","",VLOOKUP(E247,#REF!,3,FALSE)))</f>
        <v>#REF!</v>
      </c>
      <c r="C247" s="10" t="e">
        <f>IF(F247="Gateway","19400263",IF(E247="","",VLOOKUP(E247,#REF!,4,FALSE)))</f>
        <v>#REF!</v>
      </c>
      <c r="D247" s="43" t="s">
        <v>1188</v>
      </c>
      <c r="E247" s="43" t="s">
        <v>128</v>
      </c>
      <c r="F247" s="10" t="s">
        <v>129</v>
      </c>
      <c r="G247" s="52" t="s">
        <v>49</v>
      </c>
      <c r="H247" s="46" t="s">
        <v>2022</v>
      </c>
      <c r="I247" s="46"/>
      <c r="J247" s="69">
        <v>31</v>
      </c>
      <c r="K247" s="10"/>
      <c r="L247" s="10" t="s">
        <v>158</v>
      </c>
      <c r="M247" s="10" t="s">
        <v>159</v>
      </c>
      <c r="N247" s="47">
        <v>100</v>
      </c>
      <c r="O247" s="10" t="s">
        <v>288</v>
      </c>
      <c r="P247" s="10"/>
      <c r="Q247" s="46"/>
      <c r="R247" s="48"/>
      <c r="S247" s="10" t="s">
        <v>149</v>
      </c>
      <c r="T247" s="46" t="s">
        <v>136</v>
      </c>
      <c r="U247" s="46"/>
      <c r="V247" s="46"/>
      <c r="W247" s="46"/>
      <c r="X247" s="46"/>
      <c r="Y247" s="46"/>
      <c r="Z247" s="46"/>
      <c r="AA247" s="46"/>
      <c r="AB247" s="46"/>
      <c r="AC247" s="46"/>
      <c r="AD247" s="46"/>
      <c r="AE247" s="46"/>
      <c r="AF247" s="46"/>
      <c r="AG247" s="46"/>
      <c r="AH247" s="46"/>
      <c r="AI247" s="46"/>
      <c r="AJ247" s="46"/>
      <c r="AK247" s="10"/>
      <c r="AL247" s="10"/>
      <c r="AM247" s="10"/>
      <c r="AN247" s="10"/>
      <c r="AO247" s="46"/>
      <c r="AP247" s="46"/>
      <c r="AQ247" s="46"/>
      <c r="AR247" s="46"/>
      <c r="AS247" s="49"/>
      <c r="AT247" s="49"/>
      <c r="AU247" s="50"/>
      <c r="AV247" s="50"/>
      <c r="AW247" s="51"/>
      <c r="AX247" s="51"/>
    </row>
    <row r="248" spans="1:50" s="13" customFormat="1" ht="43.5" x14ac:dyDescent="0.35">
      <c r="A248" s="10" t="e">
        <f>IF(F248="Gateway","SDWAN Gateway, SDW0020",IF(E248="","",VLOOKUP(E248,#REF!,2,FALSE)))</f>
        <v>#REF!</v>
      </c>
      <c r="B248" s="10" t="e">
        <f>IF(F248="Gateway","not applicable",IF(E248="","",VLOOKUP(E248,#REF!,3,FALSE)))</f>
        <v>#REF!</v>
      </c>
      <c r="C248" s="10" t="e">
        <f>IF(F248="Gateway","19400263",IF(E248="","",VLOOKUP(E248,#REF!,4,FALSE)))</f>
        <v>#REF!</v>
      </c>
      <c r="D248" s="43" t="s">
        <v>1190</v>
      </c>
      <c r="E248" s="43" t="s">
        <v>128</v>
      </c>
      <c r="F248" s="10" t="s">
        <v>129</v>
      </c>
      <c r="G248" s="52" t="s">
        <v>49</v>
      </c>
      <c r="H248" s="46" t="s">
        <v>2105</v>
      </c>
      <c r="I248" s="46"/>
      <c r="J248" s="46">
        <v>36</v>
      </c>
      <c r="K248" s="10"/>
      <c r="L248" s="10" t="s">
        <v>158</v>
      </c>
      <c r="M248" s="10" t="s">
        <v>159</v>
      </c>
      <c r="N248" s="47">
        <v>20</v>
      </c>
      <c r="O248" s="10" t="s">
        <v>289</v>
      </c>
      <c r="P248" s="10"/>
      <c r="Q248" s="46"/>
      <c r="R248" s="48"/>
      <c r="S248" s="10" t="s">
        <v>160</v>
      </c>
      <c r="T248" s="46" t="s">
        <v>136</v>
      </c>
      <c r="U248" s="46"/>
      <c r="V248" s="46"/>
      <c r="W248" s="46"/>
      <c r="X248" s="46"/>
      <c r="Y248" s="46"/>
      <c r="Z248" s="46"/>
      <c r="AA248" s="46"/>
      <c r="AB248" s="46"/>
      <c r="AC248" s="46"/>
      <c r="AD248" s="46"/>
      <c r="AE248" s="46"/>
      <c r="AF248" s="46"/>
      <c r="AG248" s="46"/>
      <c r="AH248" s="46"/>
      <c r="AI248" s="46"/>
      <c r="AJ248" s="46"/>
      <c r="AK248" s="10"/>
      <c r="AL248" s="10"/>
      <c r="AM248" s="10"/>
      <c r="AN248" s="10"/>
      <c r="AO248" s="46"/>
      <c r="AP248" s="46"/>
      <c r="AQ248" s="46"/>
      <c r="AR248" s="46"/>
      <c r="AS248" s="49"/>
      <c r="AT248" s="49"/>
      <c r="AU248" s="50"/>
      <c r="AV248" s="50"/>
      <c r="AW248" s="51"/>
      <c r="AX248" s="51"/>
    </row>
    <row r="249" spans="1:50" s="13" customFormat="1" ht="43.5" x14ac:dyDescent="0.35">
      <c r="A249" s="10" t="e">
        <f>IF(F249="Gateway","SDWAN Gateway, SDW0020",IF(E249="","",VLOOKUP(E249,#REF!,2,FALSE)))</f>
        <v>#REF!</v>
      </c>
      <c r="B249" s="10" t="e">
        <f>IF(F249="Gateway","not applicable",IF(E249="","",VLOOKUP(E249,#REF!,3,FALSE)))</f>
        <v>#REF!</v>
      </c>
      <c r="C249" s="10" t="e">
        <f>IF(F249="Gateway","19400263",IF(E249="","",VLOOKUP(E249,#REF!,4,FALSE)))</f>
        <v>#REF!</v>
      </c>
      <c r="D249" s="43" t="s">
        <v>1192</v>
      </c>
      <c r="E249" s="43" t="s">
        <v>128</v>
      </c>
      <c r="F249" s="10" t="s">
        <v>129</v>
      </c>
      <c r="G249" s="52" t="s">
        <v>49</v>
      </c>
      <c r="H249" s="46" t="s">
        <v>2105</v>
      </c>
      <c r="I249" s="46"/>
      <c r="J249" s="46">
        <v>37</v>
      </c>
      <c r="K249" s="10"/>
      <c r="L249" s="10" t="s">
        <v>158</v>
      </c>
      <c r="M249" s="10" t="s">
        <v>159</v>
      </c>
      <c r="N249" s="47">
        <v>20</v>
      </c>
      <c r="O249" s="10" t="s">
        <v>289</v>
      </c>
      <c r="P249" s="10"/>
      <c r="Q249" s="46"/>
      <c r="R249" s="48"/>
      <c r="S249" s="10" t="s">
        <v>160</v>
      </c>
      <c r="T249" s="46" t="s">
        <v>136</v>
      </c>
      <c r="U249" s="46"/>
      <c r="V249" s="46"/>
      <c r="W249" s="46"/>
      <c r="X249" s="46"/>
      <c r="Y249" s="46"/>
      <c r="Z249" s="46"/>
      <c r="AA249" s="46"/>
      <c r="AB249" s="46"/>
      <c r="AC249" s="46"/>
      <c r="AD249" s="46"/>
      <c r="AE249" s="46"/>
      <c r="AF249" s="46"/>
      <c r="AG249" s="46"/>
      <c r="AH249" s="46"/>
      <c r="AI249" s="46"/>
      <c r="AJ249" s="46"/>
      <c r="AK249" s="10"/>
      <c r="AL249" s="10"/>
      <c r="AM249" s="10"/>
      <c r="AN249" s="10"/>
      <c r="AO249" s="46"/>
      <c r="AP249" s="46"/>
      <c r="AQ249" s="46"/>
      <c r="AR249" s="46"/>
      <c r="AS249" s="49"/>
      <c r="AT249" s="49"/>
      <c r="AU249" s="50"/>
      <c r="AV249" s="50"/>
      <c r="AW249" s="51"/>
      <c r="AX249" s="51"/>
    </row>
    <row r="250" spans="1:50" s="13" customFormat="1" ht="43.5" x14ac:dyDescent="0.35">
      <c r="A250" s="10" t="e">
        <f>IF(F250="Gateway","SDWAN Gateway, SDW0020",IF(E250="","",VLOOKUP(E250,#REF!,2,FALSE)))</f>
        <v>#REF!</v>
      </c>
      <c r="B250" s="10" t="e">
        <f>IF(F250="Gateway","not applicable",IF(E250="","",VLOOKUP(E250,#REF!,3,FALSE)))</f>
        <v>#REF!</v>
      </c>
      <c r="C250" s="10" t="e">
        <f>IF(F250="Gateway","19400263",IF(E250="","",VLOOKUP(E250,#REF!,4,FALSE)))</f>
        <v>#REF!</v>
      </c>
      <c r="D250" s="43" t="s">
        <v>1194</v>
      </c>
      <c r="E250" s="43" t="s">
        <v>128</v>
      </c>
      <c r="F250" s="10" t="s">
        <v>129</v>
      </c>
      <c r="G250" s="52" t="s">
        <v>49</v>
      </c>
      <c r="H250" s="46" t="s">
        <v>2105</v>
      </c>
      <c r="I250" s="46"/>
      <c r="J250" s="46">
        <v>40</v>
      </c>
      <c r="K250" s="10"/>
      <c r="L250" s="10" t="s">
        <v>158</v>
      </c>
      <c r="M250" s="10" t="s">
        <v>159</v>
      </c>
      <c r="N250" s="47">
        <v>10</v>
      </c>
      <c r="O250" s="10" t="s">
        <v>289</v>
      </c>
      <c r="P250" s="10"/>
      <c r="Q250" s="46"/>
      <c r="R250" s="48"/>
      <c r="S250" s="10" t="s">
        <v>160</v>
      </c>
      <c r="T250" s="46" t="s">
        <v>136</v>
      </c>
      <c r="U250" s="46"/>
      <c r="V250" s="46"/>
      <c r="W250" s="46"/>
      <c r="X250" s="46"/>
      <c r="Y250" s="46"/>
      <c r="Z250" s="46"/>
      <c r="AA250" s="46"/>
      <c r="AB250" s="46"/>
      <c r="AC250" s="46"/>
      <c r="AD250" s="46"/>
      <c r="AE250" s="46"/>
      <c r="AF250" s="46"/>
      <c r="AG250" s="46"/>
      <c r="AH250" s="46"/>
      <c r="AI250" s="46"/>
      <c r="AJ250" s="46"/>
      <c r="AK250" s="10"/>
      <c r="AL250" s="10"/>
      <c r="AM250" s="10"/>
      <c r="AN250" s="10"/>
      <c r="AO250" s="46"/>
      <c r="AP250" s="46"/>
      <c r="AQ250" s="46"/>
      <c r="AR250" s="46"/>
      <c r="AS250" s="49"/>
      <c r="AT250" s="49"/>
      <c r="AU250" s="50"/>
      <c r="AV250" s="50"/>
      <c r="AW250" s="51"/>
      <c r="AX250" s="51"/>
    </row>
    <row r="251" spans="1:50" s="13" customFormat="1" ht="43.5" x14ac:dyDescent="0.35">
      <c r="A251" s="10" t="e">
        <f>IF(F251="Gateway","SDWAN Gateway, SDW0020",IF(E251="","",VLOOKUP(E251,#REF!,2,FALSE)))</f>
        <v>#REF!</v>
      </c>
      <c r="B251" s="10" t="e">
        <f>IF(F251="Gateway","not applicable",IF(E251="","",VLOOKUP(E251,#REF!,3,FALSE)))</f>
        <v>#REF!</v>
      </c>
      <c r="C251" s="10" t="e">
        <f>IF(F251="Gateway","19400263",IF(E251="","",VLOOKUP(E251,#REF!,4,FALSE)))</f>
        <v>#REF!</v>
      </c>
      <c r="D251" s="43" t="s">
        <v>1196</v>
      </c>
      <c r="E251" s="43" t="s">
        <v>128</v>
      </c>
      <c r="F251" s="10" t="s">
        <v>129</v>
      </c>
      <c r="G251" s="52" t="s">
        <v>49</v>
      </c>
      <c r="H251" s="46" t="s">
        <v>2105</v>
      </c>
      <c r="I251" s="46"/>
      <c r="J251" s="69">
        <v>41</v>
      </c>
      <c r="K251" s="10"/>
      <c r="L251" s="10" t="s">
        <v>158</v>
      </c>
      <c r="M251" s="10" t="s">
        <v>159</v>
      </c>
      <c r="N251" s="47">
        <v>10</v>
      </c>
      <c r="O251" s="10" t="s">
        <v>289</v>
      </c>
      <c r="P251" s="10"/>
      <c r="Q251" s="46"/>
      <c r="R251" s="48"/>
      <c r="S251" s="10" t="s">
        <v>160</v>
      </c>
      <c r="T251" s="46" t="s">
        <v>136</v>
      </c>
      <c r="U251" s="46"/>
      <c r="V251" s="46"/>
      <c r="W251" s="46"/>
      <c r="X251" s="46"/>
      <c r="Y251" s="46"/>
      <c r="Z251" s="46"/>
      <c r="AA251" s="46"/>
      <c r="AB251" s="46"/>
      <c r="AC251" s="46"/>
      <c r="AD251" s="46"/>
      <c r="AE251" s="46"/>
      <c r="AF251" s="46"/>
      <c r="AG251" s="46"/>
      <c r="AH251" s="46"/>
      <c r="AI251" s="46"/>
      <c r="AJ251" s="46"/>
      <c r="AK251" s="10"/>
      <c r="AL251" s="10"/>
      <c r="AM251" s="10"/>
      <c r="AN251" s="10"/>
      <c r="AO251" s="46"/>
      <c r="AP251" s="46"/>
      <c r="AQ251" s="46"/>
      <c r="AR251" s="46"/>
      <c r="AS251" s="49"/>
      <c r="AT251" s="49"/>
      <c r="AU251" s="50"/>
      <c r="AV251" s="50"/>
      <c r="AW251" s="51"/>
      <c r="AX251" s="51"/>
    </row>
    <row r="252" spans="1:50" s="13" customFormat="1" ht="43.5" x14ac:dyDescent="0.35">
      <c r="A252" s="10" t="e">
        <f>IF(F252="Gateway","SDWAN Gateway, SDW0020",IF(E252="","",VLOOKUP(E252,#REF!,2,FALSE)))</f>
        <v>#REF!</v>
      </c>
      <c r="B252" s="10" t="e">
        <f>IF(F252="Gateway","not applicable",IF(E252="","",VLOOKUP(E252,#REF!,3,FALSE)))</f>
        <v>#REF!</v>
      </c>
      <c r="C252" s="10" t="e">
        <f>IF(F252="Gateway","19400263",IF(E252="","",VLOOKUP(E252,#REF!,4,FALSE)))</f>
        <v>#REF!</v>
      </c>
      <c r="D252" s="43" t="s">
        <v>1198</v>
      </c>
      <c r="E252" s="43" t="s">
        <v>128</v>
      </c>
      <c r="F252" s="10" t="s">
        <v>129</v>
      </c>
      <c r="G252" s="52" t="s">
        <v>49</v>
      </c>
      <c r="H252" s="46" t="s">
        <v>2106</v>
      </c>
      <c r="I252" s="46"/>
      <c r="J252" s="46">
        <v>36</v>
      </c>
      <c r="K252" s="10"/>
      <c r="L252" s="10" t="s">
        <v>158</v>
      </c>
      <c r="M252" s="10" t="s">
        <v>159</v>
      </c>
      <c r="N252" s="47">
        <v>50</v>
      </c>
      <c r="O252" s="10" t="s">
        <v>290</v>
      </c>
      <c r="P252" s="10"/>
      <c r="Q252" s="46"/>
      <c r="R252" s="48"/>
      <c r="S252" s="10" t="s">
        <v>160</v>
      </c>
      <c r="T252" s="46" t="s">
        <v>136</v>
      </c>
      <c r="U252" s="46"/>
      <c r="V252" s="46"/>
      <c r="W252" s="46"/>
      <c r="X252" s="46"/>
      <c r="Y252" s="46"/>
      <c r="Z252" s="46"/>
      <c r="AA252" s="46"/>
      <c r="AB252" s="46"/>
      <c r="AC252" s="46"/>
      <c r="AD252" s="46"/>
      <c r="AE252" s="46"/>
      <c r="AF252" s="46"/>
      <c r="AG252" s="46"/>
      <c r="AH252" s="46"/>
      <c r="AI252" s="46"/>
      <c r="AJ252" s="46"/>
      <c r="AK252" s="10"/>
      <c r="AL252" s="10"/>
      <c r="AM252" s="10"/>
      <c r="AN252" s="10"/>
      <c r="AO252" s="46"/>
      <c r="AP252" s="46"/>
      <c r="AQ252" s="46"/>
      <c r="AR252" s="46"/>
      <c r="AS252" s="49"/>
      <c r="AT252" s="49"/>
      <c r="AU252" s="50"/>
      <c r="AV252" s="50"/>
      <c r="AW252" s="51"/>
      <c r="AX252" s="51"/>
    </row>
    <row r="253" spans="1:50" s="13" customFormat="1" ht="43.5" x14ac:dyDescent="0.35">
      <c r="A253" s="10" t="e">
        <f>IF(F253="Gateway","SDWAN Gateway, SDW0020",IF(E253="","",VLOOKUP(E253,#REF!,2,FALSE)))</f>
        <v>#REF!</v>
      </c>
      <c r="B253" s="10" t="e">
        <f>IF(F253="Gateway","not applicable",IF(E253="","",VLOOKUP(E253,#REF!,3,FALSE)))</f>
        <v>#REF!</v>
      </c>
      <c r="C253" s="10" t="e">
        <f>IF(F253="Gateway","19400263",IF(E253="","",VLOOKUP(E253,#REF!,4,FALSE)))</f>
        <v>#REF!</v>
      </c>
      <c r="D253" s="43" t="s">
        <v>1200</v>
      </c>
      <c r="E253" s="43" t="s">
        <v>128</v>
      </c>
      <c r="F253" s="10" t="s">
        <v>129</v>
      </c>
      <c r="G253" s="52" t="s">
        <v>49</v>
      </c>
      <c r="H253" s="46" t="s">
        <v>2106</v>
      </c>
      <c r="I253" s="46"/>
      <c r="J253" s="46">
        <v>37</v>
      </c>
      <c r="K253" s="10"/>
      <c r="L253" s="10" t="s">
        <v>158</v>
      </c>
      <c r="M253" s="10" t="s">
        <v>159</v>
      </c>
      <c r="N253" s="47">
        <v>50</v>
      </c>
      <c r="O253" s="10" t="s">
        <v>290</v>
      </c>
      <c r="P253" s="10"/>
      <c r="Q253" s="46"/>
      <c r="R253" s="48"/>
      <c r="S253" s="10" t="s">
        <v>160</v>
      </c>
      <c r="T253" s="46" t="s">
        <v>136</v>
      </c>
      <c r="U253" s="46"/>
      <c r="V253" s="46"/>
      <c r="W253" s="46"/>
      <c r="X253" s="46"/>
      <c r="Y253" s="46"/>
      <c r="Z253" s="46"/>
      <c r="AA253" s="46"/>
      <c r="AB253" s="46"/>
      <c r="AC253" s="46"/>
      <c r="AD253" s="46"/>
      <c r="AE253" s="46"/>
      <c r="AF253" s="46"/>
      <c r="AG253" s="46"/>
      <c r="AH253" s="46"/>
      <c r="AI253" s="46"/>
      <c r="AJ253" s="46"/>
      <c r="AK253" s="10"/>
      <c r="AL253" s="10"/>
      <c r="AM253" s="10"/>
      <c r="AN253" s="10"/>
      <c r="AO253" s="46"/>
      <c r="AP253" s="46"/>
      <c r="AQ253" s="46"/>
      <c r="AR253" s="46"/>
      <c r="AS253" s="49"/>
      <c r="AT253" s="49"/>
      <c r="AU253" s="50"/>
      <c r="AV253" s="50"/>
      <c r="AW253" s="51"/>
      <c r="AX253" s="51"/>
    </row>
    <row r="254" spans="1:50" s="13" customFormat="1" ht="29" x14ac:dyDescent="0.35">
      <c r="A254" s="10" t="e">
        <f>IF(F254="Gateway","SDWAN Gateway, SDW0020",IF(E254="","",VLOOKUP(E254,#REF!,2,FALSE)))</f>
        <v>#REF!</v>
      </c>
      <c r="B254" s="10" t="e">
        <f>IF(F254="Gateway","not applicable",IF(E254="","",VLOOKUP(E254,#REF!,3,FALSE)))</f>
        <v>#REF!</v>
      </c>
      <c r="C254" s="10" t="e">
        <f>IF(F254="Gateway","19400263",IF(E254="","",VLOOKUP(E254,#REF!,4,FALSE)))</f>
        <v>#REF!</v>
      </c>
      <c r="D254" s="43" t="s">
        <v>1202</v>
      </c>
      <c r="E254" s="43" t="s">
        <v>128</v>
      </c>
      <c r="F254" s="10" t="s">
        <v>129</v>
      </c>
      <c r="G254" s="52" t="s">
        <v>49</v>
      </c>
      <c r="H254" s="46" t="s">
        <v>2023</v>
      </c>
      <c r="I254" s="46"/>
      <c r="J254" s="46">
        <v>9</v>
      </c>
      <c r="K254" s="10"/>
      <c r="L254" s="10" t="s">
        <v>205</v>
      </c>
      <c r="M254" s="10" t="s">
        <v>147</v>
      </c>
      <c r="N254" s="47">
        <v>200</v>
      </c>
      <c r="O254" s="10" t="s">
        <v>291</v>
      </c>
      <c r="P254" s="10"/>
      <c r="Q254" s="46"/>
      <c r="R254" s="48"/>
      <c r="S254" s="10" t="s">
        <v>149</v>
      </c>
      <c r="T254" s="46" t="s">
        <v>136</v>
      </c>
      <c r="U254" s="46"/>
      <c r="V254" s="46"/>
      <c r="W254" s="46"/>
      <c r="X254" s="46"/>
      <c r="Y254" s="46"/>
      <c r="Z254" s="46"/>
      <c r="AA254" s="46"/>
      <c r="AB254" s="46"/>
      <c r="AC254" s="46"/>
      <c r="AD254" s="46"/>
      <c r="AE254" s="46"/>
      <c r="AF254" s="46"/>
      <c r="AG254" s="46"/>
      <c r="AH254" s="46"/>
      <c r="AI254" s="46"/>
      <c r="AJ254" s="46"/>
      <c r="AK254" s="10"/>
      <c r="AL254" s="10"/>
      <c r="AM254" s="10"/>
      <c r="AN254" s="10"/>
      <c r="AO254" s="46"/>
      <c r="AP254" s="46"/>
      <c r="AQ254" s="46"/>
      <c r="AR254" s="46"/>
      <c r="AS254" s="49"/>
      <c r="AT254" s="49"/>
      <c r="AU254" s="50"/>
      <c r="AV254" s="50"/>
      <c r="AW254" s="51"/>
      <c r="AX254" s="51"/>
    </row>
    <row r="255" spans="1:50" s="13" customFormat="1" ht="29" x14ac:dyDescent="0.35">
      <c r="A255" s="10" t="e">
        <f>IF(F255="Gateway","SDWAN Gateway, SDW0020",IF(E255="","",VLOOKUP(E255,#REF!,2,FALSE)))</f>
        <v>#REF!</v>
      </c>
      <c r="B255" s="10" t="e">
        <f>IF(F255="Gateway","not applicable",IF(E255="","",VLOOKUP(E255,#REF!,3,FALSE)))</f>
        <v>#REF!</v>
      </c>
      <c r="C255" s="10" t="e">
        <f>IF(F255="Gateway","19400263",IF(E255="","",VLOOKUP(E255,#REF!,4,FALSE)))</f>
        <v>#REF!</v>
      </c>
      <c r="D255" s="43" t="s">
        <v>1204</v>
      </c>
      <c r="E255" s="43" t="s">
        <v>128</v>
      </c>
      <c r="F255" s="10" t="s">
        <v>129</v>
      </c>
      <c r="G255" s="52" t="s">
        <v>49</v>
      </c>
      <c r="H255" s="46" t="s">
        <v>2023</v>
      </c>
      <c r="I255" s="46"/>
      <c r="J255" s="46">
        <v>10</v>
      </c>
      <c r="K255" s="10"/>
      <c r="L255" s="10" t="s">
        <v>205</v>
      </c>
      <c r="M255" s="10" t="s">
        <v>159</v>
      </c>
      <c r="N255" s="47">
        <v>200</v>
      </c>
      <c r="O255" s="10" t="s">
        <v>291</v>
      </c>
      <c r="P255" s="10"/>
      <c r="Q255" s="46"/>
      <c r="R255" s="48"/>
      <c r="S255" s="10" t="s">
        <v>149</v>
      </c>
      <c r="T255" s="46" t="s">
        <v>136</v>
      </c>
      <c r="U255" s="46"/>
      <c r="V255" s="46"/>
      <c r="W255" s="46"/>
      <c r="X255" s="46"/>
      <c r="Y255" s="46"/>
      <c r="Z255" s="46"/>
      <c r="AA255" s="46"/>
      <c r="AB255" s="46"/>
      <c r="AC255" s="46"/>
      <c r="AD255" s="46"/>
      <c r="AE255" s="46"/>
      <c r="AF255" s="46"/>
      <c r="AG255" s="46"/>
      <c r="AH255" s="46"/>
      <c r="AI255" s="46"/>
      <c r="AJ255" s="46"/>
      <c r="AK255" s="10"/>
      <c r="AL255" s="10"/>
      <c r="AM255" s="10"/>
      <c r="AN255" s="10"/>
      <c r="AO255" s="46"/>
      <c r="AP255" s="46"/>
      <c r="AQ255" s="46"/>
      <c r="AR255" s="46"/>
      <c r="AS255" s="49"/>
      <c r="AT255" s="49"/>
      <c r="AU255" s="50"/>
      <c r="AV255" s="50"/>
      <c r="AW255" s="51"/>
      <c r="AX255" s="51"/>
    </row>
    <row r="256" spans="1:50" s="13" customFormat="1" ht="29" x14ac:dyDescent="0.35">
      <c r="A256" s="10" t="e">
        <f>IF(F256="Gateway","SDWAN Gateway, SDW0020",IF(E256="","",VLOOKUP(E256,#REF!,2,FALSE)))</f>
        <v>#REF!</v>
      </c>
      <c r="B256" s="10" t="e">
        <f>IF(F256="Gateway","not applicable",IF(E256="","",VLOOKUP(E256,#REF!,3,FALSE)))</f>
        <v>#REF!</v>
      </c>
      <c r="C256" s="10" t="e">
        <f>IF(F256="Gateway","19400263",IF(E256="","",VLOOKUP(E256,#REF!,4,FALSE)))</f>
        <v>#REF!</v>
      </c>
      <c r="D256" s="43" t="s">
        <v>1206</v>
      </c>
      <c r="E256" s="43" t="s">
        <v>128</v>
      </c>
      <c r="F256" s="10" t="s">
        <v>129</v>
      </c>
      <c r="G256" s="52" t="s">
        <v>49</v>
      </c>
      <c r="H256" s="46" t="s">
        <v>2107</v>
      </c>
      <c r="I256" s="46"/>
      <c r="J256" s="46">
        <v>36</v>
      </c>
      <c r="K256" s="10"/>
      <c r="L256" s="10" t="s">
        <v>131</v>
      </c>
      <c r="M256" s="10" t="s">
        <v>132</v>
      </c>
      <c r="N256" s="47">
        <v>50</v>
      </c>
      <c r="O256" s="10" t="s">
        <v>292</v>
      </c>
      <c r="P256" s="10"/>
      <c r="Q256" s="46"/>
      <c r="R256" s="48"/>
      <c r="S256" s="10" t="s">
        <v>160</v>
      </c>
      <c r="T256" s="46" t="s">
        <v>136</v>
      </c>
      <c r="U256" s="46"/>
      <c r="V256" s="46"/>
      <c r="W256" s="46"/>
      <c r="X256" s="46"/>
      <c r="Y256" s="46"/>
      <c r="Z256" s="46"/>
      <c r="AA256" s="46"/>
      <c r="AB256" s="46"/>
      <c r="AC256" s="46"/>
      <c r="AD256" s="46"/>
      <c r="AE256" s="46"/>
      <c r="AF256" s="46"/>
      <c r="AG256" s="46"/>
      <c r="AH256" s="46"/>
      <c r="AI256" s="46"/>
      <c r="AJ256" s="46"/>
      <c r="AK256" s="10"/>
      <c r="AL256" s="10"/>
      <c r="AM256" s="10"/>
      <c r="AN256" s="10"/>
      <c r="AO256" s="46"/>
      <c r="AP256" s="46"/>
      <c r="AQ256" s="46"/>
      <c r="AR256" s="46"/>
      <c r="AS256" s="49"/>
      <c r="AT256" s="49"/>
      <c r="AU256" s="50"/>
      <c r="AV256" s="50"/>
      <c r="AW256" s="51"/>
      <c r="AX256" s="51"/>
    </row>
    <row r="257" spans="1:50" s="13" customFormat="1" ht="29" x14ac:dyDescent="0.35">
      <c r="A257" s="10" t="e">
        <f>IF(F257="Gateway","SDWAN Gateway, SDW0020",IF(E257="","",VLOOKUP(E257,#REF!,2,FALSE)))</f>
        <v>#REF!</v>
      </c>
      <c r="B257" s="10" t="e">
        <f>IF(F257="Gateway","not applicable",IF(E257="","",VLOOKUP(E257,#REF!,3,FALSE)))</f>
        <v>#REF!</v>
      </c>
      <c r="C257" s="10" t="e">
        <f>IF(F257="Gateway","19400263",IF(E257="","",VLOOKUP(E257,#REF!,4,FALSE)))</f>
        <v>#REF!</v>
      </c>
      <c r="D257" s="43" t="s">
        <v>1208</v>
      </c>
      <c r="E257" s="43" t="s">
        <v>128</v>
      </c>
      <c r="F257" s="10" t="s">
        <v>129</v>
      </c>
      <c r="G257" s="52" t="s">
        <v>49</v>
      </c>
      <c r="H257" s="46" t="s">
        <v>2107</v>
      </c>
      <c r="I257" s="46"/>
      <c r="J257" s="46">
        <v>37</v>
      </c>
      <c r="K257" s="10"/>
      <c r="L257" s="10" t="s">
        <v>131</v>
      </c>
      <c r="M257" s="10" t="s">
        <v>147</v>
      </c>
      <c r="N257" s="47">
        <v>50</v>
      </c>
      <c r="O257" s="10" t="s">
        <v>292</v>
      </c>
      <c r="P257" s="10"/>
      <c r="Q257" s="46"/>
      <c r="R257" s="48"/>
      <c r="S257" s="10" t="s">
        <v>160</v>
      </c>
      <c r="T257" s="46" t="s">
        <v>136</v>
      </c>
      <c r="U257" s="46"/>
      <c r="V257" s="46"/>
      <c r="W257" s="46"/>
      <c r="X257" s="46"/>
      <c r="Y257" s="46"/>
      <c r="Z257" s="46"/>
      <c r="AA257" s="46"/>
      <c r="AB257" s="46"/>
      <c r="AC257" s="46"/>
      <c r="AD257" s="46"/>
      <c r="AE257" s="46"/>
      <c r="AF257" s="46"/>
      <c r="AG257" s="46"/>
      <c r="AH257" s="46"/>
      <c r="AI257" s="46"/>
      <c r="AJ257" s="46"/>
      <c r="AK257" s="10"/>
      <c r="AL257" s="10"/>
      <c r="AM257" s="10"/>
      <c r="AN257" s="10"/>
      <c r="AO257" s="46"/>
      <c r="AP257" s="46"/>
      <c r="AQ257" s="46"/>
      <c r="AR257" s="46"/>
      <c r="AS257" s="49"/>
      <c r="AT257" s="49"/>
      <c r="AU257" s="50"/>
      <c r="AV257" s="50"/>
      <c r="AW257" s="51"/>
      <c r="AX257" s="51"/>
    </row>
    <row r="258" spans="1:50" s="13" customFormat="1" ht="87" x14ac:dyDescent="0.35">
      <c r="A258" s="10" t="e">
        <f>IF(F258="Gateway","SDWAN Gateway, SDW0020",IF(E258="","",VLOOKUP(E258,#REF!,2,FALSE)))</f>
        <v>#REF!</v>
      </c>
      <c r="B258" s="10" t="e">
        <f>IF(F258="Gateway","not applicable",IF(E258="","",VLOOKUP(E258,#REF!,3,FALSE)))</f>
        <v>#REF!</v>
      </c>
      <c r="C258" s="10" t="e">
        <f>IF(F258="Gateway","19400263",IF(E258="","",VLOOKUP(E258,#REF!,4,FALSE)))</f>
        <v>#REF!</v>
      </c>
      <c r="D258" s="43" t="s">
        <v>1210</v>
      </c>
      <c r="E258" s="43" t="s">
        <v>128</v>
      </c>
      <c r="F258" s="10" t="s">
        <v>129</v>
      </c>
      <c r="G258" s="52" t="s">
        <v>49</v>
      </c>
      <c r="H258" s="46" t="s">
        <v>1970</v>
      </c>
      <c r="I258" s="46"/>
      <c r="J258" s="46">
        <v>30</v>
      </c>
      <c r="K258" s="10"/>
      <c r="L258" s="10" t="s">
        <v>131</v>
      </c>
      <c r="M258" s="10" t="s">
        <v>132</v>
      </c>
      <c r="N258" s="47">
        <v>100</v>
      </c>
      <c r="O258" s="10" t="s">
        <v>293</v>
      </c>
      <c r="P258" s="10"/>
      <c r="Q258" s="46"/>
      <c r="R258" s="48"/>
      <c r="S258" s="10" t="s">
        <v>149</v>
      </c>
      <c r="T258" s="46" t="s">
        <v>136</v>
      </c>
      <c r="U258" s="46"/>
      <c r="V258" s="46"/>
      <c r="W258" s="46"/>
      <c r="X258" s="46"/>
      <c r="Y258" s="46"/>
      <c r="Z258" s="46"/>
      <c r="AA258" s="46"/>
      <c r="AB258" s="46"/>
      <c r="AC258" s="46"/>
      <c r="AD258" s="46"/>
      <c r="AE258" s="46"/>
      <c r="AF258" s="46"/>
      <c r="AG258" s="46"/>
      <c r="AH258" s="46"/>
      <c r="AI258" s="46"/>
      <c r="AJ258" s="46"/>
      <c r="AK258" s="10"/>
      <c r="AL258" s="10"/>
      <c r="AM258" s="10"/>
      <c r="AN258" s="10"/>
      <c r="AO258" s="46"/>
      <c r="AP258" s="46"/>
      <c r="AQ258" s="46"/>
      <c r="AR258" s="46"/>
      <c r="AS258" s="49"/>
      <c r="AT258" s="49"/>
      <c r="AU258" s="50"/>
      <c r="AV258" s="50"/>
      <c r="AW258" s="51"/>
      <c r="AX258" s="51"/>
    </row>
    <row r="259" spans="1:50" s="13" customFormat="1" ht="87" x14ac:dyDescent="0.35">
      <c r="A259" s="10" t="e">
        <f>IF(F259="Gateway","SDWAN Gateway, SDW0020",IF(E259="","",VLOOKUP(E259,#REF!,2,FALSE)))</f>
        <v>#REF!</v>
      </c>
      <c r="B259" s="10" t="e">
        <f>IF(F259="Gateway","not applicable",IF(E259="","",VLOOKUP(E259,#REF!,3,FALSE)))</f>
        <v>#REF!</v>
      </c>
      <c r="C259" s="10" t="e">
        <f>IF(F259="Gateway","19400263",IF(E259="","",VLOOKUP(E259,#REF!,4,FALSE)))</f>
        <v>#REF!</v>
      </c>
      <c r="D259" s="43" t="s">
        <v>1212</v>
      </c>
      <c r="E259" s="43" t="s">
        <v>128</v>
      </c>
      <c r="F259" s="10" t="s">
        <v>129</v>
      </c>
      <c r="G259" s="52" t="s">
        <v>49</v>
      </c>
      <c r="H259" s="46" t="s">
        <v>1970</v>
      </c>
      <c r="I259" s="46"/>
      <c r="J259" s="46">
        <v>31</v>
      </c>
      <c r="K259" s="10"/>
      <c r="L259" s="10" t="s">
        <v>131</v>
      </c>
      <c r="M259" s="10" t="s">
        <v>147</v>
      </c>
      <c r="N259" s="47">
        <v>100</v>
      </c>
      <c r="O259" s="10" t="s">
        <v>293</v>
      </c>
      <c r="P259" s="10"/>
      <c r="Q259" s="46"/>
      <c r="R259" s="48"/>
      <c r="S259" s="10" t="s">
        <v>149</v>
      </c>
      <c r="T259" s="46" t="s">
        <v>136</v>
      </c>
      <c r="U259" s="46"/>
      <c r="V259" s="46"/>
      <c r="W259" s="46"/>
      <c r="X259" s="46"/>
      <c r="Y259" s="46"/>
      <c r="Z259" s="46"/>
      <c r="AA259" s="46"/>
      <c r="AB259" s="46"/>
      <c r="AC259" s="46"/>
      <c r="AD259" s="46"/>
      <c r="AE259" s="46"/>
      <c r="AF259" s="46"/>
      <c r="AG259" s="46"/>
      <c r="AH259" s="46"/>
      <c r="AI259" s="46"/>
      <c r="AJ259" s="46"/>
      <c r="AK259" s="10"/>
      <c r="AL259" s="10"/>
      <c r="AM259" s="10"/>
      <c r="AN259" s="10"/>
      <c r="AO259" s="46"/>
      <c r="AP259" s="46"/>
      <c r="AQ259" s="46"/>
      <c r="AR259" s="46"/>
      <c r="AS259" s="49"/>
      <c r="AT259" s="49"/>
      <c r="AU259" s="50"/>
      <c r="AV259" s="50"/>
      <c r="AW259" s="51"/>
      <c r="AX259" s="51"/>
    </row>
    <row r="260" spans="1:50" s="13" customFormat="1" x14ac:dyDescent="0.35">
      <c r="A260" s="10" t="e">
        <f>IF(F260="Gateway","SDWAN Gateway, SDW0020",IF(E260="","",VLOOKUP(E260,#REF!,2,FALSE)))</f>
        <v>#REF!</v>
      </c>
      <c r="B260" s="10" t="e">
        <f>IF(F260="Gateway","not applicable",IF(E260="","",VLOOKUP(E260,#REF!,3,FALSE)))</f>
        <v>#REF!</v>
      </c>
      <c r="C260" s="10" t="e">
        <f>IF(F260="Gateway","19400263",IF(E260="","",VLOOKUP(E260,#REF!,4,FALSE)))</f>
        <v>#REF!</v>
      </c>
      <c r="D260" s="43" t="s">
        <v>1214</v>
      </c>
      <c r="E260" s="43" t="s">
        <v>128</v>
      </c>
      <c r="F260" s="10" t="s">
        <v>129</v>
      </c>
      <c r="G260" s="52" t="s">
        <v>50</v>
      </c>
      <c r="H260" s="46" t="s">
        <v>2024</v>
      </c>
      <c r="I260" s="46"/>
      <c r="J260" s="46">
        <v>36</v>
      </c>
      <c r="K260" s="10"/>
      <c r="L260" s="10" t="s">
        <v>146</v>
      </c>
      <c r="M260" s="10" t="s">
        <v>147</v>
      </c>
      <c r="N260" s="47">
        <v>50</v>
      </c>
      <c r="O260" s="10" t="s">
        <v>294</v>
      </c>
      <c r="P260" s="10"/>
      <c r="Q260" s="46"/>
      <c r="R260" s="48"/>
      <c r="S260" s="10" t="s">
        <v>160</v>
      </c>
      <c r="T260" s="46" t="s">
        <v>136</v>
      </c>
      <c r="U260" s="46"/>
      <c r="V260" s="46"/>
      <c r="W260" s="46"/>
      <c r="X260" s="46"/>
      <c r="Y260" s="46"/>
      <c r="Z260" s="46"/>
      <c r="AA260" s="46"/>
      <c r="AB260" s="46"/>
      <c r="AC260" s="46"/>
      <c r="AD260" s="46"/>
      <c r="AE260" s="46"/>
      <c r="AF260" s="46"/>
      <c r="AG260" s="46"/>
      <c r="AH260" s="46"/>
      <c r="AI260" s="46"/>
      <c r="AJ260" s="46"/>
      <c r="AK260" s="10"/>
      <c r="AL260" s="10"/>
      <c r="AM260" s="10"/>
      <c r="AN260" s="10"/>
      <c r="AO260" s="46"/>
      <c r="AP260" s="46"/>
      <c r="AQ260" s="46"/>
      <c r="AR260" s="46"/>
      <c r="AS260" s="49"/>
      <c r="AT260" s="49"/>
      <c r="AU260" s="50"/>
      <c r="AV260" s="50"/>
      <c r="AW260" s="51"/>
      <c r="AX260" s="51"/>
    </row>
    <row r="261" spans="1:50" s="13" customFormat="1" x14ac:dyDescent="0.35">
      <c r="A261" s="10" t="e">
        <f>IF(F261="Gateway","SDWAN Gateway, SDW0020",IF(E261="","",VLOOKUP(E261,#REF!,2,FALSE)))</f>
        <v>#REF!</v>
      </c>
      <c r="B261" s="10" t="e">
        <f>IF(F261="Gateway","not applicable",IF(E261="","",VLOOKUP(E261,#REF!,3,FALSE)))</f>
        <v>#REF!</v>
      </c>
      <c r="C261" s="10" t="e">
        <f>IF(F261="Gateway","19400263",IF(E261="","",VLOOKUP(E261,#REF!,4,FALSE)))</f>
        <v>#REF!</v>
      </c>
      <c r="D261" s="43" t="s">
        <v>1216</v>
      </c>
      <c r="E261" s="43" t="s">
        <v>128</v>
      </c>
      <c r="F261" s="10" t="s">
        <v>129</v>
      </c>
      <c r="G261" s="52" t="s">
        <v>50</v>
      </c>
      <c r="H261" s="46" t="s">
        <v>2024</v>
      </c>
      <c r="I261" s="46"/>
      <c r="J261" s="46">
        <v>37</v>
      </c>
      <c r="K261" s="10"/>
      <c r="L261" s="10" t="s">
        <v>146</v>
      </c>
      <c r="M261" s="10" t="s">
        <v>147</v>
      </c>
      <c r="N261" s="47">
        <v>50</v>
      </c>
      <c r="O261" s="10" t="s">
        <v>294</v>
      </c>
      <c r="P261" s="10"/>
      <c r="Q261" s="46"/>
      <c r="R261" s="48"/>
      <c r="S261" s="10" t="s">
        <v>160</v>
      </c>
      <c r="T261" s="46" t="s">
        <v>136</v>
      </c>
      <c r="U261" s="46"/>
      <c r="V261" s="46"/>
      <c r="W261" s="46"/>
      <c r="X261" s="46"/>
      <c r="Y261" s="46"/>
      <c r="Z261" s="46"/>
      <c r="AA261" s="46"/>
      <c r="AB261" s="46"/>
      <c r="AC261" s="46"/>
      <c r="AD261" s="46"/>
      <c r="AE261" s="46"/>
      <c r="AF261" s="46"/>
      <c r="AG261" s="46"/>
      <c r="AH261" s="46"/>
      <c r="AI261" s="46"/>
      <c r="AJ261" s="46"/>
      <c r="AK261" s="10"/>
      <c r="AL261" s="10"/>
      <c r="AM261" s="10"/>
      <c r="AN261" s="10"/>
      <c r="AO261" s="46"/>
      <c r="AP261" s="46"/>
      <c r="AQ261" s="46"/>
      <c r="AR261" s="46"/>
      <c r="AS261" s="49"/>
      <c r="AT261" s="49"/>
      <c r="AU261" s="50"/>
      <c r="AV261" s="50"/>
      <c r="AW261" s="51"/>
      <c r="AX261" s="51"/>
    </row>
    <row r="262" spans="1:50" s="13" customFormat="1" ht="58" x14ac:dyDescent="0.35">
      <c r="A262" s="10" t="e">
        <f>IF(F262="Gateway","SDWAN Gateway, SDW0020",IF(E262="","",VLOOKUP(E262,#REF!,2,FALSE)))</f>
        <v>#REF!</v>
      </c>
      <c r="B262" s="10" t="e">
        <f>IF(F262="Gateway","not applicable",IF(E262="","",VLOOKUP(E262,#REF!,3,FALSE)))</f>
        <v>#REF!</v>
      </c>
      <c r="C262" s="10" t="e">
        <f>IF(F262="Gateway","19400263",IF(E262="","",VLOOKUP(E262,#REF!,4,FALSE)))</f>
        <v>#REF!</v>
      </c>
      <c r="D262" s="43" t="s">
        <v>1218</v>
      </c>
      <c r="E262" s="43" t="s">
        <v>128</v>
      </c>
      <c r="F262" s="10" t="s">
        <v>129</v>
      </c>
      <c r="G262" s="52" t="s">
        <v>50</v>
      </c>
      <c r="H262" s="46" t="s">
        <v>295</v>
      </c>
      <c r="I262" s="46"/>
      <c r="J262" s="46">
        <v>30</v>
      </c>
      <c r="K262" s="10"/>
      <c r="L262" s="10" t="s">
        <v>158</v>
      </c>
      <c r="M262" s="10" t="s">
        <v>159</v>
      </c>
      <c r="N262" s="47">
        <v>100</v>
      </c>
      <c r="O262" s="10" t="s">
        <v>296</v>
      </c>
      <c r="P262" s="10"/>
      <c r="Q262" s="46"/>
      <c r="R262" s="48"/>
      <c r="S262" s="10" t="s">
        <v>149</v>
      </c>
      <c r="T262" s="46" t="s">
        <v>136</v>
      </c>
      <c r="U262" s="46"/>
      <c r="V262" s="46"/>
      <c r="W262" s="46"/>
      <c r="X262" s="46"/>
      <c r="Y262" s="46"/>
      <c r="Z262" s="46"/>
      <c r="AA262" s="46"/>
      <c r="AB262" s="46"/>
      <c r="AC262" s="46"/>
      <c r="AD262" s="46"/>
      <c r="AE262" s="46"/>
      <c r="AF262" s="46"/>
      <c r="AG262" s="46"/>
      <c r="AH262" s="46"/>
      <c r="AI262" s="46"/>
      <c r="AJ262" s="46"/>
      <c r="AK262" s="10"/>
      <c r="AL262" s="10"/>
      <c r="AM262" s="10"/>
      <c r="AN262" s="10"/>
      <c r="AO262" s="46"/>
      <c r="AP262" s="46"/>
      <c r="AQ262" s="46"/>
      <c r="AR262" s="46"/>
      <c r="AS262" s="49"/>
      <c r="AT262" s="49"/>
      <c r="AU262" s="50"/>
      <c r="AV262" s="50"/>
      <c r="AW262" s="51"/>
      <c r="AX262" s="51"/>
    </row>
    <row r="263" spans="1:50" s="13" customFormat="1" ht="58" x14ac:dyDescent="0.35">
      <c r="A263" s="10" t="e">
        <f>IF(F263="Gateway","SDWAN Gateway, SDW0020",IF(E263="","",VLOOKUP(E263,#REF!,2,FALSE)))</f>
        <v>#REF!</v>
      </c>
      <c r="B263" s="10" t="e">
        <f>IF(F263="Gateway","not applicable",IF(E263="","",VLOOKUP(E263,#REF!,3,FALSE)))</f>
        <v>#REF!</v>
      </c>
      <c r="C263" s="10" t="e">
        <f>IF(F263="Gateway","19400263",IF(E263="","",VLOOKUP(E263,#REF!,4,FALSE)))</f>
        <v>#REF!</v>
      </c>
      <c r="D263" s="43" t="s">
        <v>1220</v>
      </c>
      <c r="E263" s="43" t="s">
        <v>128</v>
      </c>
      <c r="F263" s="10" t="s">
        <v>129</v>
      </c>
      <c r="G263" s="52" t="s">
        <v>50</v>
      </c>
      <c r="H263" s="46" t="s">
        <v>295</v>
      </c>
      <c r="I263" s="46"/>
      <c r="J263" s="69">
        <v>31</v>
      </c>
      <c r="K263" s="10"/>
      <c r="L263" s="10" t="s">
        <v>158</v>
      </c>
      <c r="M263" s="10" t="s">
        <v>159</v>
      </c>
      <c r="N263" s="47">
        <v>100</v>
      </c>
      <c r="O263" s="10" t="s">
        <v>296</v>
      </c>
      <c r="P263" s="10"/>
      <c r="Q263" s="46"/>
      <c r="R263" s="48"/>
      <c r="S263" s="10" t="s">
        <v>149</v>
      </c>
      <c r="T263" s="46" t="s">
        <v>136</v>
      </c>
      <c r="U263" s="46"/>
      <c r="V263" s="46"/>
      <c r="W263" s="46"/>
      <c r="X263" s="46"/>
      <c r="Y263" s="46"/>
      <c r="Z263" s="46"/>
      <c r="AA263" s="46"/>
      <c r="AB263" s="46"/>
      <c r="AC263" s="46"/>
      <c r="AD263" s="46"/>
      <c r="AE263" s="46"/>
      <c r="AF263" s="46"/>
      <c r="AG263" s="46"/>
      <c r="AH263" s="46"/>
      <c r="AI263" s="46"/>
      <c r="AJ263" s="46"/>
      <c r="AK263" s="10"/>
      <c r="AL263" s="10"/>
      <c r="AM263" s="10"/>
      <c r="AN263" s="10"/>
      <c r="AO263" s="46"/>
      <c r="AP263" s="46"/>
      <c r="AQ263" s="46"/>
      <c r="AR263" s="46"/>
      <c r="AS263" s="49"/>
      <c r="AT263" s="49"/>
      <c r="AU263" s="50"/>
      <c r="AV263" s="50"/>
      <c r="AW263" s="51"/>
      <c r="AX263" s="51"/>
    </row>
    <row r="264" spans="1:50" s="13" customFormat="1" ht="58" x14ac:dyDescent="0.35">
      <c r="A264" s="10" t="e">
        <f>IF(F264="Gateway","SDWAN Gateway, SDW0020",IF(E264="","",VLOOKUP(E264,#REF!,2,FALSE)))</f>
        <v>#REF!</v>
      </c>
      <c r="B264" s="10" t="e">
        <f>IF(F264="Gateway","not applicable",IF(E264="","",VLOOKUP(E264,#REF!,3,FALSE)))</f>
        <v>#REF!</v>
      </c>
      <c r="C264" s="10" t="e">
        <f>IF(F264="Gateway","19400263",IF(E264="","",VLOOKUP(E264,#REF!,4,FALSE)))</f>
        <v>#REF!</v>
      </c>
      <c r="D264" s="43" t="s">
        <v>1222</v>
      </c>
      <c r="E264" s="43" t="s">
        <v>128</v>
      </c>
      <c r="F264" s="10" t="s">
        <v>129</v>
      </c>
      <c r="G264" s="52" t="s">
        <v>50</v>
      </c>
      <c r="H264" s="46" t="s">
        <v>2025</v>
      </c>
      <c r="I264" s="46"/>
      <c r="J264" s="46">
        <v>30</v>
      </c>
      <c r="K264" s="10"/>
      <c r="L264" s="10" t="s">
        <v>158</v>
      </c>
      <c r="M264" s="10" t="s">
        <v>159</v>
      </c>
      <c r="N264" s="47">
        <v>100</v>
      </c>
      <c r="O264" s="10" t="s">
        <v>297</v>
      </c>
      <c r="P264" s="10"/>
      <c r="Q264" s="46"/>
      <c r="R264" s="48"/>
      <c r="S264" s="10" t="s">
        <v>149</v>
      </c>
      <c r="T264" s="46" t="s">
        <v>136</v>
      </c>
      <c r="U264" s="46"/>
      <c r="V264" s="46"/>
      <c r="W264" s="46"/>
      <c r="X264" s="46"/>
      <c r="Y264" s="46"/>
      <c r="Z264" s="46"/>
      <c r="AA264" s="46"/>
      <c r="AB264" s="46"/>
      <c r="AC264" s="46"/>
      <c r="AD264" s="46"/>
      <c r="AE264" s="46"/>
      <c r="AF264" s="46"/>
      <c r="AG264" s="46"/>
      <c r="AH264" s="46"/>
      <c r="AI264" s="46"/>
      <c r="AJ264" s="46"/>
      <c r="AK264" s="10"/>
      <c r="AL264" s="10"/>
      <c r="AM264" s="10"/>
      <c r="AN264" s="10"/>
      <c r="AO264" s="46"/>
      <c r="AP264" s="46"/>
      <c r="AQ264" s="46"/>
      <c r="AR264" s="46"/>
      <c r="AS264" s="49"/>
      <c r="AT264" s="49"/>
      <c r="AU264" s="50"/>
      <c r="AV264" s="50"/>
      <c r="AW264" s="51"/>
      <c r="AX264" s="51"/>
    </row>
    <row r="265" spans="1:50" s="13" customFormat="1" ht="58" x14ac:dyDescent="0.35">
      <c r="A265" s="10" t="e">
        <f>IF(F265="Gateway","SDWAN Gateway, SDW0020",IF(E265="","",VLOOKUP(E265,#REF!,2,FALSE)))</f>
        <v>#REF!</v>
      </c>
      <c r="B265" s="10" t="e">
        <f>IF(F265="Gateway","not applicable",IF(E265="","",VLOOKUP(E265,#REF!,3,FALSE)))</f>
        <v>#REF!</v>
      </c>
      <c r="C265" s="10" t="e">
        <f>IF(F265="Gateway","19400263",IF(E265="","",VLOOKUP(E265,#REF!,4,FALSE)))</f>
        <v>#REF!</v>
      </c>
      <c r="D265" s="43" t="s">
        <v>1224</v>
      </c>
      <c r="E265" s="43" t="s">
        <v>128</v>
      </c>
      <c r="F265" s="10" t="s">
        <v>129</v>
      </c>
      <c r="G265" s="52" t="s">
        <v>50</v>
      </c>
      <c r="H265" s="46" t="s">
        <v>2025</v>
      </c>
      <c r="I265" s="46"/>
      <c r="J265" s="69">
        <v>31</v>
      </c>
      <c r="K265" s="10"/>
      <c r="L265" s="10" t="s">
        <v>158</v>
      </c>
      <c r="M265" s="10" t="s">
        <v>159</v>
      </c>
      <c r="N265" s="47">
        <v>100</v>
      </c>
      <c r="O265" s="10" t="s">
        <v>297</v>
      </c>
      <c r="P265" s="10"/>
      <c r="Q265" s="46"/>
      <c r="R265" s="48"/>
      <c r="S265" s="10" t="s">
        <v>149</v>
      </c>
      <c r="T265" s="46" t="s">
        <v>136</v>
      </c>
      <c r="U265" s="46"/>
      <c r="V265" s="46"/>
      <c r="W265" s="46"/>
      <c r="X265" s="46"/>
      <c r="Y265" s="46"/>
      <c r="Z265" s="46"/>
      <c r="AA265" s="46"/>
      <c r="AB265" s="46"/>
      <c r="AC265" s="46"/>
      <c r="AD265" s="46"/>
      <c r="AE265" s="46"/>
      <c r="AF265" s="46"/>
      <c r="AG265" s="46"/>
      <c r="AH265" s="46"/>
      <c r="AI265" s="46"/>
      <c r="AJ265" s="46"/>
      <c r="AK265" s="10"/>
      <c r="AL265" s="10"/>
      <c r="AM265" s="10"/>
      <c r="AN265" s="10"/>
      <c r="AO265" s="46"/>
      <c r="AP265" s="46"/>
      <c r="AQ265" s="46"/>
      <c r="AR265" s="46"/>
      <c r="AS265" s="49"/>
      <c r="AT265" s="49"/>
      <c r="AU265" s="50"/>
      <c r="AV265" s="50"/>
      <c r="AW265" s="51"/>
      <c r="AX265" s="51"/>
    </row>
    <row r="266" spans="1:50" s="13" customFormat="1" ht="72.5" x14ac:dyDescent="0.35">
      <c r="A266" s="10" t="e">
        <f>IF(F266="Gateway","SDWAN Gateway, SDW0020",IF(E266="","",VLOOKUP(E266,#REF!,2,FALSE)))</f>
        <v>#REF!</v>
      </c>
      <c r="B266" s="10" t="e">
        <f>IF(F266="Gateway","not applicable",IF(E266="","",VLOOKUP(E266,#REF!,3,FALSE)))</f>
        <v>#REF!</v>
      </c>
      <c r="C266" s="10" t="e">
        <f>IF(F266="Gateway","19400263",IF(E266="","",VLOOKUP(E266,#REF!,4,FALSE)))</f>
        <v>#REF!</v>
      </c>
      <c r="D266" s="43" t="s">
        <v>1226</v>
      </c>
      <c r="E266" s="43" t="s">
        <v>128</v>
      </c>
      <c r="F266" s="10" t="s">
        <v>129</v>
      </c>
      <c r="G266" s="52" t="s">
        <v>50</v>
      </c>
      <c r="H266" s="46" t="s">
        <v>1971</v>
      </c>
      <c r="I266" s="46"/>
      <c r="J266" s="46">
        <v>9</v>
      </c>
      <c r="K266" s="10"/>
      <c r="L266" s="10" t="s">
        <v>146</v>
      </c>
      <c r="M266" s="10" t="s">
        <v>147</v>
      </c>
      <c r="N266" s="47">
        <v>200</v>
      </c>
      <c r="O266" s="10" t="s">
        <v>298</v>
      </c>
      <c r="P266" s="10"/>
      <c r="Q266" s="46"/>
      <c r="R266" s="48"/>
      <c r="S266" s="10" t="s">
        <v>149</v>
      </c>
      <c r="T266" s="46" t="s">
        <v>136</v>
      </c>
      <c r="U266" s="46"/>
      <c r="V266" s="46"/>
      <c r="W266" s="46"/>
      <c r="X266" s="46"/>
      <c r="Y266" s="46"/>
      <c r="Z266" s="46"/>
      <c r="AA266" s="46"/>
      <c r="AB266" s="46"/>
      <c r="AC266" s="46"/>
      <c r="AD266" s="46"/>
      <c r="AE266" s="46"/>
      <c r="AF266" s="46"/>
      <c r="AG266" s="46"/>
      <c r="AH266" s="46"/>
      <c r="AI266" s="46"/>
      <c r="AJ266" s="46"/>
      <c r="AK266" s="10"/>
      <c r="AL266" s="10"/>
      <c r="AM266" s="10"/>
      <c r="AN266" s="10"/>
      <c r="AO266" s="46"/>
      <c r="AP266" s="46"/>
      <c r="AQ266" s="46"/>
      <c r="AR266" s="46"/>
      <c r="AS266" s="49"/>
      <c r="AT266" s="49"/>
      <c r="AU266" s="50"/>
      <c r="AV266" s="50"/>
      <c r="AW266" s="51"/>
      <c r="AX266" s="51"/>
    </row>
    <row r="267" spans="1:50" s="13" customFormat="1" ht="72.5" x14ac:dyDescent="0.35">
      <c r="A267" s="10" t="e">
        <f>IF(F267="Gateway","SDWAN Gateway, SDW0020",IF(E267="","",VLOOKUP(E267,#REF!,2,FALSE)))</f>
        <v>#REF!</v>
      </c>
      <c r="B267" s="10" t="e">
        <f>IF(F267="Gateway","not applicable",IF(E267="","",VLOOKUP(E267,#REF!,3,FALSE)))</f>
        <v>#REF!</v>
      </c>
      <c r="C267" s="10" t="e">
        <f>IF(F267="Gateway","19400263",IF(E267="","",VLOOKUP(E267,#REF!,4,FALSE)))</f>
        <v>#REF!</v>
      </c>
      <c r="D267" s="43" t="s">
        <v>1228</v>
      </c>
      <c r="E267" s="43" t="s">
        <v>128</v>
      </c>
      <c r="F267" s="10" t="s">
        <v>129</v>
      </c>
      <c r="G267" s="52" t="s">
        <v>50</v>
      </c>
      <c r="H267" s="46" t="s">
        <v>1971</v>
      </c>
      <c r="I267" s="46"/>
      <c r="J267" s="46">
        <v>10</v>
      </c>
      <c r="K267" s="10"/>
      <c r="L267" s="10" t="s">
        <v>146</v>
      </c>
      <c r="M267" s="10" t="s">
        <v>147</v>
      </c>
      <c r="N267" s="47">
        <v>200</v>
      </c>
      <c r="O267" s="10" t="s">
        <v>298</v>
      </c>
      <c r="P267" s="10"/>
      <c r="Q267" s="46"/>
      <c r="R267" s="48"/>
      <c r="S267" s="10" t="s">
        <v>149</v>
      </c>
      <c r="T267" s="46" t="s">
        <v>136</v>
      </c>
      <c r="U267" s="46"/>
      <c r="V267" s="46"/>
      <c r="W267" s="46"/>
      <c r="X267" s="46"/>
      <c r="Y267" s="46"/>
      <c r="Z267" s="46"/>
      <c r="AA267" s="46"/>
      <c r="AB267" s="46"/>
      <c r="AC267" s="46"/>
      <c r="AD267" s="46"/>
      <c r="AE267" s="46"/>
      <c r="AF267" s="46"/>
      <c r="AG267" s="46"/>
      <c r="AH267" s="46"/>
      <c r="AI267" s="46"/>
      <c r="AJ267" s="46"/>
      <c r="AK267" s="10"/>
      <c r="AL267" s="10"/>
      <c r="AM267" s="10"/>
      <c r="AN267" s="10"/>
      <c r="AO267" s="46"/>
      <c r="AP267" s="46"/>
      <c r="AQ267" s="46"/>
      <c r="AR267" s="46"/>
      <c r="AS267" s="49"/>
      <c r="AT267" s="49"/>
      <c r="AU267" s="50"/>
      <c r="AV267" s="50"/>
      <c r="AW267" s="51"/>
      <c r="AX267" s="51"/>
    </row>
    <row r="268" spans="1:50" s="13" customFormat="1" ht="43.5" x14ac:dyDescent="0.35">
      <c r="A268" s="10" t="e">
        <f>IF(F268="Gateway","SDWAN Gateway, SDW0020",IF(E268="","",VLOOKUP(E268,#REF!,2,FALSE)))</f>
        <v>#REF!</v>
      </c>
      <c r="B268" s="10" t="e">
        <f>IF(F268="Gateway","not applicable",IF(E268="","",VLOOKUP(E268,#REF!,3,FALSE)))</f>
        <v>#REF!</v>
      </c>
      <c r="C268" s="10" t="e">
        <f>IF(F268="Gateway","19400263",IF(E268="","",VLOOKUP(E268,#REF!,4,FALSE)))</f>
        <v>#REF!</v>
      </c>
      <c r="D268" s="43" t="s">
        <v>1230</v>
      </c>
      <c r="E268" s="43" t="s">
        <v>128</v>
      </c>
      <c r="F268" s="10" t="s">
        <v>129</v>
      </c>
      <c r="G268" s="52" t="s">
        <v>50</v>
      </c>
      <c r="H268" s="46" t="s">
        <v>1534</v>
      </c>
      <c r="I268" s="46"/>
      <c r="J268" s="46">
        <v>30</v>
      </c>
      <c r="K268" s="10"/>
      <c r="L268" s="10" t="s">
        <v>131</v>
      </c>
      <c r="M268" s="10" t="s">
        <v>132</v>
      </c>
      <c r="N268" s="47">
        <v>100</v>
      </c>
      <c r="O268" s="10" t="s">
        <v>299</v>
      </c>
      <c r="P268" s="10"/>
      <c r="Q268" s="46"/>
      <c r="R268" s="48"/>
      <c r="S268" s="10" t="s">
        <v>149</v>
      </c>
      <c r="T268" s="46" t="s">
        <v>136</v>
      </c>
      <c r="U268" s="46"/>
      <c r="V268" s="46"/>
      <c r="W268" s="46"/>
      <c r="X268" s="46"/>
      <c r="Y268" s="46"/>
      <c r="Z268" s="46"/>
      <c r="AA268" s="46"/>
      <c r="AB268" s="46"/>
      <c r="AC268" s="46"/>
      <c r="AD268" s="46"/>
      <c r="AE268" s="46"/>
      <c r="AF268" s="46"/>
      <c r="AG268" s="46"/>
      <c r="AH268" s="46"/>
      <c r="AI268" s="46"/>
      <c r="AJ268" s="46"/>
      <c r="AK268" s="10"/>
      <c r="AL268" s="10"/>
      <c r="AM268" s="10"/>
      <c r="AN268" s="10"/>
      <c r="AO268" s="46"/>
      <c r="AP268" s="46"/>
      <c r="AQ268" s="46"/>
      <c r="AR268" s="46"/>
      <c r="AS268" s="49"/>
      <c r="AT268" s="49"/>
      <c r="AU268" s="50"/>
      <c r="AV268" s="50"/>
      <c r="AW268" s="51"/>
      <c r="AX268" s="51"/>
    </row>
    <row r="269" spans="1:50" s="13" customFormat="1" ht="43.5" x14ac:dyDescent="0.35">
      <c r="A269" s="10" t="e">
        <f>IF(F269="Gateway","SDWAN Gateway, SDW0020",IF(E269="","",VLOOKUP(E269,#REF!,2,FALSE)))</f>
        <v>#REF!</v>
      </c>
      <c r="B269" s="10" t="e">
        <f>IF(F269="Gateway","not applicable",IF(E269="","",VLOOKUP(E269,#REF!,3,FALSE)))</f>
        <v>#REF!</v>
      </c>
      <c r="C269" s="10" t="e">
        <f>IF(F269="Gateway","19400263",IF(E269="","",VLOOKUP(E269,#REF!,4,FALSE)))</f>
        <v>#REF!</v>
      </c>
      <c r="D269" s="43" t="s">
        <v>1233</v>
      </c>
      <c r="E269" s="43" t="s">
        <v>128</v>
      </c>
      <c r="F269" s="10" t="s">
        <v>129</v>
      </c>
      <c r="G269" s="52" t="s">
        <v>50</v>
      </c>
      <c r="H269" s="46" t="s">
        <v>1534</v>
      </c>
      <c r="I269" s="46"/>
      <c r="J269" s="46">
        <v>31</v>
      </c>
      <c r="K269" s="10"/>
      <c r="L269" s="10" t="s">
        <v>131</v>
      </c>
      <c r="M269" s="10" t="s">
        <v>147</v>
      </c>
      <c r="N269" s="47">
        <v>100</v>
      </c>
      <c r="O269" s="10" t="s">
        <v>299</v>
      </c>
      <c r="P269" s="10"/>
      <c r="Q269" s="46"/>
      <c r="R269" s="48"/>
      <c r="S269" s="10" t="s">
        <v>149</v>
      </c>
      <c r="T269" s="46" t="s">
        <v>136</v>
      </c>
      <c r="U269" s="46"/>
      <c r="V269" s="46"/>
      <c r="W269" s="46"/>
      <c r="X269" s="46"/>
      <c r="Y269" s="46"/>
      <c r="Z269" s="46"/>
      <c r="AA269" s="46"/>
      <c r="AB269" s="46"/>
      <c r="AC269" s="46"/>
      <c r="AD269" s="46"/>
      <c r="AE269" s="46"/>
      <c r="AF269" s="46"/>
      <c r="AG269" s="46"/>
      <c r="AH269" s="46"/>
      <c r="AI269" s="46"/>
      <c r="AJ269" s="46"/>
      <c r="AK269" s="10"/>
      <c r="AL269" s="10"/>
      <c r="AM269" s="10"/>
      <c r="AN269" s="10"/>
      <c r="AO269" s="46"/>
      <c r="AP269" s="46"/>
      <c r="AQ269" s="46"/>
      <c r="AR269" s="46"/>
      <c r="AS269" s="49"/>
      <c r="AT269" s="49"/>
      <c r="AU269" s="50"/>
      <c r="AV269" s="50"/>
      <c r="AW269" s="51"/>
      <c r="AX269" s="51"/>
    </row>
    <row r="270" spans="1:50" s="13" customFormat="1" ht="43.5" x14ac:dyDescent="0.35">
      <c r="A270" s="10" t="e">
        <f>IF(F270="Gateway","SDWAN Gateway, SDW0020",IF(E270="","",VLOOKUP(E270,#REF!,2,FALSE)))</f>
        <v>#REF!</v>
      </c>
      <c r="B270" s="10" t="e">
        <f>IF(F270="Gateway","not applicable",IF(E270="","",VLOOKUP(E270,#REF!,3,FALSE)))</f>
        <v>#REF!</v>
      </c>
      <c r="C270" s="10" t="e">
        <f>IF(F270="Gateway","19400263",IF(E270="","",VLOOKUP(E270,#REF!,4,FALSE)))</f>
        <v>#REF!</v>
      </c>
      <c r="D270" s="43" t="s">
        <v>1235</v>
      </c>
      <c r="E270" s="43" t="s">
        <v>128</v>
      </c>
      <c r="F270" s="10" t="s">
        <v>129</v>
      </c>
      <c r="G270" s="52" t="s">
        <v>50</v>
      </c>
      <c r="H270" s="46" t="s">
        <v>2108</v>
      </c>
      <c r="I270" s="46"/>
      <c r="J270" s="46">
        <v>30</v>
      </c>
      <c r="K270" s="10"/>
      <c r="L270" s="10" t="s">
        <v>205</v>
      </c>
      <c r="M270" s="10" t="s">
        <v>147</v>
      </c>
      <c r="N270" s="47">
        <v>100</v>
      </c>
      <c r="O270" s="10" t="s">
        <v>300</v>
      </c>
      <c r="P270" s="10"/>
      <c r="Q270" s="46"/>
      <c r="R270" s="48"/>
      <c r="S270" s="10" t="s">
        <v>149</v>
      </c>
      <c r="T270" s="46" t="s">
        <v>136</v>
      </c>
      <c r="U270" s="46"/>
      <c r="V270" s="46"/>
      <c r="W270" s="46"/>
      <c r="X270" s="46"/>
      <c r="Y270" s="46"/>
      <c r="Z270" s="46"/>
      <c r="AA270" s="46"/>
      <c r="AB270" s="46"/>
      <c r="AC270" s="46"/>
      <c r="AD270" s="46"/>
      <c r="AE270" s="46"/>
      <c r="AF270" s="46"/>
      <c r="AG270" s="46"/>
      <c r="AH270" s="46"/>
      <c r="AI270" s="46"/>
      <c r="AJ270" s="46"/>
      <c r="AK270" s="10"/>
      <c r="AL270" s="10"/>
      <c r="AM270" s="10"/>
      <c r="AN270" s="10"/>
      <c r="AO270" s="46"/>
      <c r="AP270" s="46"/>
      <c r="AQ270" s="46"/>
      <c r="AR270" s="46"/>
      <c r="AS270" s="49"/>
      <c r="AT270" s="49"/>
      <c r="AU270" s="50"/>
      <c r="AV270" s="50"/>
      <c r="AW270" s="51"/>
      <c r="AX270" s="51"/>
    </row>
    <row r="271" spans="1:50" s="13" customFormat="1" ht="43.5" x14ac:dyDescent="0.35">
      <c r="A271" s="10" t="e">
        <f>IF(F271="Gateway","SDWAN Gateway, SDW0020",IF(E271="","",VLOOKUP(E271,#REF!,2,FALSE)))</f>
        <v>#REF!</v>
      </c>
      <c r="B271" s="10" t="e">
        <f>IF(F271="Gateway","not applicable",IF(E271="","",VLOOKUP(E271,#REF!,3,FALSE)))</f>
        <v>#REF!</v>
      </c>
      <c r="C271" s="10" t="e">
        <f>IF(F271="Gateway","19400263",IF(E271="","",VLOOKUP(E271,#REF!,4,FALSE)))</f>
        <v>#REF!</v>
      </c>
      <c r="D271" s="43" t="s">
        <v>1237</v>
      </c>
      <c r="E271" s="43" t="s">
        <v>128</v>
      </c>
      <c r="F271" s="10" t="s">
        <v>129</v>
      </c>
      <c r="G271" s="52" t="s">
        <v>50</v>
      </c>
      <c r="H271" s="46" t="s">
        <v>2108</v>
      </c>
      <c r="I271" s="46"/>
      <c r="J271" s="46">
        <v>31</v>
      </c>
      <c r="K271" s="10"/>
      <c r="L271" s="10" t="s">
        <v>205</v>
      </c>
      <c r="M271" s="10" t="s">
        <v>159</v>
      </c>
      <c r="N271" s="47">
        <v>100</v>
      </c>
      <c r="O271" s="10" t="s">
        <v>300</v>
      </c>
      <c r="P271" s="10"/>
      <c r="Q271" s="46"/>
      <c r="R271" s="48"/>
      <c r="S271" s="10" t="s">
        <v>149</v>
      </c>
      <c r="T271" s="46" t="s">
        <v>136</v>
      </c>
      <c r="U271" s="46"/>
      <c r="V271" s="46"/>
      <c r="W271" s="46"/>
      <c r="X271" s="46"/>
      <c r="Y271" s="46"/>
      <c r="Z271" s="46"/>
      <c r="AA271" s="46"/>
      <c r="AB271" s="46"/>
      <c r="AC271" s="46"/>
      <c r="AD271" s="46"/>
      <c r="AE271" s="46"/>
      <c r="AF271" s="46"/>
      <c r="AG271" s="46"/>
      <c r="AH271" s="46"/>
      <c r="AI271" s="46"/>
      <c r="AJ271" s="46"/>
      <c r="AK271" s="10"/>
      <c r="AL271" s="10"/>
      <c r="AM271" s="10"/>
      <c r="AN271" s="10"/>
      <c r="AO271" s="46"/>
      <c r="AP271" s="46"/>
      <c r="AQ271" s="46"/>
      <c r="AR271" s="46"/>
      <c r="AS271" s="49"/>
      <c r="AT271" s="49"/>
      <c r="AU271" s="50"/>
      <c r="AV271" s="50"/>
      <c r="AW271" s="51"/>
      <c r="AX271" s="51"/>
    </row>
    <row r="272" spans="1:50" s="13" customFormat="1" ht="43.5" x14ac:dyDescent="0.35">
      <c r="A272" s="10" t="e">
        <f>IF(F272="Gateway","SDWAN Gateway, SDW0020",IF(E272="","",VLOOKUP(E272,#REF!,2,FALSE)))</f>
        <v>#REF!</v>
      </c>
      <c r="B272" s="10" t="e">
        <f>IF(F272="Gateway","not applicable",IF(E272="","",VLOOKUP(E272,#REF!,3,FALSE)))</f>
        <v>#REF!</v>
      </c>
      <c r="C272" s="10" t="e">
        <f>IF(F272="Gateway","19400263",IF(E272="","",VLOOKUP(E272,#REF!,4,FALSE)))</f>
        <v>#REF!</v>
      </c>
      <c r="D272" s="43" t="s">
        <v>1239</v>
      </c>
      <c r="E272" s="43" t="s">
        <v>128</v>
      </c>
      <c r="F272" s="10" t="s">
        <v>129</v>
      </c>
      <c r="G272" s="52" t="s">
        <v>52</v>
      </c>
      <c r="H272" s="46" t="s">
        <v>1972</v>
      </c>
      <c r="I272" s="46"/>
      <c r="J272" s="46">
        <v>9</v>
      </c>
      <c r="K272" s="10"/>
      <c r="L272" s="10" t="s">
        <v>205</v>
      </c>
      <c r="M272" s="10" t="s">
        <v>147</v>
      </c>
      <c r="N272" s="47">
        <v>200</v>
      </c>
      <c r="O272" s="10" t="s">
        <v>301</v>
      </c>
      <c r="P272" s="10"/>
      <c r="Q272" s="46"/>
      <c r="R272" s="48"/>
      <c r="S272" s="10" t="s">
        <v>149</v>
      </c>
      <c r="T272" s="46" t="s">
        <v>136</v>
      </c>
      <c r="U272" s="46"/>
      <c r="V272" s="46"/>
      <c r="W272" s="46"/>
      <c r="X272" s="46"/>
      <c r="Y272" s="46"/>
      <c r="Z272" s="46"/>
      <c r="AA272" s="46"/>
      <c r="AB272" s="46"/>
      <c r="AC272" s="46"/>
      <c r="AD272" s="46"/>
      <c r="AE272" s="46"/>
      <c r="AF272" s="46"/>
      <c r="AG272" s="46"/>
      <c r="AH272" s="46"/>
      <c r="AI272" s="46"/>
      <c r="AJ272" s="46"/>
      <c r="AK272" s="10"/>
      <c r="AL272" s="10"/>
      <c r="AM272" s="10"/>
      <c r="AN272" s="10"/>
      <c r="AO272" s="46"/>
      <c r="AP272" s="46"/>
      <c r="AQ272" s="46"/>
      <c r="AR272" s="46"/>
      <c r="AS272" s="49"/>
      <c r="AT272" s="49"/>
      <c r="AU272" s="50"/>
      <c r="AV272" s="50"/>
      <c r="AW272" s="51"/>
      <c r="AX272" s="51"/>
    </row>
    <row r="273" spans="1:50" s="13" customFormat="1" ht="43.5" x14ac:dyDescent="0.35">
      <c r="A273" s="10" t="e">
        <f>IF(F273="Gateway","SDWAN Gateway, SDW0020",IF(E273="","",VLOOKUP(E273,#REF!,2,FALSE)))</f>
        <v>#REF!</v>
      </c>
      <c r="B273" s="10" t="e">
        <f>IF(F273="Gateway","not applicable",IF(E273="","",VLOOKUP(E273,#REF!,3,FALSE)))</f>
        <v>#REF!</v>
      </c>
      <c r="C273" s="10" t="e">
        <f>IF(F273="Gateway","19400263",IF(E273="","",VLOOKUP(E273,#REF!,4,FALSE)))</f>
        <v>#REF!</v>
      </c>
      <c r="D273" s="43" t="s">
        <v>1241</v>
      </c>
      <c r="E273" s="43" t="s">
        <v>128</v>
      </c>
      <c r="F273" s="10" t="s">
        <v>129</v>
      </c>
      <c r="G273" s="52" t="s">
        <v>52</v>
      </c>
      <c r="H273" s="46" t="s">
        <v>1972</v>
      </c>
      <c r="I273" s="46"/>
      <c r="J273" s="46">
        <v>10</v>
      </c>
      <c r="K273" s="10"/>
      <c r="L273" s="10" t="s">
        <v>205</v>
      </c>
      <c r="M273" s="10" t="s">
        <v>159</v>
      </c>
      <c r="N273" s="47">
        <v>200</v>
      </c>
      <c r="O273" s="10" t="s">
        <v>301</v>
      </c>
      <c r="P273" s="10"/>
      <c r="Q273" s="46"/>
      <c r="R273" s="48"/>
      <c r="S273" s="10" t="s">
        <v>149</v>
      </c>
      <c r="T273" s="46" t="s">
        <v>136</v>
      </c>
      <c r="U273" s="46"/>
      <c r="V273" s="46"/>
      <c r="W273" s="46"/>
      <c r="X273" s="46"/>
      <c r="Y273" s="46"/>
      <c r="Z273" s="46"/>
      <c r="AA273" s="46"/>
      <c r="AB273" s="46"/>
      <c r="AC273" s="46"/>
      <c r="AD273" s="46"/>
      <c r="AE273" s="46"/>
      <c r="AF273" s="46"/>
      <c r="AG273" s="46"/>
      <c r="AH273" s="46"/>
      <c r="AI273" s="46"/>
      <c r="AJ273" s="46"/>
      <c r="AK273" s="10"/>
      <c r="AL273" s="10"/>
      <c r="AM273" s="10"/>
      <c r="AN273" s="10"/>
      <c r="AO273" s="46"/>
      <c r="AP273" s="46"/>
      <c r="AQ273" s="46"/>
      <c r="AR273" s="46"/>
      <c r="AS273" s="49"/>
      <c r="AT273" s="49"/>
      <c r="AU273" s="50"/>
      <c r="AV273" s="50"/>
      <c r="AW273" s="51"/>
      <c r="AX273" s="51"/>
    </row>
    <row r="274" spans="1:50" s="13" customFormat="1" ht="43.5" x14ac:dyDescent="0.35">
      <c r="A274" s="10" t="e">
        <f>IF(F274="Gateway","SDWAN Gateway, SDW0020",IF(E274="","",VLOOKUP(E274,#REF!,2,FALSE)))</f>
        <v>#REF!</v>
      </c>
      <c r="B274" s="10" t="e">
        <f>IF(F274="Gateway","not applicable",IF(E274="","",VLOOKUP(E274,#REF!,3,FALSE)))</f>
        <v>#REF!</v>
      </c>
      <c r="C274" s="10" t="e">
        <f>IF(F274="Gateway","19400263",IF(E274="","",VLOOKUP(E274,#REF!,4,FALSE)))</f>
        <v>#REF!</v>
      </c>
      <c r="D274" s="43" t="s">
        <v>1243</v>
      </c>
      <c r="E274" s="43" t="s">
        <v>128</v>
      </c>
      <c r="F274" s="10" t="s">
        <v>129</v>
      </c>
      <c r="G274" s="52" t="s">
        <v>52</v>
      </c>
      <c r="H274" s="46" t="s">
        <v>2109</v>
      </c>
      <c r="I274" s="46"/>
      <c r="J274" s="46">
        <v>9</v>
      </c>
      <c r="K274" s="10"/>
      <c r="L274" s="10" t="s">
        <v>205</v>
      </c>
      <c r="M274" s="10" t="s">
        <v>147</v>
      </c>
      <c r="N274" s="47">
        <v>200</v>
      </c>
      <c r="O274" s="10" t="s">
        <v>302</v>
      </c>
      <c r="P274" s="10"/>
      <c r="Q274" s="46"/>
      <c r="R274" s="48"/>
      <c r="S274" s="10" t="s">
        <v>149</v>
      </c>
      <c r="T274" s="46" t="s">
        <v>136</v>
      </c>
      <c r="U274" s="46"/>
      <c r="V274" s="46"/>
      <c r="W274" s="46"/>
      <c r="X274" s="46"/>
      <c r="Y274" s="46"/>
      <c r="Z274" s="46"/>
      <c r="AA274" s="46"/>
      <c r="AB274" s="46"/>
      <c r="AC274" s="46"/>
      <c r="AD274" s="46"/>
      <c r="AE274" s="46"/>
      <c r="AF274" s="46"/>
      <c r="AG274" s="46"/>
      <c r="AH274" s="46"/>
      <c r="AI274" s="46"/>
      <c r="AJ274" s="46"/>
      <c r="AK274" s="10"/>
      <c r="AL274" s="10"/>
      <c r="AM274" s="10"/>
      <c r="AN274" s="10"/>
      <c r="AO274" s="46"/>
      <c r="AP274" s="46"/>
      <c r="AQ274" s="46"/>
      <c r="AR274" s="46"/>
      <c r="AS274" s="49"/>
      <c r="AT274" s="49"/>
      <c r="AU274" s="50"/>
      <c r="AV274" s="50"/>
      <c r="AW274" s="51"/>
      <c r="AX274" s="51"/>
    </row>
    <row r="275" spans="1:50" s="13" customFormat="1" ht="43.5" x14ac:dyDescent="0.35">
      <c r="A275" s="10" t="e">
        <f>IF(F275="Gateway","SDWAN Gateway, SDW0020",IF(E275="","",VLOOKUP(E275,#REF!,2,FALSE)))</f>
        <v>#REF!</v>
      </c>
      <c r="B275" s="10" t="e">
        <f>IF(F275="Gateway","not applicable",IF(E275="","",VLOOKUP(E275,#REF!,3,FALSE)))</f>
        <v>#REF!</v>
      </c>
      <c r="C275" s="10" t="e">
        <f>IF(F275="Gateway","19400263",IF(E275="","",VLOOKUP(E275,#REF!,4,FALSE)))</f>
        <v>#REF!</v>
      </c>
      <c r="D275" s="43" t="s">
        <v>1245</v>
      </c>
      <c r="E275" s="43" t="s">
        <v>128</v>
      </c>
      <c r="F275" s="10" t="s">
        <v>129</v>
      </c>
      <c r="G275" s="52" t="s">
        <v>52</v>
      </c>
      <c r="H275" s="46" t="s">
        <v>2109</v>
      </c>
      <c r="I275" s="46"/>
      <c r="J275" s="46">
        <v>10</v>
      </c>
      <c r="K275" s="10"/>
      <c r="L275" s="10" t="s">
        <v>205</v>
      </c>
      <c r="M275" s="10" t="s">
        <v>159</v>
      </c>
      <c r="N275" s="47">
        <v>200</v>
      </c>
      <c r="O275" s="10" t="s">
        <v>302</v>
      </c>
      <c r="P275" s="10"/>
      <c r="Q275" s="46"/>
      <c r="R275" s="48"/>
      <c r="S275" s="10" t="s">
        <v>149</v>
      </c>
      <c r="T275" s="46" t="s">
        <v>136</v>
      </c>
      <c r="U275" s="46"/>
      <c r="V275" s="46"/>
      <c r="W275" s="46"/>
      <c r="X275" s="46"/>
      <c r="Y275" s="46"/>
      <c r="Z275" s="46"/>
      <c r="AA275" s="46"/>
      <c r="AB275" s="46"/>
      <c r="AC275" s="46"/>
      <c r="AD275" s="46"/>
      <c r="AE275" s="46"/>
      <c r="AF275" s="46"/>
      <c r="AG275" s="46"/>
      <c r="AH275" s="46"/>
      <c r="AI275" s="46"/>
      <c r="AJ275" s="46"/>
      <c r="AK275" s="10"/>
      <c r="AL275" s="10"/>
      <c r="AM275" s="10"/>
      <c r="AN275" s="10"/>
      <c r="AO275" s="46"/>
      <c r="AP275" s="46"/>
      <c r="AQ275" s="46"/>
      <c r="AR275" s="46"/>
      <c r="AS275" s="49"/>
      <c r="AT275" s="49"/>
      <c r="AU275" s="50"/>
      <c r="AV275" s="50"/>
      <c r="AW275" s="51"/>
      <c r="AX275" s="51"/>
    </row>
    <row r="276" spans="1:50" s="13" customFormat="1" x14ac:dyDescent="0.35">
      <c r="A276" s="10" t="e">
        <f>IF(F276="Gateway","SDWAN Gateway, SDW0020",IF(E276="","",VLOOKUP(E276,#REF!,2,FALSE)))</f>
        <v>#REF!</v>
      </c>
      <c r="B276" s="10" t="e">
        <f>IF(F276="Gateway","not applicable",IF(E276="","",VLOOKUP(E276,#REF!,3,FALSE)))</f>
        <v>#REF!</v>
      </c>
      <c r="C276" s="10" t="e">
        <f>IF(F276="Gateway","19400263",IF(E276="","",VLOOKUP(E276,#REF!,4,FALSE)))</f>
        <v>#REF!</v>
      </c>
      <c r="D276" s="43" t="s">
        <v>1247</v>
      </c>
      <c r="E276" s="43" t="s">
        <v>128</v>
      </c>
      <c r="F276" s="10" t="s">
        <v>129</v>
      </c>
      <c r="G276" s="52" t="s">
        <v>53</v>
      </c>
      <c r="H276" s="80" t="s">
        <v>2110</v>
      </c>
      <c r="I276" s="46"/>
      <c r="J276" s="46">
        <v>36</v>
      </c>
      <c r="K276" s="10"/>
      <c r="L276" s="10" t="s">
        <v>158</v>
      </c>
      <c r="M276" s="10" t="s">
        <v>159</v>
      </c>
      <c r="N276" s="47">
        <v>20</v>
      </c>
      <c r="O276" s="10" t="s">
        <v>303</v>
      </c>
      <c r="P276" s="10"/>
      <c r="Q276" s="46"/>
      <c r="R276" s="48"/>
      <c r="S276" s="10" t="s">
        <v>160</v>
      </c>
      <c r="T276" s="46" t="s">
        <v>136</v>
      </c>
      <c r="U276" s="46"/>
      <c r="V276" s="46"/>
      <c r="W276" s="46"/>
      <c r="X276" s="46"/>
      <c r="Y276" s="46"/>
      <c r="Z276" s="46"/>
      <c r="AA276" s="46"/>
      <c r="AB276" s="46"/>
      <c r="AC276" s="46"/>
      <c r="AD276" s="46"/>
      <c r="AE276" s="46"/>
      <c r="AF276" s="46"/>
      <c r="AG276" s="46"/>
      <c r="AH276" s="46"/>
      <c r="AI276" s="46"/>
      <c r="AJ276" s="46"/>
      <c r="AK276" s="10"/>
      <c r="AL276" s="10"/>
      <c r="AM276" s="10"/>
      <c r="AN276" s="10"/>
      <c r="AO276" s="46"/>
      <c r="AP276" s="46"/>
      <c r="AQ276" s="46"/>
      <c r="AR276" s="46"/>
      <c r="AS276" s="49"/>
      <c r="AT276" s="49"/>
      <c r="AU276" s="50"/>
      <c r="AV276" s="50"/>
      <c r="AW276" s="51"/>
      <c r="AX276" s="51"/>
    </row>
    <row r="277" spans="1:50" s="13" customFormat="1" x14ac:dyDescent="0.35">
      <c r="A277" s="10" t="e">
        <f>IF(F277="Gateway","SDWAN Gateway, SDW0020",IF(E277="","",VLOOKUP(E277,#REF!,2,FALSE)))</f>
        <v>#REF!</v>
      </c>
      <c r="B277" s="10" t="e">
        <f>IF(F277="Gateway","not applicable",IF(E277="","",VLOOKUP(E277,#REF!,3,FALSE)))</f>
        <v>#REF!</v>
      </c>
      <c r="C277" s="10" t="e">
        <f>IF(F277="Gateway","19400263",IF(E277="","",VLOOKUP(E277,#REF!,4,FALSE)))</f>
        <v>#REF!</v>
      </c>
      <c r="D277" s="43" t="s">
        <v>1249</v>
      </c>
      <c r="E277" s="43" t="s">
        <v>128</v>
      </c>
      <c r="F277" s="10" t="s">
        <v>129</v>
      </c>
      <c r="G277" s="52" t="s">
        <v>53</v>
      </c>
      <c r="H277" s="80" t="s">
        <v>2110</v>
      </c>
      <c r="I277" s="46"/>
      <c r="J277" s="46">
        <v>37</v>
      </c>
      <c r="K277" s="10"/>
      <c r="L277" s="10" t="s">
        <v>158</v>
      </c>
      <c r="M277" s="10" t="s">
        <v>159</v>
      </c>
      <c r="N277" s="47">
        <v>20</v>
      </c>
      <c r="O277" s="10" t="s">
        <v>303</v>
      </c>
      <c r="P277" s="10"/>
      <c r="Q277" s="46"/>
      <c r="R277" s="48"/>
      <c r="S277" s="10" t="s">
        <v>160</v>
      </c>
      <c r="T277" s="46" t="s">
        <v>136</v>
      </c>
      <c r="U277" s="46"/>
      <c r="V277" s="46"/>
      <c r="W277" s="46"/>
      <c r="X277" s="46"/>
      <c r="Y277" s="46"/>
      <c r="Z277" s="46"/>
      <c r="AA277" s="46"/>
      <c r="AB277" s="46"/>
      <c r="AC277" s="46"/>
      <c r="AD277" s="46"/>
      <c r="AE277" s="46"/>
      <c r="AF277" s="46"/>
      <c r="AG277" s="46"/>
      <c r="AH277" s="46"/>
      <c r="AI277" s="46"/>
      <c r="AJ277" s="46"/>
      <c r="AK277" s="10"/>
      <c r="AL277" s="10"/>
      <c r="AM277" s="10"/>
      <c r="AN277" s="10"/>
      <c r="AO277" s="46"/>
      <c r="AP277" s="46"/>
      <c r="AQ277" s="46"/>
      <c r="AR277" s="46"/>
      <c r="AS277" s="49"/>
      <c r="AT277" s="49"/>
      <c r="AU277" s="50"/>
      <c r="AV277" s="50"/>
      <c r="AW277" s="51"/>
      <c r="AX277" s="51"/>
    </row>
    <row r="278" spans="1:50" s="13" customFormat="1" ht="58" x14ac:dyDescent="0.35">
      <c r="A278" s="10" t="e">
        <f>IF(F278="Gateway","SDWAN Gateway, SDW0020",IF(E278="","",VLOOKUP(E278,#REF!,2,FALSE)))</f>
        <v>#REF!</v>
      </c>
      <c r="B278" s="10" t="e">
        <f>IF(F278="Gateway","not applicable",IF(E278="","",VLOOKUP(E278,#REF!,3,FALSE)))</f>
        <v>#REF!</v>
      </c>
      <c r="C278" s="10" t="e">
        <f>IF(F278="Gateway","19400263",IF(E278="","",VLOOKUP(E278,#REF!,4,FALSE)))</f>
        <v>#REF!</v>
      </c>
      <c r="D278" s="43" t="s">
        <v>1251</v>
      </c>
      <c r="E278" s="43" t="s">
        <v>128</v>
      </c>
      <c r="F278" s="10" t="s">
        <v>129</v>
      </c>
      <c r="G278" s="52" t="s">
        <v>53</v>
      </c>
      <c r="H278" s="46" t="s">
        <v>2026</v>
      </c>
      <c r="I278" s="46"/>
      <c r="J278" s="46">
        <v>11</v>
      </c>
      <c r="K278" s="10"/>
      <c r="L278" s="10" t="s">
        <v>146</v>
      </c>
      <c r="M278" s="10" t="s">
        <v>147</v>
      </c>
      <c r="N278" s="47">
        <v>300</v>
      </c>
      <c r="O278" s="10" t="s">
        <v>304</v>
      </c>
      <c r="P278" s="10"/>
      <c r="Q278" s="46"/>
      <c r="R278" s="48"/>
      <c r="S278" s="10" t="s">
        <v>149</v>
      </c>
      <c r="T278" s="46" t="s">
        <v>136</v>
      </c>
      <c r="U278" s="46"/>
      <c r="V278" s="46"/>
      <c r="W278" s="46"/>
      <c r="X278" s="46"/>
      <c r="Y278" s="46"/>
      <c r="Z278" s="46"/>
      <c r="AA278" s="46"/>
      <c r="AB278" s="46"/>
      <c r="AC278" s="46"/>
      <c r="AD278" s="46"/>
      <c r="AE278" s="46"/>
      <c r="AF278" s="46"/>
      <c r="AG278" s="46"/>
      <c r="AH278" s="46"/>
      <c r="AI278" s="46"/>
      <c r="AJ278" s="46"/>
      <c r="AK278" s="10"/>
      <c r="AL278" s="10"/>
      <c r="AM278" s="10"/>
      <c r="AN278" s="10"/>
      <c r="AO278" s="46"/>
      <c r="AP278" s="46"/>
      <c r="AQ278" s="46"/>
      <c r="AR278" s="46"/>
      <c r="AS278" s="49"/>
      <c r="AT278" s="49"/>
      <c r="AU278" s="50"/>
      <c r="AV278" s="50"/>
      <c r="AW278" s="51"/>
      <c r="AX278" s="51"/>
    </row>
    <row r="279" spans="1:50" s="13" customFormat="1" ht="58" x14ac:dyDescent="0.35">
      <c r="A279" s="10" t="e">
        <f>IF(F279="Gateway","SDWAN Gateway, SDW0020",IF(E279="","",VLOOKUP(E279,#REF!,2,FALSE)))</f>
        <v>#REF!</v>
      </c>
      <c r="B279" s="10" t="e">
        <f>IF(F279="Gateway","not applicable",IF(E279="","",VLOOKUP(E279,#REF!,3,FALSE)))</f>
        <v>#REF!</v>
      </c>
      <c r="C279" s="10" t="e">
        <f>IF(F279="Gateway","19400263",IF(E279="","",VLOOKUP(E279,#REF!,4,FALSE)))</f>
        <v>#REF!</v>
      </c>
      <c r="D279" s="43" t="s">
        <v>1253</v>
      </c>
      <c r="E279" s="43" t="s">
        <v>128</v>
      </c>
      <c r="F279" s="10" t="s">
        <v>129</v>
      </c>
      <c r="G279" s="52" t="s">
        <v>53</v>
      </c>
      <c r="H279" s="46" t="s">
        <v>2026</v>
      </c>
      <c r="I279" s="46"/>
      <c r="J279" s="46">
        <v>12</v>
      </c>
      <c r="K279" s="10"/>
      <c r="L279" s="10" t="s">
        <v>146</v>
      </c>
      <c r="M279" s="10" t="s">
        <v>147</v>
      </c>
      <c r="N279" s="47">
        <v>300</v>
      </c>
      <c r="O279" s="10" t="s">
        <v>304</v>
      </c>
      <c r="P279" s="10"/>
      <c r="Q279" s="46"/>
      <c r="R279" s="48"/>
      <c r="S279" s="10" t="s">
        <v>149</v>
      </c>
      <c r="T279" s="46" t="s">
        <v>136</v>
      </c>
      <c r="U279" s="46"/>
      <c r="V279" s="46"/>
      <c r="W279" s="46"/>
      <c r="X279" s="46"/>
      <c r="Y279" s="46"/>
      <c r="Z279" s="46"/>
      <c r="AA279" s="46"/>
      <c r="AB279" s="46"/>
      <c r="AC279" s="46"/>
      <c r="AD279" s="46"/>
      <c r="AE279" s="46"/>
      <c r="AF279" s="46"/>
      <c r="AG279" s="46"/>
      <c r="AH279" s="46"/>
      <c r="AI279" s="46"/>
      <c r="AJ279" s="46"/>
      <c r="AK279" s="10"/>
      <c r="AL279" s="10"/>
      <c r="AM279" s="10"/>
      <c r="AN279" s="10"/>
      <c r="AO279" s="46"/>
      <c r="AP279" s="46"/>
      <c r="AQ279" s="46"/>
      <c r="AR279" s="46"/>
      <c r="AS279" s="49"/>
      <c r="AT279" s="49"/>
      <c r="AU279" s="50"/>
      <c r="AV279" s="50"/>
      <c r="AW279" s="51"/>
      <c r="AX279" s="51"/>
    </row>
    <row r="280" spans="1:50" s="13" customFormat="1" ht="43.5" x14ac:dyDescent="0.35">
      <c r="A280" s="10" t="e">
        <f>IF(F280="Gateway","SDWAN Gateway, SDW0020",IF(E280="","",VLOOKUP(E280,#REF!,2,FALSE)))</f>
        <v>#REF!</v>
      </c>
      <c r="B280" s="10" t="e">
        <f>IF(F280="Gateway","not applicable",IF(E280="","",VLOOKUP(E280,#REF!,3,FALSE)))</f>
        <v>#REF!</v>
      </c>
      <c r="C280" s="10" t="e">
        <f>IF(F280="Gateway","19400263",IF(E280="","",VLOOKUP(E280,#REF!,4,FALSE)))</f>
        <v>#REF!</v>
      </c>
      <c r="D280" s="43" t="s">
        <v>1255</v>
      </c>
      <c r="E280" s="43" t="s">
        <v>128</v>
      </c>
      <c r="F280" s="10" t="s">
        <v>129</v>
      </c>
      <c r="G280" s="52" t="s">
        <v>53</v>
      </c>
      <c r="H280" s="46" t="s">
        <v>2111</v>
      </c>
      <c r="I280" s="46"/>
      <c r="J280" s="46">
        <v>30</v>
      </c>
      <c r="K280" s="10"/>
      <c r="L280" s="10" t="s">
        <v>205</v>
      </c>
      <c r="M280" s="10" t="s">
        <v>147</v>
      </c>
      <c r="N280" s="47">
        <v>100</v>
      </c>
      <c r="O280" s="10" t="s">
        <v>304</v>
      </c>
      <c r="P280" s="10"/>
      <c r="Q280" s="46"/>
      <c r="R280" s="48"/>
      <c r="S280" s="10" t="s">
        <v>149</v>
      </c>
      <c r="T280" s="46" t="s">
        <v>136</v>
      </c>
      <c r="U280" s="46"/>
      <c r="V280" s="46"/>
      <c r="W280" s="46"/>
      <c r="X280" s="46"/>
      <c r="Y280" s="46"/>
      <c r="Z280" s="46"/>
      <c r="AA280" s="46"/>
      <c r="AB280" s="46"/>
      <c r="AC280" s="46"/>
      <c r="AD280" s="46"/>
      <c r="AE280" s="46"/>
      <c r="AF280" s="46"/>
      <c r="AG280" s="46"/>
      <c r="AH280" s="46"/>
      <c r="AI280" s="46"/>
      <c r="AJ280" s="46"/>
      <c r="AK280" s="10"/>
      <c r="AL280" s="10"/>
      <c r="AM280" s="10"/>
      <c r="AN280" s="10"/>
      <c r="AO280" s="46"/>
      <c r="AP280" s="46"/>
      <c r="AQ280" s="46"/>
      <c r="AR280" s="46"/>
      <c r="AS280" s="49"/>
      <c r="AT280" s="49"/>
      <c r="AU280" s="50"/>
      <c r="AV280" s="50"/>
      <c r="AW280" s="51"/>
      <c r="AX280" s="51"/>
    </row>
    <row r="281" spans="1:50" s="13" customFormat="1" ht="43.5" x14ac:dyDescent="0.35">
      <c r="A281" s="10" t="e">
        <f>IF(F281="Gateway","SDWAN Gateway, SDW0020",IF(E281="","",VLOOKUP(E281,#REF!,2,FALSE)))</f>
        <v>#REF!</v>
      </c>
      <c r="B281" s="10" t="e">
        <f>IF(F281="Gateway","not applicable",IF(E281="","",VLOOKUP(E281,#REF!,3,FALSE)))</f>
        <v>#REF!</v>
      </c>
      <c r="C281" s="10" t="e">
        <f>IF(F281="Gateway","19400263",IF(E281="","",VLOOKUP(E281,#REF!,4,FALSE)))</f>
        <v>#REF!</v>
      </c>
      <c r="D281" s="43" t="s">
        <v>1257</v>
      </c>
      <c r="E281" s="43" t="s">
        <v>128</v>
      </c>
      <c r="F281" s="10" t="s">
        <v>129</v>
      </c>
      <c r="G281" s="52" t="s">
        <v>53</v>
      </c>
      <c r="H281" s="46" t="s">
        <v>2111</v>
      </c>
      <c r="I281" s="46"/>
      <c r="J281" s="46">
        <v>31</v>
      </c>
      <c r="K281" s="10"/>
      <c r="L281" s="10" t="s">
        <v>205</v>
      </c>
      <c r="M281" s="10" t="s">
        <v>159</v>
      </c>
      <c r="N281" s="47">
        <v>100</v>
      </c>
      <c r="O281" s="10" t="s">
        <v>304</v>
      </c>
      <c r="P281" s="10"/>
      <c r="Q281" s="46"/>
      <c r="R281" s="48"/>
      <c r="S281" s="10" t="s">
        <v>149</v>
      </c>
      <c r="T281" s="46" t="s">
        <v>136</v>
      </c>
      <c r="U281" s="46"/>
      <c r="V281" s="46"/>
      <c r="W281" s="46"/>
      <c r="X281" s="46"/>
      <c r="Y281" s="46"/>
      <c r="Z281" s="46"/>
      <c r="AA281" s="46"/>
      <c r="AB281" s="46"/>
      <c r="AC281" s="46"/>
      <c r="AD281" s="46"/>
      <c r="AE281" s="46"/>
      <c r="AF281" s="46"/>
      <c r="AG281" s="46"/>
      <c r="AH281" s="46"/>
      <c r="AI281" s="46"/>
      <c r="AJ281" s="46"/>
      <c r="AK281" s="10"/>
      <c r="AL281" s="10"/>
      <c r="AM281" s="10"/>
      <c r="AN281" s="10"/>
      <c r="AO281" s="46"/>
      <c r="AP281" s="46"/>
      <c r="AQ281" s="46"/>
      <c r="AR281" s="46"/>
      <c r="AS281" s="49"/>
      <c r="AT281" s="49"/>
      <c r="AU281" s="50"/>
      <c r="AV281" s="50"/>
      <c r="AW281" s="51"/>
      <c r="AX281" s="51"/>
    </row>
    <row r="282" spans="1:50" s="13" customFormat="1" ht="43.5" x14ac:dyDescent="0.35">
      <c r="A282" s="10" t="e">
        <f>IF(F282="Gateway","SDWAN Gateway, SDW0020",IF(E282="","",VLOOKUP(E282,#REF!,2,FALSE)))</f>
        <v>#REF!</v>
      </c>
      <c r="B282" s="10" t="e">
        <f>IF(F282="Gateway","not applicable",IF(E282="","",VLOOKUP(E282,#REF!,3,FALSE)))</f>
        <v>#REF!</v>
      </c>
      <c r="C282" s="10" t="e">
        <f>IF(F282="Gateway","19400263",IF(E282="","",VLOOKUP(E282,#REF!,4,FALSE)))</f>
        <v>#REF!</v>
      </c>
      <c r="D282" s="43" t="s">
        <v>1259</v>
      </c>
      <c r="E282" s="43" t="s">
        <v>128</v>
      </c>
      <c r="F282" s="10" t="s">
        <v>129</v>
      </c>
      <c r="G282" s="52" t="s">
        <v>53</v>
      </c>
      <c r="H282" s="46" t="s">
        <v>1973</v>
      </c>
      <c r="I282" s="46"/>
      <c r="J282" s="46">
        <v>30</v>
      </c>
      <c r="K282" s="10"/>
      <c r="L282" s="10" t="s">
        <v>205</v>
      </c>
      <c r="M282" s="10" t="s">
        <v>147</v>
      </c>
      <c r="N282" s="47">
        <v>100</v>
      </c>
      <c r="O282" s="10" t="s">
        <v>305</v>
      </c>
      <c r="P282" s="10"/>
      <c r="Q282" s="46"/>
      <c r="R282" s="48"/>
      <c r="S282" s="10" t="s">
        <v>149</v>
      </c>
      <c r="T282" s="46" t="s">
        <v>136</v>
      </c>
      <c r="U282" s="46"/>
      <c r="V282" s="46"/>
      <c r="W282" s="46"/>
      <c r="X282" s="46"/>
      <c r="Y282" s="46"/>
      <c r="Z282" s="46"/>
      <c r="AA282" s="46"/>
      <c r="AB282" s="46"/>
      <c r="AC282" s="46"/>
      <c r="AD282" s="46"/>
      <c r="AE282" s="46"/>
      <c r="AF282" s="46"/>
      <c r="AG282" s="46"/>
      <c r="AH282" s="46"/>
      <c r="AI282" s="46"/>
      <c r="AJ282" s="46"/>
      <c r="AK282" s="10"/>
      <c r="AL282" s="10"/>
      <c r="AM282" s="10"/>
      <c r="AN282" s="10"/>
      <c r="AO282" s="46"/>
      <c r="AP282" s="46"/>
      <c r="AQ282" s="46"/>
      <c r="AR282" s="46"/>
      <c r="AS282" s="49"/>
      <c r="AT282" s="49"/>
      <c r="AU282" s="50"/>
      <c r="AV282" s="50"/>
      <c r="AW282" s="51"/>
      <c r="AX282" s="51"/>
    </row>
    <row r="283" spans="1:50" s="13" customFormat="1" ht="43.5" x14ac:dyDescent="0.35">
      <c r="A283" s="10" t="e">
        <f>IF(F283="Gateway","SDWAN Gateway, SDW0020",IF(E283="","",VLOOKUP(E283,#REF!,2,FALSE)))</f>
        <v>#REF!</v>
      </c>
      <c r="B283" s="10" t="e">
        <f>IF(F283="Gateway","not applicable",IF(E283="","",VLOOKUP(E283,#REF!,3,FALSE)))</f>
        <v>#REF!</v>
      </c>
      <c r="C283" s="10" t="e">
        <f>IF(F283="Gateway","19400263",IF(E283="","",VLOOKUP(E283,#REF!,4,FALSE)))</f>
        <v>#REF!</v>
      </c>
      <c r="D283" s="43" t="s">
        <v>1261</v>
      </c>
      <c r="E283" s="43" t="s">
        <v>128</v>
      </c>
      <c r="F283" s="10" t="s">
        <v>129</v>
      </c>
      <c r="G283" s="52" t="s">
        <v>53</v>
      </c>
      <c r="H283" s="46" t="s">
        <v>1973</v>
      </c>
      <c r="I283" s="46"/>
      <c r="J283" s="46">
        <v>31</v>
      </c>
      <c r="K283" s="10"/>
      <c r="L283" s="10" t="s">
        <v>205</v>
      </c>
      <c r="M283" s="10" t="s">
        <v>159</v>
      </c>
      <c r="N283" s="47">
        <v>100</v>
      </c>
      <c r="O283" s="10" t="s">
        <v>305</v>
      </c>
      <c r="P283" s="10"/>
      <c r="Q283" s="46"/>
      <c r="R283" s="48"/>
      <c r="S283" s="10" t="s">
        <v>149</v>
      </c>
      <c r="T283" s="46" t="s">
        <v>136</v>
      </c>
      <c r="U283" s="46"/>
      <c r="V283" s="46"/>
      <c r="W283" s="46"/>
      <c r="X283" s="46"/>
      <c r="Y283" s="46"/>
      <c r="Z283" s="46"/>
      <c r="AA283" s="46"/>
      <c r="AB283" s="46"/>
      <c r="AC283" s="46"/>
      <c r="AD283" s="46"/>
      <c r="AE283" s="46"/>
      <c r="AF283" s="46"/>
      <c r="AG283" s="46"/>
      <c r="AH283" s="46"/>
      <c r="AI283" s="46"/>
      <c r="AJ283" s="46"/>
      <c r="AK283" s="10"/>
      <c r="AL283" s="10"/>
      <c r="AM283" s="10"/>
      <c r="AN283" s="10"/>
      <c r="AO283" s="46"/>
      <c r="AP283" s="46"/>
      <c r="AQ283" s="46"/>
      <c r="AR283" s="46"/>
      <c r="AS283" s="49"/>
      <c r="AT283" s="49"/>
      <c r="AU283" s="50"/>
      <c r="AV283" s="50"/>
      <c r="AW283" s="51"/>
      <c r="AX283" s="51"/>
    </row>
    <row r="284" spans="1:50" s="13" customFormat="1" ht="58" x14ac:dyDescent="0.35">
      <c r="A284" s="10" t="e">
        <f>IF(F284="Gateway","SDWAN Gateway, SDW0020",IF(E284="","",VLOOKUP(E284,#REF!,2,FALSE)))</f>
        <v>#REF!</v>
      </c>
      <c r="B284" s="10" t="e">
        <f>IF(F284="Gateway","not applicable",IF(E284="","",VLOOKUP(E284,#REF!,3,FALSE)))</f>
        <v>#REF!</v>
      </c>
      <c r="C284" s="10" t="e">
        <f>IF(F284="Gateway","19400263",IF(E284="","",VLOOKUP(E284,#REF!,4,FALSE)))</f>
        <v>#REF!</v>
      </c>
      <c r="D284" s="43" t="s">
        <v>1263</v>
      </c>
      <c r="E284" s="43" t="s">
        <v>128</v>
      </c>
      <c r="F284" s="10" t="s">
        <v>129</v>
      </c>
      <c r="G284" s="52" t="s">
        <v>54</v>
      </c>
      <c r="H284" s="46" t="s">
        <v>1974</v>
      </c>
      <c r="I284" s="46"/>
      <c r="J284" s="46">
        <v>36</v>
      </c>
      <c r="K284" s="10"/>
      <c r="L284" s="10" t="s">
        <v>158</v>
      </c>
      <c r="M284" s="10" t="s">
        <v>159</v>
      </c>
      <c r="N284" s="47">
        <v>20</v>
      </c>
      <c r="O284" s="10" t="s">
        <v>306</v>
      </c>
      <c r="P284" s="10"/>
      <c r="Q284" s="46"/>
      <c r="R284" s="48"/>
      <c r="S284" s="10" t="s">
        <v>160</v>
      </c>
      <c r="T284" s="46" t="s">
        <v>136</v>
      </c>
      <c r="U284" s="46"/>
      <c r="V284" s="46"/>
      <c r="W284" s="46"/>
      <c r="X284" s="46"/>
      <c r="Y284" s="46"/>
      <c r="Z284" s="46"/>
      <c r="AA284" s="46"/>
      <c r="AB284" s="46"/>
      <c r="AC284" s="46"/>
      <c r="AD284" s="46"/>
      <c r="AE284" s="46"/>
      <c r="AF284" s="46"/>
      <c r="AG284" s="46"/>
      <c r="AH284" s="46"/>
      <c r="AI284" s="46"/>
      <c r="AJ284" s="46"/>
      <c r="AK284" s="10"/>
      <c r="AL284" s="10"/>
      <c r="AM284" s="10"/>
      <c r="AN284" s="10"/>
      <c r="AO284" s="46"/>
      <c r="AP284" s="46"/>
      <c r="AQ284" s="46"/>
      <c r="AR284" s="46"/>
      <c r="AS284" s="49"/>
      <c r="AT284" s="49"/>
      <c r="AU284" s="50"/>
      <c r="AV284" s="50"/>
      <c r="AW284" s="51"/>
      <c r="AX284" s="51"/>
    </row>
    <row r="285" spans="1:50" s="13" customFormat="1" ht="58" x14ac:dyDescent="0.35">
      <c r="A285" s="10" t="e">
        <f>IF(F285="Gateway","SDWAN Gateway, SDW0020",IF(E285="","",VLOOKUP(E285,#REF!,2,FALSE)))</f>
        <v>#REF!</v>
      </c>
      <c r="B285" s="10" t="e">
        <f>IF(F285="Gateway","not applicable",IF(E285="","",VLOOKUP(E285,#REF!,3,FALSE)))</f>
        <v>#REF!</v>
      </c>
      <c r="C285" s="10" t="e">
        <f>IF(F285="Gateway","19400263",IF(E285="","",VLOOKUP(E285,#REF!,4,FALSE)))</f>
        <v>#REF!</v>
      </c>
      <c r="D285" s="43" t="s">
        <v>1265</v>
      </c>
      <c r="E285" s="43" t="s">
        <v>128</v>
      </c>
      <c r="F285" s="10" t="s">
        <v>129</v>
      </c>
      <c r="G285" s="52" t="s">
        <v>54</v>
      </c>
      <c r="H285" s="46" t="s">
        <v>1974</v>
      </c>
      <c r="I285" s="46"/>
      <c r="J285" s="46">
        <v>37</v>
      </c>
      <c r="K285" s="10"/>
      <c r="L285" s="10" t="s">
        <v>158</v>
      </c>
      <c r="M285" s="10" t="s">
        <v>159</v>
      </c>
      <c r="N285" s="47">
        <v>20</v>
      </c>
      <c r="O285" s="10" t="s">
        <v>306</v>
      </c>
      <c r="P285" s="10"/>
      <c r="Q285" s="46"/>
      <c r="R285" s="48"/>
      <c r="S285" s="10" t="s">
        <v>160</v>
      </c>
      <c r="T285" s="46" t="s">
        <v>136</v>
      </c>
      <c r="U285" s="46"/>
      <c r="V285" s="46"/>
      <c r="W285" s="46"/>
      <c r="X285" s="46"/>
      <c r="Y285" s="46"/>
      <c r="Z285" s="46"/>
      <c r="AA285" s="46"/>
      <c r="AB285" s="46"/>
      <c r="AC285" s="46"/>
      <c r="AD285" s="46"/>
      <c r="AE285" s="46"/>
      <c r="AF285" s="46"/>
      <c r="AG285" s="46"/>
      <c r="AH285" s="46"/>
      <c r="AI285" s="46"/>
      <c r="AJ285" s="46"/>
      <c r="AK285" s="10"/>
      <c r="AL285" s="10"/>
      <c r="AM285" s="10"/>
      <c r="AN285" s="10"/>
      <c r="AO285" s="46"/>
      <c r="AP285" s="46"/>
      <c r="AQ285" s="46"/>
      <c r="AR285" s="46"/>
      <c r="AS285" s="49"/>
      <c r="AT285" s="49"/>
      <c r="AU285" s="50"/>
      <c r="AV285" s="50"/>
      <c r="AW285" s="51"/>
      <c r="AX285" s="51"/>
    </row>
    <row r="286" spans="1:50" s="13" customFormat="1" ht="58" x14ac:dyDescent="0.35">
      <c r="A286" s="10" t="e">
        <f>IF(F286="Gateway","SDWAN Gateway, SDW0020",IF(E286="","",VLOOKUP(E286,#REF!,2,FALSE)))</f>
        <v>#REF!</v>
      </c>
      <c r="B286" s="10" t="e">
        <f>IF(F286="Gateway","not applicable",IF(E286="","",VLOOKUP(E286,#REF!,3,FALSE)))</f>
        <v>#REF!</v>
      </c>
      <c r="C286" s="10" t="e">
        <f>IF(F286="Gateway","19400263",IF(E286="","",VLOOKUP(E286,#REF!,4,FALSE)))</f>
        <v>#REF!</v>
      </c>
      <c r="D286" s="43" t="s">
        <v>1267</v>
      </c>
      <c r="E286" s="43" t="s">
        <v>128</v>
      </c>
      <c r="F286" s="10" t="s">
        <v>129</v>
      </c>
      <c r="G286" s="52" t="s">
        <v>54</v>
      </c>
      <c r="H286" s="46" t="s">
        <v>2112</v>
      </c>
      <c r="I286" s="46"/>
      <c r="J286" s="46">
        <v>36</v>
      </c>
      <c r="K286" s="10"/>
      <c r="L286" s="10" t="s">
        <v>158</v>
      </c>
      <c r="M286" s="10" t="s">
        <v>159</v>
      </c>
      <c r="N286" s="47">
        <v>20</v>
      </c>
      <c r="O286" s="10" t="s">
        <v>307</v>
      </c>
      <c r="P286" s="10"/>
      <c r="Q286" s="46"/>
      <c r="R286" s="48"/>
      <c r="S286" s="10" t="s">
        <v>160</v>
      </c>
      <c r="T286" s="46" t="s">
        <v>136</v>
      </c>
      <c r="U286" s="46"/>
      <c r="V286" s="46"/>
      <c r="W286" s="46"/>
      <c r="X286" s="46"/>
      <c r="Y286" s="46"/>
      <c r="Z286" s="46"/>
      <c r="AA286" s="46"/>
      <c r="AB286" s="46"/>
      <c r="AC286" s="46"/>
      <c r="AD286" s="46"/>
      <c r="AE286" s="46"/>
      <c r="AF286" s="46"/>
      <c r="AG286" s="46"/>
      <c r="AH286" s="46"/>
      <c r="AI286" s="46"/>
      <c r="AJ286" s="46"/>
      <c r="AK286" s="10"/>
      <c r="AL286" s="10"/>
      <c r="AM286" s="10"/>
      <c r="AN286" s="10"/>
      <c r="AO286" s="46"/>
      <c r="AP286" s="46"/>
      <c r="AQ286" s="46"/>
      <c r="AR286" s="46"/>
      <c r="AS286" s="49"/>
      <c r="AT286" s="49"/>
      <c r="AU286" s="50"/>
      <c r="AV286" s="50"/>
      <c r="AW286" s="51"/>
      <c r="AX286" s="51"/>
    </row>
    <row r="287" spans="1:50" s="13" customFormat="1" ht="58" x14ac:dyDescent="0.35">
      <c r="A287" s="10" t="e">
        <f>IF(F287="Gateway","SDWAN Gateway, SDW0020",IF(E287="","",VLOOKUP(E287,#REF!,2,FALSE)))</f>
        <v>#REF!</v>
      </c>
      <c r="B287" s="10" t="e">
        <f>IF(F287="Gateway","not applicable",IF(E287="","",VLOOKUP(E287,#REF!,3,FALSE)))</f>
        <v>#REF!</v>
      </c>
      <c r="C287" s="10" t="e">
        <f>IF(F287="Gateway","19400263",IF(E287="","",VLOOKUP(E287,#REF!,4,FALSE)))</f>
        <v>#REF!</v>
      </c>
      <c r="D287" s="43" t="s">
        <v>1269</v>
      </c>
      <c r="E287" s="43" t="s">
        <v>128</v>
      </c>
      <c r="F287" s="10" t="s">
        <v>129</v>
      </c>
      <c r="G287" s="52" t="s">
        <v>54</v>
      </c>
      <c r="H287" s="46" t="s">
        <v>2112</v>
      </c>
      <c r="I287" s="46"/>
      <c r="J287" s="46">
        <v>37</v>
      </c>
      <c r="K287" s="10"/>
      <c r="L287" s="10" t="s">
        <v>158</v>
      </c>
      <c r="M287" s="10" t="s">
        <v>159</v>
      </c>
      <c r="N287" s="47">
        <v>20</v>
      </c>
      <c r="O287" s="10" t="s">
        <v>307</v>
      </c>
      <c r="P287" s="10"/>
      <c r="Q287" s="46"/>
      <c r="R287" s="48"/>
      <c r="S287" s="10" t="s">
        <v>160</v>
      </c>
      <c r="T287" s="46" t="s">
        <v>136</v>
      </c>
      <c r="U287" s="46"/>
      <c r="V287" s="46"/>
      <c r="W287" s="46"/>
      <c r="X287" s="46"/>
      <c r="Y287" s="46"/>
      <c r="Z287" s="46"/>
      <c r="AA287" s="46"/>
      <c r="AB287" s="46"/>
      <c r="AC287" s="46"/>
      <c r="AD287" s="46"/>
      <c r="AE287" s="46"/>
      <c r="AF287" s="46"/>
      <c r="AG287" s="46"/>
      <c r="AH287" s="46"/>
      <c r="AI287" s="46"/>
      <c r="AJ287" s="46"/>
      <c r="AK287" s="10"/>
      <c r="AL287" s="10"/>
      <c r="AM287" s="10"/>
      <c r="AN287" s="10"/>
      <c r="AO287" s="46"/>
      <c r="AP287" s="46"/>
      <c r="AQ287" s="46"/>
      <c r="AR287" s="46"/>
      <c r="AS287" s="49"/>
      <c r="AT287" s="49"/>
      <c r="AU287" s="50"/>
      <c r="AV287" s="50"/>
      <c r="AW287" s="51"/>
      <c r="AX287" s="51"/>
    </row>
    <row r="288" spans="1:50" s="13" customFormat="1" ht="58" x14ac:dyDescent="0.35">
      <c r="A288" s="10" t="e">
        <f>IF(F288="Gateway","SDWAN Gateway, SDW0020",IF(E288="","",VLOOKUP(E288,#REF!,2,FALSE)))</f>
        <v>#REF!</v>
      </c>
      <c r="B288" s="10" t="e">
        <f>IF(F288="Gateway","not applicable",IF(E288="","",VLOOKUP(E288,#REF!,3,FALSE)))</f>
        <v>#REF!</v>
      </c>
      <c r="C288" s="10" t="e">
        <f>IF(F288="Gateway","19400263",IF(E288="","",VLOOKUP(E288,#REF!,4,FALSE)))</f>
        <v>#REF!</v>
      </c>
      <c r="D288" s="43" t="s">
        <v>1271</v>
      </c>
      <c r="E288" s="43" t="s">
        <v>128</v>
      </c>
      <c r="F288" s="10" t="s">
        <v>129</v>
      </c>
      <c r="G288" s="52" t="s">
        <v>54</v>
      </c>
      <c r="H288" s="46" t="s">
        <v>1975</v>
      </c>
      <c r="I288" s="46"/>
      <c r="J288" s="46">
        <v>11</v>
      </c>
      <c r="K288" s="10"/>
      <c r="L288" s="10" t="s">
        <v>146</v>
      </c>
      <c r="M288" s="10" t="s">
        <v>147</v>
      </c>
      <c r="N288" s="47">
        <v>300</v>
      </c>
      <c r="O288" s="10" t="s">
        <v>308</v>
      </c>
      <c r="P288" s="10"/>
      <c r="Q288" s="46"/>
      <c r="R288" s="48"/>
      <c r="S288" s="10" t="s">
        <v>149</v>
      </c>
      <c r="T288" s="46" t="s">
        <v>136</v>
      </c>
      <c r="U288" s="46"/>
      <c r="V288" s="46"/>
      <c r="W288" s="46"/>
      <c r="X288" s="46"/>
      <c r="Y288" s="46"/>
      <c r="Z288" s="46"/>
      <c r="AA288" s="46"/>
      <c r="AB288" s="46"/>
      <c r="AC288" s="46"/>
      <c r="AD288" s="46"/>
      <c r="AE288" s="46"/>
      <c r="AF288" s="46"/>
      <c r="AG288" s="46"/>
      <c r="AH288" s="46"/>
      <c r="AI288" s="46"/>
      <c r="AJ288" s="46"/>
      <c r="AK288" s="10"/>
      <c r="AL288" s="10"/>
      <c r="AM288" s="10"/>
      <c r="AN288" s="10"/>
      <c r="AO288" s="46"/>
      <c r="AP288" s="46"/>
      <c r="AQ288" s="46"/>
      <c r="AR288" s="46"/>
      <c r="AS288" s="49"/>
      <c r="AT288" s="49"/>
      <c r="AU288" s="50"/>
      <c r="AV288" s="50"/>
      <c r="AW288" s="51"/>
      <c r="AX288" s="51"/>
    </row>
    <row r="289" spans="1:50" s="13" customFormat="1" ht="58" x14ac:dyDescent="0.35">
      <c r="A289" s="10" t="e">
        <f>IF(F289="Gateway","SDWAN Gateway, SDW0020",IF(E289="","",VLOOKUP(E289,#REF!,2,FALSE)))</f>
        <v>#REF!</v>
      </c>
      <c r="B289" s="10" t="e">
        <f>IF(F289="Gateway","not applicable",IF(E289="","",VLOOKUP(E289,#REF!,3,FALSE)))</f>
        <v>#REF!</v>
      </c>
      <c r="C289" s="10" t="e">
        <f>IF(F289="Gateway","19400263",IF(E289="","",VLOOKUP(E289,#REF!,4,FALSE)))</f>
        <v>#REF!</v>
      </c>
      <c r="D289" s="43" t="s">
        <v>1273</v>
      </c>
      <c r="E289" s="43" t="s">
        <v>128</v>
      </c>
      <c r="F289" s="10" t="s">
        <v>129</v>
      </c>
      <c r="G289" s="52" t="s">
        <v>54</v>
      </c>
      <c r="H289" s="46" t="s">
        <v>1975</v>
      </c>
      <c r="I289" s="46"/>
      <c r="J289" s="46">
        <v>12</v>
      </c>
      <c r="K289" s="10"/>
      <c r="L289" s="10" t="s">
        <v>146</v>
      </c>
      <c r="M289" s="10" t="s">
        <v>147</v>
      </c>
      <c r="N289" s="47">
        <v>300</v>
      </c>
      <c r="O289" s="10" t="s">
        <v>308</v>
      </c>
      <c r="P289" s="10"/>
      <c r="Q289" s="46"/>
      <c r="R289" s="48"/>
      <c r="S289" s="10" t="s">
        <v>149</v>
      </c>
      <c r="T289" s="46" t="s">
        <v>136</v>
      </c>
      <c r="U289" s="46"/>
      <c r="V289" s="46"/>
      <c r="W289" s="46"/>
      <c r="X289" s="46"/>
      <c r="Y289" s="46"/>
      <c r="Z289" s="46"/>
      <c r="AA289" s="46"/>
      <c r="AB289" s="46"/>
      <c r="AC289" s="46"/>
      <c r="AD289" s="46"/>
      <c r="AE289" s="46"/>
      <c r="AF289" s="46"/>
      <c r="AG289" s="46"/>
      <c r="AH289" s="46"/>
      <c r="AI289" s="46"/>
      <c r="AJ289" s="46"/>
      <c r="AK289" s="10"/>
      <c r="AL289" s="10"/>
      <c r="AM289" s="10"/>
      <c r="AN289" s="10"/>
      <c r="AO289" s="46"/>
      <c r="AP289" s="46"/>
      <c r="AQ289" s="46"/>
      <c r="AR289" s="46"/>
      <c r="AS289" s="49"/>
      <c r="AT289" s="49"/>
      <c r="AU289" s="50"/>
      <c r="AV289" s="50"/>
      <c r="AW289" s="51"/>
      <c r="AX289" s="51"/>
    </row>
    <row r="290" spans="1:50" s="13" customFormat="1" ht="58" x14ac:dyDescent="0.35">
      <c r="A290" s="10" t="e">
        <f>IF(F290="Gateway","SDWAN Gateway, SDW0020",IF(E290="","",VLOOKUP(E290,#REF!,2,FALSE)))</f>
        <v>#REF!</v>
      </c>
      <c r="B290" s="10" t="e">
        <f>IF(F290="Gateway","not applicable",IF(E290="","",VLOOKUP(E290,#REF!,3,FALSE)))</f>
        <v>#REF!</v>
      </c>
      <c r="C290" s="10" t="e">
        <f>IF(F290="Gateway","19400263",IF(E290="","",VLOOKUP(E290,#REF!,4,FALSE)))</f>
        <v>#REF!</v>
      </c>
      <c r="D290" s="43" t="s">
        <v>1275</v>
      </c>
      <c r="E290" s="43" t="s">
        <v>128</v>
      </c>
      <c r="F290" s="10" t="s">
        <v>129</v>
      </c>
      <c r="G290" s="52" t="s">
        <v>54</v>
      </c>
      <c r="H290" s="46" t="s">
        <v>2113</v>
      </c>
      <c r="I290" s="46"/>
      <c r="J290" s="46">
        <v>36</v>
      </c>
      <c r="K290" s="10"/>
      <c r="L290" s="10" t="s">
        <v>158</v>
      </c>
      <c r="M290" s="10" t="s">
        <v>159</v>
      </c>
      <c r="N290" s="47">
        <v>20</v>
      </c>
      <c r="O290" s="10" t="s">
        <v>309</v>
      </c>
      <c r="P290" s="10"/>
      <c r="Q290" s="46"/>
      <c r="R290" s="48"/>
      <c r="S290" s="10" t="s">
        <v>160</v>
      </c>
      <c r="T290" s="46" t="s">
        <v>136</v>
      </c>
      <c r="U290" s="46"/>
      <c r="V290" s="46"/>
      <c r="W290" s="46"/>
      <c r="X290" s="46"/>
      <c r="Y290" s="46"/>
      <c r="Z290" s="46"/>
      <c r="AA290" s="46"/>
      <c r="AB290" s="46"/>
      <c r="AC290" s="46"/>
      <c r="AD290" s="46"/>
      <c r="AE290" s="46"/>
      <c r="AF290" s="46"/>
      <c r="AG290" s="46"/>
      <c r="AH290" s="46"/>
      <c r="AI290" s="46"/>
      <c r="AJ290" s="46"/>
      <c r="AK290" s="10"/>
      <c r="AL290" s="10"/>
      <c r="AM290" s="10"/>
      <c r="AN290" s="10"/>
      <c r="AO290" s="46"/>
      <c r="AP290" s="46"/>
      <c r="AQ290" s="46"/>
      <c r="AR290" s="46"/>
      <c r="AS290" s="49"/>
      <c r="AT290" s="49"/>
      <c r="AU290" s="50"/>
      <c r="AV290" s="50"/>
      <c r="AW290" s="51"/>
      <c r="AX290" s="51"/>
    </row>
    <row r="291" spans="1:50" s="13" customFormat="1" ht="58" x14ac:dyDescent="0.35">
      <c r="A291" s="10" t="e">
        <f>IF(F291="Gateway","SDWAN Gateway, SDW0020",IF(E291="","",VLOOKUP(E291,#REF!,2,FALSE)))</f>
        <v>#REF!</v>
      </c>
      <c r="B291" s="10" t="e">
        <f>IF(F291="Gateway","not applicable",IF(E291="","",VLOOKUP(E291,#REF!,3,FALSE)))</f>
        <v>#REF!</v>
      </c>
      <c r="C291" s="10" t="e">
        <f>IF(F291="Gateway","19400263",IF(E291="","",VLOOKUP(E291,#REF!,4,FALSE)))</f>
        <v>#REF!</v>
      </c>
      <c r="D291" s="43" t="s">
        <v>1277</v>
      </c>
      <c r="E291" s="43" t="s">
        <v>128</v>
      </c>
      <c r="F291" s="10" t="s">
        <v>129</v>
      </c>
      <c r="G291" s="52" t="s">
        <v>54</v>
      </c>
      <c r="H291" s="46" t="s">
        <v>2113</v>
      </c>
      <c r="I291" s="46"/>
      <c r="J291" s="46">
        <v>37</v>
      </c>
      <c r="K291" s="10"/>
      <c r="L291" s="10" t="s">
        <v>158</v>
      </c>
      <c r="M291" s="10" t="s">
        <v>159</v>
      </c>
      <c r="N291" s="47">
        <v>20</v>
      </c>
      <c r="O291" s="10" t="s">
        <v>309</v>
      </c>
      <c r="P291" s="10"/>
      <c r="Q291" s="46"/>
      <c r="R291" s="48"/>
      <c r="S291" s="10" t="s">
        <v>160</v>
      </c>
      <c r="T291" s="46" t="s">
        <v>136</v>
      </c>
      <c r="U291" s="46"/>
      <c r="V291" s="46"/>
      <c r="W291" s="46"/>
      <c r="X291" s="46"/>
      <c r="Y291" s="46"/>
      <c r="Z291" s="46"/>
      <c r="AA291" s="46"/>
      <c r="AB291" s="46"/>
      <c r="AC291" s="46"/>
      <c r="AD291" s="46"/>
      <c r="AE291" s="46"/>
      <c r="AF291" s="46"/>
      <c r="AG291" s="46"/>
      <c r="AH291" s="46"/>
      <c r="AI291" s="46"/>
      <c r="AJ291" s="46"/>
      <c r="AK291" s="10"/>
      <c r="AL291" s="10"/>
      <c r="AM291" s="10"/>
      <c r="AN291" s="10"/>
      <c r="AO291" s="46"/>
      <c r="AP291" s="46"/>
      <c r="AQ291" s="46"/>
      <c r="AR291" s="46"/>
      <c r="AS291" s="49"/>
      <c r="AT291" s="49"/>
      <c r="AU291" s="50"/>
      <c r="AV291" s="50"/>
      <c r="AW291" s="51"/>
      <c r="AX291" s="51"/>
    </row>
    <row r="292" spans="1:50" s="13" customFormat="1" ht="58" x14ac:dyDescent="0.35">
      <c r="A292" s="10" t="e">
        <f>IF(F292="Gateway","SDWAN Gateway, SDW0020",IF(E292="","",VLOOKUP(E292,#REF!,2,FALSE)))</f>
        <v>#REF!</v>
      </c>
      <c r="B292" s="10" t="e">
        <f>IF(F292="Gateway","not applicable",IF(E292="","",VLOOKUP(E292,#REF!,3,FALSE)))</f>
        <v>#REF!</v>
      </c>
      <c r="C292" s="10" t="e">
        <f>IF(F292="Gateway","19400263",IF(E292="","",VLOOKUP(E292,#REF!,4,FALSE)))</f>
        <v>#REF!</v>
      </c>
      <c r="D292" s="43" t="s">
        <v>1279</v>
      </c>
      <c r="E292" s="43" t="s">
        <v>128</v>
      </c>
      <c r="F292" s="10" t="s">
        <v>129</v>
      </c>
      <c r="G292" s="52" t="s">
        <v>54</v>
      </c>
      <c r="H292" s="46" t="s">
        <v>1568</v>
      </c>
      <c r="I292" s="46"/>
      <c r="J292" s="46">
        <v>36</v>
      </c>
      <c r="K292" s="10"/>
      <c r="L292" s="10" t="s">
        <v>158</v>
      </c>
      <c r="M292" s="10" t="s">
        <v>159</v>
      </c>
      <c r="N292" s="47">
        <v>20</v>
      </c>
      <c r="O292" s="10" t="s">
        <v>310</v>
      </c>
      <c r="P292" s="10"/>
      <c r="Q292" s="46"/>
      <c r="R292" s="48"/>
      <c r="S292" s="10" t="s">
        <v>160</v>
      </c>
      <c r="T292" s="46" t="s">
        <v>136</v>
      </c>
      <c r="U292" s="46"/>
      <c r="V292" s="46"/>
      <c r="W292" s="46"/>
      <c r="X292" s="46"/>
      <c r="Y292" s="46"/>
      <c r="Z292" s="46"/>
      <c r="AA292" s="46"/>
      <c r="AB292" s="46"/>
      <c r="AC292" s="46"/>
      <c r="AD292" s="46"/>
      <c r="AE292" s="46"/>
      <c r="AF292" s="46"/>
      <c r="AG292" s="46"/>
      <c r="AH292" s="46"/>
      <c r="AI292" s="46"/>
      <c r="AJ292" s="46"/>
      <c r="AK292" s="10"/>
      <c r="AL292" s="10"/>
      <c r="AM292" s="10"/>
      <c r="AN292" s="10"/>
      <c r="AO292" s="46"/>
      <c r="AP292" s="46"/>
      <c r="AQ292" s="46"/>
      <c r="AR292" s="46"/>
      <c r="AS292" s="49"/>
      <c r="AT292" s="49"/>
      <c r="AU292" s="50"/>
      <c r="AV292" s="50"/>
      <c r="AW292" s="51"/>
      <c r="AX292" s="51"/>
    </row>
    <row r="293" spans="1:50" s="13" customFormat="1" ht="58" x14ac:dyDescent="0.35">
      <c r="A293" s="10" t="e">
        <f>IF(F293="Gateway","SDWAN Gateway, SDW0020",IF(E293="","",VLOOKUP(E293,#REF!,2,FALSE)))</f>
        <v>#REF!</v>
      </c>
      <c r="B293" s="10" t="e">
        <f>IF(F293="Gateway","not applicable",IF(E293="","",VLOOKUP(E293,#REF!,3,FALSE)))</f>
        <v>#REF!</v>
      </c>
      <c r="C293" s="10" t="e">
        <f>IF(F293="Gateway","19400263",IF(E293="","",VLOOKUP(E293,#REF!,4,FALSE)))</f>
        <v>#REF!</v>
      </c>
      <c r="D293" s="43" t="s">
        <v>1281</v>
      </c>
      <c r="E293" s="43" t="s">
        <v>128</v>
      </c>
      <c r="F293" s="10" t="s">
        <v>129</v>
      </c>
      <c r="G293" s="52" t="s">
        <v>54</v>
      </c>
      <c r="H293" s="46" t="s">
        <v>1568</v>
      </c>
      <c r="I293" s="46"/>
      <c r="J293" s="46">
        <v>37</v>
      </c>
      <c r="K293" s="10"/>
      <c r="L293" s="10" t="s">
        <v>158</v>
      </c>
      <c r="M293" s="10" t="s">
        <v>159</v>
      </c>
      <c r="N293" s="47">
        <v>20</v>
      </c>
      <c r="O293" s="10" t="s">
        <v>310</v>
      </c>
      <c r="P293" s="10"/>
      <c r="Q293" s="46"/>
      <c r="R293" s="48"/>
      <c r="S293" s="10" t="s">
        <v>160</v>
      </c>
      <c r="T293" s="46" t="s">
        <v>136</v>
      </c>
      <c r="U293" s="46"/>
      <c r="V293" s="46"/>
      <c r="W293" s="46"/>
      <c r="X293" s="46"/>
      <c r="Y293" s="46"/>
      <c r="Z293" s="46"/>
      <c r="AA293" s="46"/>
      <c r="AB293" s="46"/>
      <c r="AC293" s="46"/>
      <c r="AD293" s="46"/>
      <c r="AE293" s="46"/>
      <c r="AF293" s="46"/>
      <c r="AG293" s="46"/>
      <c r="AH293" s="46"/>
      <c r="AI293" s="46"/>
      <c r="AJ293" s="46"/>
      <c r="AK293" s="10"/>
      <c r="AL293" s="10"/>
      <c r="AM293" s="10"/>
      <c r="AN293" s="10"/>
      <c r="AO293" s="46"/>
      <c r="AP293" s="46"/>
      <c r="AQ293" s="46"/>
      <c r="AR293" s="46"/>
      <c r="AS293" s="49"/>
      <c r="AT293" s="49"/>
      <c r="AU293" s="50"/>
      <c r="AV293" s="50"/>
      <c r="AW293" s="51"/>
      <c r="AX293" s="51"/>
    </row>
    <row r="294" spans="1:50" s="13" customFormat="1" ht="58" x14ac:dyDescent="0.35">
      <c r="A294" s="10" t="e">
        <f>IF(F294="Gateway","SDWAN Gateway, SDW0020",IF(E294="","",VLOOKUP(E294,#REF!,2,FALSE)))</f>
        <v>#REF!</v>
      </c>
      <c r="B294" s="10" t="e">
        <f>IF(F294="Gateway","not applicable",IF(E294="","",VLOOKUP(E294,#REF!,3,FALSE)))</f>
        <v>#REF!</v>
      </c>
      <c r="C294" s="10" t="e">
        <f>IF(F294="Gateway","19400263",IF(E294="","",VLOOKUP(E294,#REF!,4,FALSE)))</f>
        <v>#REF!</v>
      </c>
      <c r="D294" s="43" t="s">
        <v>1283</v>
      </c>
      <c r="E294" s="43" t="s">
        <v>128</v>
      </c>
      <c r="F294" s="10" t="s">
        <v>129</v>
      </c>
      <c r="G294" s="52" t="s">
        <v>54</v>
      </c>
      <c r="H294" s="46" t="s">
        <v>1976</v>
      </c>
      <c r="I294" s="46"/>
      <c r="J294" s="46">
        <v>36</v>
      </c>
      <c r="K294" s="10"/>
      <c r="L294" s="10" t="s">
        <v>158</v>
      </c>
      <c r="M294" s="10" t="s">
        <v>159</v>
      </c>
      <c r="N294" s="47">
        <v>20</v>
      </c>
      <c r="O294" s="10" t="s">
        <v>311</v>
      </c>
      <c r="P294" s="10"/>
      <c r="Q294" s="46"/>
      <c r="R294" s="48"/>
      <c r="S294" s="10" t="s">
        <v>160</v>
      </c>
      <c r="T294" s="46" t="s">
        <v>136</v>
      </c>
      <c r="U294" s="46"/>
      <c r="V294" s="46"/>
      <c r="W294" s="46"/>
      <c r="X294" s="46"/>
      <c r="Y294" s="46"/>
      <c r="Z294" s="46"/>
      <c r="AA294" s="46"/>
      <c r="AB294" s="46"/>
      <c r="AC294" s="46"/>
      <c r="AD294" s="46"/>
      <c r="AE294" s="46"/>
      <c r="AF294" s="46"/>
      <c r="AG294" s="46"/>
      <c r="AH294" s="46"/>
      <c r="AI294" s="46"/>
      <c r="AJ294" s="46"/>
      <c r="AK294" s="10"/>
      <c r="AL294" s="10"/>
      <c r="AM294" s="10"/>
      <c r="AN294" s="10"/>
      <c r="AO294" s="46"/>
      <c r="AP294" s="46"/>
      <c r="AQ294" s="46"/>
      <c r="AR294" s="46"/>
      <c r="AS294" s="49"/>
      <c r="AT294" s="49"/>
      <c r="AU294" s="50"/>
      <c r="AV294" s="50"/>
      <c r="AW294" s="51"/>
      <c r="AX294" s="51"/>
    </row>
    <row r="295" spans="1:50" s="13" customFormat="1" ht="58" x14ac:dyDescent="0.35">
      <c r="A295" s="10" t="e">
        <f>IF(F295="Gateway","SDWAN Gateway, SDW0020",IF(E295="","",VLOOKUP(E295,#REF!,2,FALSE)))</f>
        <v>#REF!</v>
      </c>
      <c r="B295" s="10" t="e">
        <f>IF(F295="Gateway","not applicable",IF(E295="","",VLOOKUP(E295,#REF!,3,FALSE)))</f>
        <v>#REF!</v>
      </c>
      <c r="C295" s="10" t="e">
        <f>IF(F295="Gateway","19400263",IF(E295="","",VLOOKUP(E295,#REF!,4,FALSE)))</f>
        <v>#REF!</v>
      </c>
      <c r="D295" s="43" t="s">
        <v>1285</v>
      </c>
      <c r="E295" s="43" t="s">
        <v>128</v>
      </c>
      <c r="F295" s="10" t="s">
        <v>129</v>
      </c>
      <c r="G295" s="52" t="s">
        <v>54</v>
      </c>
      <c r="H295" s="46" t="s">
        <v>1976</v>
      </c>
      <c r="I295" s="46"/>
      <c r="J295" s="46">
        <v>37</v>
      </c>
      <c r="K295" s="10"/>
      <c r="L295" s="10" t="s">
        <v>158</v>
      </c>
      <c r="M295" s="10" t="s">
        <v>159</v>
      </c>
      <c r="N295" s="47">
        <v>20</v>
      </c>
      <c r="O295" s="10" t="s">
        <v>311</v>
      </c>
      <c r="P295" s="10"/>
      <c r="Q295" s="46"/>
      <c r="R295" s="48"/>
      <c r="S295" s="10" t="s">
        <v>160</v>
      </c>
      <c r="T295" s="46" t="s">
        <v>136</v>
      </c>
      <c r="U295" s="46"/>
      <c r="V295" s="46"/>
      <c r="W295" s="46"/>
      <c r="X295" s="46"/>
      <c r="Y295" s="46"/>
      <c r="Z295" s="46"/>
      <c r="AA295" s="46"/>
      <c r="AB295" s="46"/>
      <c r="AC295" s="46"/>
      <c r="AD295" s="46"/>
      <c r="AE295" s="46"/>
      <c r="AF295" s="46"/>
      <c r="AG295" s="46"/>
      <c r="AH295" s="46"/>
      <c r="AI295" s="46"/>
      <c r="AJ295" s="46"/>
      <c r="AK295" s="10"/>
      <c r="AL295" s="10"/>
      <c r="AM295" s="10"/>
      <c r="AN295" s="10"/>
      <c r="AO295" s="46"/>
      <c r="AP295" s="46"/>
      <c r="AQ295" s="46"/>
      <c r="AR295" s="46"/>
      <c r="AS295" s="49"/>
      <c r="AT295" s="49"/>
      <c r="AU295" s="50"/>
      <c r="AV295" s="50"/>
      <c r="AW295" s="51"/>
      <c r="AX295" s="51"/>
    </row>
    <row r="296" spans="1:50" s="13" customFormat="1" ht="58" x14ac:dyDescent="0.35">
      <c r="A296" s="10" t="e">
        <f>IF(F296="Gateway","SDWAN Gateway, SDW0020",IF(E296="","",VLOOKUP(E296,#REF!,2,FALSE)))</f>
        <v>#REF!</v>
      </c>
      <c r="B296" s="10" t="e">
        <f>IF(F296="Gateway","not applicable",IF(E296="","",VLOOKUP(E296,#REF!,3,FALSE)))</f>
        <v>#REF!</v>
      </c>
      <c r="C296" s="10" t="e">
        <f>IF(F296="Gateway","19400263",IF(E296="","",VLOOKUP(E296,#REF!,4,FALSE)))</f>
        <v>#REF!</v>
      </c>
      <c r="D296" s="43" t="s">
        <v>1287</v>
      </c>
      <c r="E296" s="43" t="s">
        <v>128</v>
      </c>
      <c r="F296" s="10" t="s">
        <v>129</v>
      </c>
      <c r="G296" s="52" t="s">
        <v>55</v>
      </c>
      <c r="H296" s="46" t="s">
        <v>312</v>
      </c>
      <c r="I296" s="46"/>
      <c r="J296" s="46">
        <v>36</v>
      </c>
      <c r="K296" s="10"/>
      <c r="L296" s="10" t="s">
        <v>205</v>
      </c>
      <c r="M296" s="10" t="s">
        <v>147</v>
      </c>
      <c r="N296" s="47">
        <v>50</v>
      </c>
      <c r="O296" s="10" t="s">
        <v>313</v>
      </c>
      <c r="P296" s="10"/>
      <c r="Q296" s="46"/>
      <c r="R296" s="48"/>
      <c r="S296" s="10" t="s">
        <v>160</v>
      </c>
      <c r="T296" s="46" t="s">
        <v>136</v>
      </c>
      <c r="U296" s="46"/>
      <c r="V296" s="46"/>
      <c r="W296" s="46"/>
      <c r="X296" s="46"/>
      <c r="Y296" s="46"/>
      <c r="Z296" s="46"/>
      <c r="AA296" s="46"/>
      <c r="AB296" s="46"/>
      <c r="AC296" s="46"/>
      <c r="AD296" s="46"/>
      <c r="AE296" s="46"/>
      <c r="AF296" s="46"/>
      <c r="AG296" s="46"/>
      <c r="AH296" s="46"/>
      <c r="AI296" s="46"/>
      <c r="AJ296" s="46"/>
      <c r="AK296" s="10"/>
      <c r="AL296" s="10"/>
      <c r="AM296" s="10"/>
      <c r="AN296" s="10"/>
      <c r="AO296" s="46"/>
      <c r="AP296" s="46"/>
      <c r="AQ296" s="46"/>
      <c r="AR296" s="46"/>
      <c r="AS296" s="49"/>
      <c r="AT296" s="49"/>
      <c r="AU296" s="50"/>
      <c r="AV296" s="50"/>
      <c r="AW296" s="51"/>
      <c r="AX296" s="51"/>
    </row>
    <row r="297" spans="1:50" s="13" customFormat="1" ht="58" x14ac:dyDescent="0.35">
      <c r="A297" s="10" t="e">
        <f>IF(F297="Gateway","SDWAN Gateway, SDW0020",IF(E297="","",VLOOKUP(E297,#REF!,2,FALSE)))</f>
        <v>#REF!</v>
      </c>
      <c r="B297" s="10" t="e">
        <f>IF(F297="Gateway","not applicable",IF(E297="","",VLOOKUP(E297,#REF!,3,FALSE)))</f>
        <v>#REF!</v>
      </c>
      <c r="C297" s="10" t="e">
        <f>IF(F297="Gateway","19400263",IF(E297="","",VLOOKUP(E297,#REF!,4,FALSE)))</f>
        <v>#REF!</v>
      </c>
      <c r="D297" s="43" t="s">
        <v>1289</v>
      </c>
      <c r="E297" s="43" t="s">
        <v>128</v>
      </c>
      <c r="F297" s="10" t="s">
        <v>129</v>
      </c>
      <c r="G297" s="52" t="s">
        <v>55</v>
      </c>
      <c r="H297" s="46" t="s">
        <v>312</v>
      </c>
      <c r="I297" s="46"/>
      <c r="J297" s="46">
        <v>37</v>
      </c>
      <c r="K297" s="10"/>
      <c r="L297" s="10" t="s">
        <v>205</v>
      </c>
      <c r="M297" s="10" t="s">
        <v>159</v>
      </c>
      <c r="N297" s="47">
        <v>50</v>
      </c>
      <c r="O297" s="10" t="s">
        <v>313</v>
      </c>
      <c r="P297" s="10"/>
      <c r="Q297" s="46"/>
      <c r="R297" s="48"/>
      <c r="S297" s="10" t="s">
        <v>160</v>
      </c>
      <c r="T297" s="46" t="s">
        <v>136</v>
      </c>
      <c r="U297" s="46"/>
      <c r="V297" s="46"/>
      <c r="W297" s="46"/>
      <c r="X297" s="46"/>
      <c r="Y297" s="46"/>
      <c r="Z297" s="46"/>
      <c r="AA297" s="46"/>
      <c r="AB297" s="46"/>
      <c r="AC297" s="46"/>
      <c r="AD297" s="46"/>
      <c r="AE297" s="46"/>
      <c r="AF297" s="46"/>
      <c r="AG297" s="46"/>
      <c r="AH297" s="46"/>
      <c r="AI297" s="46"/>
      <c r="AJ297" s="46"/>
      <c r="AK297" s="10"/>
      <c r="AL297" s="10"/>
      <c r="AM297" s="10"/>
      <c r="AN297" s="10"/>
      <c r="AO297" s="46"/>
      <c r="AP297" s="46"/>
      <c r="AQ297" s="46"/>
      <c r="AR297" s="46"/>
      <c r="AS297" s="49"/>
      <c r="AT297" s="49"/>
      <c r="AU297" s="50"/>
      <c r="AV297" s="50"/>
      <c r="AW297" s="51"/>
      <c r="AX297" s="51"/>
    </row>
    <row r="298" spans="1:50" s="13" customFormat="1" ht="43.5" x14ac:dyDescent="0.35">
      <c r="A298" s="10" t="e">
        <f>IF(F298="Gateway","SDWAN Gateway, SDW0020",IF(E298="","",VLOOKUP(E298,#REF!,2,FALSE)))</f>
        <v>#REF!</v>
      </c>
      <c r="B298" s="10" t="e">
        <f>IF(F298="Gateway","not applicable",IF(E298="","",VLOOKUP(E298,#REF!,3,FALSE)))</f>
        <v>#REF!</v>
      </c>
      <c r="C298" s="10" t="e">
        <f>IF(F298="Gateway","19400263",IF(E298="","",VLOOKUP(E298,#REF!,4,FALSE)))</f>
        <v>#REF!</v>
      </c>
      <c r="D298" s="43" t="s">
        <v>1291</v>
      </c>
      <c r="E298" s="43" t="s">
        <v>128</v>
      </c>
      <c r="F298" s="10" t="s">
        <v>129</v>
      </c>
      <c r="G298" s="52" t="s">
        <v>39</v>
      </c>
      <c r="H298" s="46" t="s">
        <v>314</v>
      </c>
      <c r="I298" s="46"/>
      <c r="J298" s="46">
        <v>30</v>
      </c>
      <c r="K298" s="10"/>
      <c r="L298" s="10" t="s">
        <v>205</v>
      </c>
      <c r="M298" s="10" t="s">
        <v>147</v>
      </c>
      <c r="N298" s="47">
        <v>100</v>
      </c>
      <c r="O298" s="10" t="s">
        <v>315</v>
      </c>
      <c r="P298" s="10"/>
      <c r="Q298" s="46"/>
      <c r="R298" s="48"/>
      <c r="S298" s="10" t="s">
        <v>149</v>
      </c>
      <c r="T298" s="46" t="s">
        <v>136</v>
      </c>
      <c r="U298" s="46"/>
      <c r="V298" s="46"/>
      <c r="W298" s="46"/>
      <c r="X298" s="46"/>
      <c r="Y298" s="46"/>
      <c r="Z298" s="46"/>
      <c r="AA298" s="46"/>
      <c r="AB298" s="46"/>
      <c r="AC298" s="46"/>
      <c r="AD298" s="46"/>
      <c r="AE298" s="46"/>
      <c r="AF298" s="46"/>
      <c r="AG298" s="46"/>
      <c r="AH298" s="46"/>
      <c r="AI298" s="46"/>
      <c r="AJ298" s="46"/>
      <c r="AK298" s="10"/>
      <c r="AL298" s="10"/>
      <c r="AM298" s="10"/>
      <c r="AN298" s="10"/>
      <c r="AO298" s="46"/>
      <c r="AP298" s="46"/>
      <c r="AQ298" s="46"/>
      <c r="AR298" s="46"/>
      <c r="AS298" s="49"/>
      <c r="AT298" s="49"/>
      <c r="AU298" s="50"/>
      <c r="AV298" s="50"/>
      <c r="AW298" s="51"/>
      <c r="AX298" s="51"/>
    </row>
    <row r="299" spans="1:50" s="13" customFormat="1" ht="43.5" x14ac:dyDescent="0.35">
      <c r="A299" s="10" t="e">
        <f>IF(F299="Gateway","SDWAN Gateway, SDW0020",IF(E299="","",VLOOKUP(E299,#REF!,2,FALSE)))</f>
        <v>#REF!</v>
      </c>
      <c r="B299" s="10" t="e">
        <f>IF(F299="Gateway","not applicable",IF(E299="","",VLOOKUP(E299,#REF!,3,FALSE)))</f>
        <v>#REF!</v>
      </c>
      <c r="C299" s="10" t="e">
        <f>IF(F299="Gateway","19400263",IF(E299="","",VLOOKUP(E299,#REF!,4,FALSE)))</f>
        <v>#REF!</v>
      </c>
      <c r="D299" s="43" t="s">
        <v>1293</v>
      </c>
      <c r="E299" s="43" t="s">
        <v>128</v>
      </c>
      <c r="F299" s="10" t="s">
        <v>129</v>
      </c>
      <c r="G299" s="52" t="s">
        <v>39</v>
      </c>
      <c r="H299" s="46" t="s">
        <v>314</v>
      </c>
      <c r="I299" s="46"/>
      <c r="J299" s="46">
        <v>31</v>
      </c>
      <c r="K299" s="10"/>
      <c r="L299" s="10" t="s">
        <v>205</v>
      </c>
      <c r="M299" s="10" t="s">
        <v>159</v>
      </c>
      <c r="N299" s="47">
        <v>100</v>
      </c>
      <c r="O299" s="10" t="s">
        <v>315</v>
      </c>
      <c r="P299" s="10"/>
      <c r="Q299" s="46"/>
      <c r="R299" s="48"/>
      <c r="S299" s="10" t="s">
        <v>149</v>
      </c>
      <c r="T299" s="46" t="s">
        <v>136</v>
      </c>
      <c r="U299" s="46"/>
      <c r="V299" s="46"/>
      <c r="W299" s="46"/>
      <c r="X299" s="46"/>
      <c r="Y299" s="46"/>
      <c r="Z299" s="46"/>
      <c r="AA299" s="46"/>
      <c r="AB299" s="46"/>
      <c r="AC299" s="46"/>
      <c r="AD299" s="46"/>
      <c r="AE299" s="46"/>
      <c r="AF299" s="46"/>
      <c r="AG299" s="46"/>
      <c r="AH299" s="46"/>
      <c r="AI299" s="46"/>
      <c r="AJ299" s="46"/>
      <c r="AK299" s="10"/>
      <c r="AL299" s="10"/>
      <c r="AM299" s="10"/>
      <c r="AN299" s="10"/>
      <c r="AO299" s="46"/>
      <c r="AP299" s="46"/>
      <c r="AQ299" s="46"/>
      <c r="AR299" s="46"/>
      <c r="AS299" s="49"/>
      <c r="AT299" s="49"/>
      <c r="AU299" s="50"/>
      <c r="AV299" s="50"/>
      <c r="AW299" s="51"/>
      <c r="AX299" s="51"/>
    </row>
    <row r="300" spans="1:50" s="13" customFormat="1" ht="72.5" x14ac:dyDescent="0.35">
      <c r="A300" s="10" t="e">
        <f>IF(F300="Gateway","SDWAN Gateway, SDW0020",IF(E300="","",VLOOKUP(E300,#REF!,2,FALSE)))</f>
        <v>#REF!</v>
      </c>
      <c r="B300" s="10" t="e">
        <f>IF(F300="Gateway","not applicable",IF(E300="","",VLOOKUP(E300,#REF!,3,FALSE)))</f>
        <v>#REF!</v>
      </c>
      <c r="C300" s="10" t="e">
        <f>IF(F300="Gateway","19400263",IF(E300="","",VLOOKUP(E300,#REF!,4,FALSE)))</f>
        <v>#REF!</v>
      </c>
      <c r="D300" s="43" t="s">
        <v>1295</v>
      </c>
      <c r="E300" s="43" t="s">
        <v>128</v>
      </c>
      <c r="F300" s="10" t="s">
        <v>129</v>
      </c>
      <c r="G300" s="52" t="s">
        <v>39</v>
      </c>
      <c r="H300" s="46" t="s">
        <v>1977</v>
      </c>
      <c r="I300" s="46"/>
      <c r="J300" s="46">
        <v>30</v>
      </c>
      <c r="K300" s="10"/>
      <c r="L300" s="10" t="s">
        <v>146</v>
      </c>
      <c r="M300" s="10" t="s">
        <v>147</v>
      </c>
      <c r="N300" s="47">
        <v>100</v>
      </c>
      <c r="O300" s="10" t="s">
        <v>316</v>
      </c>
      <c r="P300" s="10"/>
      <c r="Q300" s="46"/>
      <c r="R300" s="48"/>
      <c r="S300" s="10" t="s">
        <v>149</v>
      </c>
      <c r="T300" s="46" t="s">
        <v>136</v>
      </c>
      <c r="U300" s="46"/>
      <c r="V300" s="46"/>
      <c r="W300" s="46"/>
      <c r="X300" s="46"/>
      <c r="Y300" s="46"/>
      <c r="Z300" s="46"/>
      <c r="AA300" s="46"/>
      <c r="AB300" s="46"/>
      <c r="AC300" s="46"/>
      <c r="AD300" s="46"/>
      <c r="AE300" s="46"/>
      <c r="AF300" s="46"/>
      <c r="AG300" s="46"/>
      <c r="AH300" s="46"/>
      <c r="AI300" s="46"/>
      <c r="AJ300" s="46"/>
      <c r="AK300" s="10"/>
      <c r="AL300" s="10"/>
      <c r="AM300" s="10"/>
      <c r="AN300" s="10"/>
      <c r="AO300" s="46"/>
      <c r="AP300" s="46"/>
      <c r="AQ300" s="46"/>
      <c r="AR300" s="46"/>
      <c r="AS300" s="49"/>
      <c r="AT300" s="49"/>
      <c r="AU300" s="50"/>
      <c r="AV300" s="50"/>
      <c r="AW300" s="51"/>
      <c r="AX300" s="51"/>
    </row>
    <row r="301" spans="1:50" s="13" customFormat="1" ht="72.5" x14ac:dyDescent="0.35">
      <c r="A301" s="10" t="e">
        <f>IF(F301="Gateway","SDWAN Gateway, SDW0020",IF(E301="","",VLOOKUP(E301,#REF!,2,FALSE)))</f>
        <v>#REF!</v>
      </c>
      <c r="B301" s="10" t="e">
        <f>IF(F301="Gateway","not applicable",IF(E301="","",VLOOKUP(E301,#REF!,3,FALSE)))</f>
        <v>#REF!</v>
      </c>
      <c r="C301" s="10" t="e">
        <f>IF(F301="Gateway","19400263",IF(E301="","",VLOOKUP(E301,#REF!,4,FALSE)))</f>
        <v>#REF!</v>
      </c>
      <c r="D301" s="43" t="s">
        <v>1297</v>
      </c>
      <c r="E301" s="43" t="s">
        <v>128</v>
      </c>
      <c r="F301" s="10" t="s">
        <v>129</v>
      </c>
      <c r="G301" s="52" t="s">
        <v>39</v>
      </c>
      <c r="H301" s="46" t="s">
        <v>1977</v>
      </c>
      <c r="I301" s="46"/>
      <c r="J301" s="46">
        <v>31</v>
      </c>
      <c r="K301" s="10"/>
      <c r="L301" s="10" t="s">
        <v>146</v>
      </c>
      <c r="M301" s="10" t="s">
        <v>147</v>
      </c>
      <c r="N301" s="47">
        <v>100</v>
      </c>
      <c r="O301" s="10" t="s">
        <v>316</v>
      </c>
      <c r="P301" s="10"/>
      <c r="Q301" s="46"/>
      <c r="R301" s="48"/>
      <c r="S301" s="10" t="s">
        <v>149</v>
      </c>
      <c r="T301" s="46" t="s">
        <v>136</v>
      </c>
      <c r="U301" s="46"/>
      <c r="V301" s="46"/>
      <c r="W301" s="46"/>
      <c r="X301" s="46"/>
      <c r="Y301" s="46"/>
      <c r="Z301" s="46"/>
      <c r="AA301" s="46"/>
      <c r="AB301" s="46"/>
      <c r="AC301" s="46"/>
      <c r="AD301" s="46"/>
      <c r="AE301" s="46"/>
      <c r="AF301" s="46"/>
      <c r="AG301" s="46"/>
      <c r="AH301" s="46"/>
      <c r="AI301" s="46"/>
      <c r="AJ301" s="46"/>
      <c r="AK301" s="10"/>
      <c r="AL301" s="10"/>
      <c r="AM301" s="10"/>
      <c r="AN301" s="10"/>
      <c r="AO301" s="46"/>
      <c r="AP301" s="46"/>
      <c r="AQ301" s="46"/>
      <c r="AR301" s="46"/>
      <c r="AS301" s="49"/>
      <c r="AT301" s="49"/>
      <c r="AU301" s="50"/>
      <c r="AV301" s="50"/>
      <c r="AW301" s="51"/>
      <c r="AX301" s="51"/>
    </row>
    <row r="302" spans="1:50" s="13" customFormat="1" x14ac:dyDescent="0.35">
      <c r="A302" s="10" t="e">
        <f>IF(F302="Gateway","SDWAN Gateway, SDW0020",IF(E302="","",VLOOKUP(E302,#REF!,2,FALSE)))</f>
        <v>#REF!</v>
      </c>
      <c r="B302" s="10" t="e">
        <f>IF(F302="Gateway","not applicable",IF(E302="","",VLOOKUP(E302,#REF!,3,FALSE)))</f>
        <v>#REF!</v>
      </c>
      <c r="C302" s="10" t="e">
        <f>IF(F302="Gateway","19400263",IF(E302="","",VLOOKUP(E302,#REF!,4,FALSE)))</f>
        <v>#REF!</v>
      </c>
      <c r="D302" s="43" t="s">
        <v>1299</v>
      </c>
      <c r="E302" s="43" t="s">
        <v>128</v>
      </c>
      <c r="F302" s="10" t="s">
        <v>129</v>
      </c>
      <c r="G302" s="52" t="s">
        <v>39</v>
      </c>
      <c r="H302" s="74" t="s">
        <v>1978</v>
      </c>
      <c r="I302" s="46"/>
      <c r="J302" s="46">
        <v>9</v>
      </c>
      <c r="K302" s="10"/>
      <c r="L302" s="10" t="s">
        <v>205</v>
      </c>
      <c r="M302" s="10" t="s">
        <v>147</v>
      </c>
      <c r="N302" s="47">
        <v>200</v>
      </c>
      <c r="O302" s="10" t="s">
        <v>317</v>
      </c>
      <c r="P302" s="10"/>
      <c r="Q302" s="46"/>
      <c r="R302" s="48"/>
      <c r="S302" s="10" t="s">
        <v>149</v>
      </c>
      <c r="T302" s="46" t="s">
        <v>136</v>
      </c>
      <c r="U302" s="46"/>
      <c r="V302" s="46"/>
      <c r="W302" s="46"/>
      <c r="X302" s="46"/>
      <c r="Y302" s="46"/>
      <c r="Z302" s="46"/>
      <c r="AA302" s="46"/>
      <c r="AB302" s="46"/>
      <c r="AC302" s="46"/>
      <c r="AD302" s="46"/>
      <c r="AE302" s="46"/>
      <c r="AF302" s="46"/>
      <c r="AG302" s="46"/>
      <c r="AH302" s="46"/>
      <c r="AI302" s="46"/>
      <c r="AJ302" s="46"/>
      <c r="AK302" s="10"/>
      <c r="AL302" s="10"/>
      <c r="AM302" s="10"/>
      <c r="AN302" s="10"/>
      <c r="AO302" s="46"/>
      <c r="AP302" s="46"/>
      <c r="AQ302" s="46"/>
      <c r="AR302" s="46"/>
      <c r="AS302" s="49"/>
      <c r="AT302" s="49"/>
      <c r="AU302" s="50"/>
      <c r="AV302" s="50"/>
      <c r="AW302" s="51"/>
      <c r="AX302" s="51"/>
    </row>
    <row r="303" spans="1:50" s="13" customFormat="1" x14ac:dyDescent="0.35">
      <c r="A303" s="10" t="e">
        <f>IF(F303="Gateway","SDWAN Gateway, SDW0020",IF(E303="","",VLOOKUP(E303,#REF!,2,FALSE)))</f>
        <v>#REF!</v>
      </c>
      <c r="B303" s="10" t="e">
        <f>IF(F303="Gateway","not applicable",IF(E303="","",VLOOKUP(E303,#REF!,3,FALSE)))</f>
        <v>#REF!</v>
      </c>
      <c r="C303" s="10" t="e">
        <f>IF(F303="Gateway","19400263",IF(E303="","",VLOOKUP(E303,#REF!,4,FALSE)))</f>
        <v>#REF!</v>
      </c>
      <c r="D303" s="43" t="s">
        <v>1301</v>
      </c>
      <c r="E303" s="43" t="s">
        <v>128</v>
      </c>
      <c r="F303" s="10" t="s">
        <v>129</v>
      </c>
      <c r="G303" s="52" t="s">
        <v>39</v>
      </c>
      <c r="H303" s="74" t="s">
        <v>1978</v>
      </c>
      <c r="I303" s="46"/>
      <c r="J303" s="46">
        <v>10</v>
      </c>
      <c r="K303" s="10"/>
      <c r="L303" s="10" t="s">
        <v>205</v>
      </c>
      <c r="M303" s="10" t="s">
        <v>159</v>
      </c>
      <c r="N303" s="47">
        <v>200</v>
      </c>
      <c r="O303" s="10" t="s">
        <v>317</v>
      </c>
      <c r="P303" s="10"/>
      <c r="Q303" s="46"/>
      <c r="R303" s="48"/>
      <c r="S303" s="10" t="s">
        <v>149</v>
      </c>
      <c r="T303" s="46" t="s">
        <v>136</v>
      </c>
      <c r="U303" s="46"/>
      <c r="V303" s="46"/>
      <c r="W303" s="46"/>
      <c r="X303" s="46"/>
      <c r="Y303" s="46"/>
      <c r="Z303" s="46"/>
      <c r="AA303" s="46"/>
      <c r="AB303" s="46"/>
      <c r="AC303" s="46"/>
      <c r="AD303" s="46"/>
      <c r="AE303" s="46"/>
      <c r="AF303" s="46"/>
      <c r="AG303" s="46"/>
      <c r="AH303" s="46"/>
      <c r="AI303" s="46"/>
      <c r="AJ303" s="46"/>
      <c r="AK303" s="10"/>
      <c r="AL303" s="10"/>
      <c r="AM303" s="10"/>
      <c r="AN303" s="10"/>
      <c r="AO303" s="46"/>
      <c r="AP303" s="46"/>
      <c r="AQ303" s="46"/>
      <c r="AR303" s="46"/>
      <c r="AS303" s="49"/>
      <c r="AT303" s="49"/>
      <c r="AU303" s="50"/>
      <c r="AV303" s="50"/>
      <c r="AW303" s="51"/>
      <c r="AX303" s="51"/>
    </row>
    <row r="304" spans="1:50" s="13" customFormat="1" x14ac:dyDescent="0.35">
      <c r="A304" s="10" t="e">
        <f>IF(F304="Gateway","SDWAN Gateway, SDW0020",IF(E304="","",VLOOKUP(E304,#REF!,2,FALSE)))</f>
        <v>#REF!</v>
      </c>
      <c r="B304" s="10" t="e">
        <f>IF(F304="Gateway","not applicable",IF(E304="","",VLOOKUP(E304,#REF!,3,FALSE)))</f>
        <v>#REF!</v>
      </c>
      <c r="C304" s="10" t="e">
        <f>IF(F304="Gateway","19400263",IF(E304="","",VLOOKUP(E304,#REF!,4,FALSE)))</f>
        <v>#REF!</v>
      </c>
      <c r="D304" s="43" t="s">
        <v>1303</v>
      </c>
      <c r="E304" s="43" t="s">
        <v>128</v>
      </c>
      <c r="F304" s="10" t="s">
        <v>129</v>
      </c>
      <c r="G304" s="52" t="s">
        <v>39</v>
      </c>
      <c r="H304" s="46" t="s">
        <v>2114</v>
      </c>
      <c r="I304" s="46"/>
      <c r="J304" s="46">
        <v>9</v>
      </c>
      <c r="K304" s="10"/>
      <c r="L304" s="10" t="s">
        <v>205</v>
      </c>
      <c r="M304" s="10" t="s">
        <v>147</v>
      </c>
      <c r="N304" s="47">
        <v>200</v>
      </c>
      <c r="O304" s="10" t="s">
        <v>318</v>
      </c>
      <c r="P304" s="10"/>
      <c r="Q304" s="46"/>
      <c r="R304" s="48"/>
      <c r="S304" s="10" t="s">
        <v>149</v>
      </c>
      <c r="T304" s="46" t="s">
        <v>136</v>
      </c>
      <c r="U304" s="46"/>
      <c r="V304" s="46"/>
      <c r="W304" s="46"/>
      <c r="X304" s="46"/>
      <c r="Y304" s="46"/>
      <c r="Z304" s="46"/>
      <c r="AA304" s="46"/>
      <c r="AB304" s="46"/>
      <c r="AC304" s="46"/>
      <c r="AD304" s="46"/>
      <c r="AE304" s="46"/>
      <c r="AF304" s="46"/>
      <c r="AG304" s="46"/>
      <c r="AH304" s="46"/>
      <c r="AI304" s="46"/>
      <c r="AJ304" s="46"/>
      <c r="AK304" s="10"/>
      <c r="AL304" s="10"/>
      <c r="AM304" s="10"/>
      <c r="AN304" s="10"/>
      <c r="AO304" s="46"/>
      <c r="AP304" s="46"/>
      <c r="AQ304" s="46"/>
      <c r="AR304" s="46"/>
      <c r="AS304" s="49"/>
      <c r="AT304" s="49"/>
      <c r="AU304" s="50"/>
      <c r="AV304" s="50"/>
      <c r="AW304" s="51"/>
      <c r="AX304" s="51"/>
    </row>
    <row r="305" spans="1:50" s="13" customFormat="1" x14ac:dyDescent="0.35">
      <c r="A305" s="10" t="e">
        <f>IF(F305="Gateway","SDWAN Gateway, SDW0020",IF(E305="","",VLOOKUP(E305,#REF!,2,FALSE)))</f>
        <v>#REF!</v>
      </c>
      <c r="B305" s="10" t="e">
        <f>IF(F305="Gateway","not applicable",IF(E305="","",VLOOKUP(E305,#REF!,3,FALSE)))</f>
        <v>#REF!</v>
      </c>
      <c r="C305" s="10" t="e">
        <f>IF(F305="Gateway","19400263",IF(E305="","",VLOOKUP(E305,#REF!,4,FALSE)))</f>
        <v>#REF!</v>
      </c>
      <c r="D305" s="43" t="s">
        <v>1305</v>
      </c>
      <c r="E305" s="43" t="s">
        <v>128</v>
      </c>
      <c r="F305" s="10" t="s">
        <v>129</v>
      </c>
      <c r="G305" s="52" t="s">
        <v>39</v>
      </c>
      <c r="H305" s="46" t="s">
        <v>2114</v>
      </c>
      <c r="I305" s="46"/>
      <c r="J305" s="46">
        <v>10</v>
      </c>
      <c r="K305" s="10"/>
      <c r="L305" s="10" t="s">
        <v>205</v>
      </c>
      <c r="M305" s="10" t="s">
        <v>159</v>
      </c>
      <c r="N305" s="47">
        <v>200</v>
      </c>
      <c r="O305" s="10" t="s">
        <v>318</v>
      </c>
      <c r="P305" s="10"/>
      <c r="Q305" s="46"/>
      <c r="R305" s="48"/>
      <c r="S305" s="10" t="s">
        <v>149</v>
      </c>
      <c r="T305" s="46" t="s">
        <v>136</v>
      </c>
      <c r="U305" s="46"/>
      <c r="V305" s="46"/>
      <c r="W305" s="46"/>
      <c r="X305" s="46"/>
      <c r="Y305" s="46"/>
      <c r="Z305" s="46"/>
      <c r="AA305" s="46"/>
      <c r="AB305" s="46"/>
      <c r="AC305" s="46"/>
      <c r="AD305" s="46"/>
      <c r="AE305" s="46"/>
      <c r="AF305" s="46"/>
      <c r="AG305" s="46"/>
      <c r="AH305" s="46"/>
      <c r="AI305" s="46"/>
      <c r="AJ305" s="46"/>
      <c r="AK305" s="10"/>
      <c r="AL305" s="10"/>
      <c r="AM305" s="10"/>
      <c r="AN305" s="10"/>
      <c r="AO305" s="46"/>
      <c r="AP305" s="46"/>
      <c r="AQ305" s="46"/>
      <c r="AR305" s="46"/>
      <c r="AS305" s="49"/>
      <c r="AT305" s="49"/>
      <c r="AU305" s="50"/>
      <c r="AV305" s="50"/>
      <c r="AW305" s="51"/>
      <c r="AX305" s="51"/>
    </row>
    <row r="306" spans="1:50" s="13" customFormat="1" x14ac:dyDescent="0.35">
      <c r="A306" s="10" t="e">
        <f>IF(F306="Gateway","SDWAN Gateway, SDW0020",IF(E306="","",VLOOKUP(E306,#REF!,2,FALSE)))</f>
        <v>#REF!</v>
      </c>
      <c r="B306" s="10" t="e">
        <f>IF(F306="Gateway","not applicable",IF(E306="","",VLOOKUP(E306,#REF!,3,FALSE)))</f>
        <v>#REF!</v>
      </c>
      <c r="C306" s="10" t="e">
        <f>IF(F306="Gateway","19400263",IF(E306="","",VLOOKUP(E306,#REF!,4,FALSE)))</f>
        <v>#REF!</v>
      </c>
      <c r="D306" s="43" t="s">
        <v>1307</v>
      </c>
      <c r="E306" s="43" t="s">
        <v>128</v>
      </c>
      <c r="F306" s="10" t="s">
        <v>129</v>
      </c>
      <c r="G306" s="52" t="s">
        <v>39</v>
      </c>
      <c r="H306" s="46" t="s">
        <v>2115</v>
      </c>
      <c r="I306" s="46"/>
      <c r="J306" s="46">
        <v>9</v>
      </c>
      <c r="K306" s="10"/>
      <c r="L306" s="10" t="s">
        <v>205</v>
      </c>
      <c r="M306" s="10" t="s">
        <v>147</v>
      </c>
      <c r="N306" s="47">
        <v>200</v>
      </c>
      <c r="O306" s="10" t="s">
        <v>319</v>
      </c>
      <c r="P306" s="10"/>
      <c r="Q306" s="46"/>
      <c r="R306" s="48"/>
      <c r="S306" s="10" t="s">
        <v>149</v>
      </c>
      <c r="T306" s="46" t="s">
        <v>136</v>
      </c>
      <c r="U306" s="46"/>
      <c r="V306" s="46"/>
      <c r="W306" s="46"/>
      <c r="X306" s="46"/>
      <c r="Y306" s="46"/>
      <c r="Z306" s="46"/>
      <c r="AA306" s="46"/>
      <c r="AB306" s="46"/>
      <c r="AC306" s="46"/>
      <c r="AD306" s="46"/>
      <c r="AE306" s="46"/>
      <c r="AF306" s="46"/>
      <c r="AG306" s="46"/>
      <c r="AH306" s="46"/>
      <c r="AI306" s="46"/>
      <c r="AJ306" s="46"/>
      <c r="AK306" s="10"/>
      <c r="AL306" s="10"/>
      <c r="AM306" s="10"/>
      <c r="AN306" s="10"/>
      <c r="AO306" s="46"/>
      <c r="AP306" s="46"/>
      <c r="AQ306" s="46"/>
      <c r="AR306" s="46"/>
      <c r="AS306" s="49"/>
      <c r="AT306" s="49"/>
      <c r="AU306" s="50"/>
      <c r="AV306" s="50"/>
      <c r="AW306" s="51"/>
      <c r="AX306" s="51"/>
    </row>
    <row r="307" spans="1:50" s="13" customFormat="1" x14ac:dyDescent="0.35">
      <c r="A307" s="10" t="e">
        <f>IF(F307="Gateway","SDWAN Gateway, SDW0020",IF(E307="","",VLOOKUP(E307,#REF!,2,FALSE)))</f>
        <v>#REF!</v>
      </c>
      <c r="B307" s="10" t="e">
        <f>IF(F307="Gateway","not applicable",IF(E307="","",VLOOKUP(E307,#REF!,3,FALSE)))</f>
        <v>#REF!</v>
      </c>
      <c r="C307" s="10" t="e">
        <f>IF(F307="Gateway","19400263",IF(E307="","",VLOOKUP(E307,#REF!,4,FALSE)))</f>
        <v>#REF!</v>
      </c>
      <c r="D307" s="43" t="s">
        <v>1309</v>
      </c>
      <c r="E307" s="43" t="s">
        <v>128</v>
      </c>
      <c r="F307" s="10" t="s">
        <v>129</v>
      </c>
      <c r="G307" s="52" t="s">
        <v>39</v>
      </c>
      <c r="H307" s="46" t="s">
        <v>2115</v>
      </c>
      <c r="I307" s="46"/>
      <c r="J307" s="46">
        <v>10</v>
      </c>
      <c r="K307" s="10"/>
      <c r="L307" s="10" t="s">
        <v>205</v>
      </c>
      <c r="M307" s="10" t="s">
        <v>159</v>
      </c>
      <c r="N307" s="47">
        <v>200</v>
      </c>
      <c r="O307" s="10" t="s">
        <v>319</v>
      </c>
      <c r="P307" s="10"/>
      <c r="Q307" s="46"/>
      <c r="R307" s="48"/>
      <c r="S307" s="10" t="s">
        <v>149</v>
      </c>
      <c r="T307" s="46" t="s">
        <v>136</v>
      </c>
      <c r="U307" s="46"/>
      <c r="V307" s="46"/>
      <c r="W307" s="46"/>
      <c r="X307" s="46"/>
      <c r="Y307" s="46"/>
      <c r="Z307" s="46"/>
      <c r="AA307" s="46"/>
      <c r="AB307" s="46"/>
      <c r="AC307" s="46"/>
      <c r="AD307" s="46"/>
      <c r="AE307" s="46"/>
      <c r="AF307" s="46"/>
      <c r="AG307" s="46"/>
      <c r="AH307" s="46"/>
      <c r="AI307" s="46"/>
      <c r="AJ307" s="46"/>
      <c r="AK307" s="10"/>
      <c r="AL307" s="10"/>
      <c r="AM307" s="10"/>
      <c r="AN307" s="10"/>
      <c r="AO307" s="46"/>
      <c r="AP307" s="46"/>
      <c r="AQ307" s="46"/>
      <c r="AR307" s="46"/>
      <c r="AS307" s="49"/>
      <c r="AT307" s="49"/>
      <c r="AU307" s="50"/>
      <c r="AV307" s="50"/>
      <c r="AW307" s="51"/>
      <c r="AX307" s="51"/>
    </row>
    <row r="308" spans="1:50" s="13" customFormat="1" x14ac:dyDescent="0.35">
      <c r="A308" s="10" t="e">
        <f>IF(F308="Gateway","SDWAN Gateway, SDW0020",IF(E308="","",VLOOKUP(E308,#REF!,2,FALSE)))</f>
        <v>#REF!</v>
      </c>
      <c r="B308" s="10" t="e">
        <f>IF(F308="Gateway","not applicable",IF(E308="","",VLOOKUP(E308,#REF!,3,FALSE)))</f>
        <v>#REF!</v>
      </c>
      <c r="C308" s="10" t="e">
        <f>IF(F308="Gateway","19400263",IF(E308="","",VLOOKUP(E308,#REF!,4,FALSE)))</f>
        <v>#REF!</v>
      </c>
      <c r="D308" s="43" t="s">
        <v>1311</v>
      </c>
      <c r="E308" s="43" t="s">
        <v>128</v>
      </c>
      <c r="F308" s="10" t="s">
        <v>129</v>
      </c>
      <c r="G308" s="52" t="s">
        <v>39</v>
      </c>
      <c r="H308" s="46" t="s">
        <v>2116</v>
      </c>
      <c r="I308" s="46"/>
      <c r="J308" s="46">
        <v>9</v>
      </c>
      <c r="K308" s="10"/>
      <c r="L308" s="10" t="s">
        <v>205</v>
      </c>
      <c r="M308" s="10" t="s">
        <v>147</v>
      </c>
      <c r="N308" s="47">
        <v>200</v>
      </c>
      <c r="O308" s="10" t="s">
        <v>320</v>
      </c>
      <c r="P308" s="10"/>
      <c r="Q308" s="46"/>
      <c r="R308" s="48"/>
      <c r="S308" s="10" t="s">
        <v>149</v>
      </c>
      <c r="T308" s="46" t="s">
        <v>136</v>
      </c>
      <c r="U308" s="46"/>
      <c r="V308" s="46"/>
      <c r="W308" s="46"/>
      <c r="X308" s="46"/>
      <c r="Y308" s="46"/>
      <c r="Z308" s="46"/>
      <c r="AA308" s="46"/>
      <c r="AB308" s="46"/>
      <c r="AC308" s="46"/>
      <c r="AD308" s="46"/>
      <c r="AE308" s="46"/>
      <c r="AF308" s="46"/>
      <c r="AG308" s="46"/>
      <c r="AH308" s="46"/>
      <c r="AI308" s="46"/>
      <c r="AJ308" s="46"/>
      <c r="AK308" s="10"/>
      <c r="AL308" s="10"/>
      <c r="AM308" s="10"/>
      <c r="AN308" s="10"/>
      <c r="AO308" s="46"/>
      <c r="AP308" s="46"/>
      <c r="AQ308" s="46"/>
      <c r="AR308" s="46"/>
      <c r="AS308" s="49"/>
      <c r="AT308" s="49"/>
      <c r="AU308" s="50"/>
      <c r="AV308" s="50"/>
      <c r="AW308" s="51"/>
      <c r="AX308" s="51"/>
    </row>
    <row r="309" spans="1:50" s="13" customFormat="1" x14ac:dyDescent="0.35">
      <c r="A309" s="10" t="e">
        <f>IF(F309="Gateway","SDWAN Gateway, SDW0020",IF(E309="","",VLOOKUP(E309,#REF!,2,FALSE)))</f>
        <v>#REF!</v>
      </c>
      <c r="B309" s="10" t="e">
        <f>IF(F309="Gateway","not applicable",IF(E309="","",VLOOKUP(E309,#REF!,3,FALSE)))</f>
        <v>#REF!</v>
      </c>
      <c r="C309" s="10" t="e">
        <f>IF(F309="Gateway","19400263",IF(E309="","",VLOOKUP(E309,#REF!,4,FALSE)))</f>
        <v>#REF!</v>
      </c>
      <c r="D309" s="43" t="s">
        <v>1313</v>
      </c>
      <c r="E309" s="43" t="s">
        <v>128</v>
      </c>
      <c r="F309" s="10" t="s">
        <v>129</v>
      </c>
      <c r="G309" s="52" t="s">
        <v>39</v>
      </c>
      <c r="H309" s="46" t="s">
        <v>2116</v>
      </c>
      <c r="I309" s="46"/>
      <c r="J309" s="46">
        <v>10</v>
      </c>
      <c r="K309" s="10"/>
      <c r="L309" s="10" t="s">
        <v>205</v>
      </c>
      <c r="M309" s="10" t="s">
        <v>159</v>
      </c>
      <c r="N309" s="47">
        <v>200</v>
      </c>
      <c r="O309" s="10" t="s">
        <v>320</v>
      </c>
      <c r="P309" s="10"/>
      <c r="Q309" s="46"/>
      <c r="R309" s="48"/>
      <c r="S309" s="10" t="s">
        <v>149</v>
      </c>
      <c r="T309" s="46" t="s">
        <v>136</v>
      </c>
      <c r="U309" s="46"/>
      <c r="V309" s="46"/>
      <c r="W309" s="46"/>
      <c r="X309" s="46"/>
      <c r="Y309" s="46"/>
      <c r="Z309" s="46"/>
      <c r="AA309" s="46"/>
      <c r="AB309" s="46"/>
      <c r="AC309" s="46"/>
      <c r="AD309" s="46"/>
      <c r="AE309" s="46"/>
      <c r="AF309" s="46"/>
      <c r="AG309" s="46"/>
      <c r="AH309" s="46"/>
      <c r="AI309" s="46"/>
      <c r="AJ309" s="46"/>
      <c r="AK309" s="10"/>
      <c r="AL309" s="10"/>
      <c r="AM309" s="10"/>
      <c r="AN309" s="10"/>
      <c r="AO309" s="46"/>
      <c r="AP309" s="46"/>
      <c r="AQ309" s="46"/>
      <c r="AR309" s="46"/>
      <c r="AS309" s="49"/>
      <c r="AT309" s="49"/>
      <c r="AU309" s="50"/>
      <c r="AV309" s="50"/>
      <c r="AW309" s="51"/>
      <c r="AX309" s="51"/>
    </row>
    <row r="310" spans="1:50" s="13" customFormat="1" x14ac:dyDescent="0.35">
      <c r="A310" s="10" t="e">
        <f>IF(F310="Gateway","SDWAN Gateway, SDW0020",IF(E310="","",VLOOKUP(E310,#REF!,2,FALSE)))</f>
        <v>#REF!</v>
      </c>
      <c r="B310" s="10" t="e">
        <f>IF(F310="Gateway","not applicable",IF(E310="","",VLOOKUP(E310,#REF!,3,FALSE)))</f>
        <v>#REF!</v>
      </c>
      <c r="C310" s="10" t="e">
        <f>IF(F310="Gateway","19400263",IF(E310="","",VLOOKUP(E310,#REF!,4,FALSE)))</f>
        <v>#REF!</v>
      </c>
      <c r="D310" s="43" t="s">
        <v>1315</v>
      </c>
      <c r="E310" s="43" t="s">
        <v>128</v>
      </c>
      <c r="F310" s="10" t="s">
        <v>129</v>
      </c>
      <c r="G310" s="52" t="s">
        <v>39</v>
      </c>
      <c r="H310" s="74" t="s">
        <v>2117</v>
      </c>
      <c r="I310" s="46"/>
      <c r="J310" s="46">
        <v>9</v>
      </c>
      <c r="K310" s="10"/>
      <c r="L310" s="10" t="s">
        <v>205</v>
      </c>
      <c r="M310" s="10" t="s">
        <v>147</v>
      </c>
      <c r="N310" s="47">
        <v>200</v>
      </c>
      <c r="O310" s="10" t="s">
        <v>321</v>
      </c>
      <c r="P310" s="10"/>
      <c r="Q310" s="46"/>
      <c r="R310" s="48"/>
      <c r="S310" s="10" t="s">
        <v>149</v>
      </c>
      <c r="T310" s="46" t="s">
        <v>136</v>
      </c>
      <c r="U310" s="46"/>
      <c r="V310" s="46"/>
      <c r="W310" s="46"/>
      <c r="X310" s="46"/>
      <c r="Y310" s="46"/>
      <c r="Z310" s="46"/>
      <c r="AA310" s="46"/>
      <c r="AB310" s="46"/>
      <c r="AC310" s="46"/>
      <c r="AD310" s="46"/>
      <c r="AE310" s="46"/>
      <c r="AF310" s="46"/>
      <c r="AG310" s="46"/>
      <c r="AH310" s="46"/>
      <c r="AI310" s="46"/>
      <c r="AJ310" s="46"/>
      <c r="AK310" s="10"/>
      <c r="AL310" s="10"/>
      <c r="AM310" s="10"/>
      <c r="AN310" s="10"/>
      <c r="AO310" s="46"/>
      <c r="AP310" s="46"/>
      <c r="AQ310" s="46"/>
      <c r="AR310" s="46"/>
      <c r="AS310" s="49"/>
      <c r="AT310" s="49"/>
      <c r="AU310" s="50"/>
      <c r="AV310" s="50"/>
      <c r="AW310" s="51"/>
      <c r="AX310" s="51"/>
    </row>
    <row r="311" spans="1:50" s="13" customFormat="1" x14ac:dyDescent="0.35">
      <c r="A311" s="10" t="e">
        <f>IF(F311="Gateway","SDWAN Gateway, SDW0020",IF(E311="","",VLOOKUP(E311,#REF!,2,FALSE)))</f>
        <v>#REF!</v>
      </c>
      <c r="B311" s="10" t="e">
        <f>IF(F311="Gateway","not applicable",IF(E311="","",VLOOKUP(E311,#REF!,3,FALSE)))</f>
        <v>#REF!</v>
      </c>
      <c r="C311" s="10" t="e">
        <f>IF(F311="Gateway","19400263",IF(E311="","",VLOOKUP(E311,#REF!,4,FALSE)))</f>
        <v>#REF!</v>
      </c>
      <c r="D311" s="43" t="s">
        <v>1317</v>
      </c>
      <c r="E311" s="43" t="s">
        <v>128</v>
      </c>
      <c r="F311" s="10" t="s">
        <v>129</v>
      </c>
      <c r="G311" s="52" t="s">
        <v>39</v>
      </c>
      <c r="H311" s="74" t="s">
        <v>2117</v>
      </c>
      <c r="I311" s="46"/>
      <c r="J311" s="46">
        <v>10</v>
      </c>
      <c r="K311" s="10"/>
      <c r="L311" s="10" t="s">
        <v>205</v>
      </c>
      <c r="M311" s="10" t="s">
        <v>159</v>
      </c>
      <c r="N311" s="47">
        <v>200</v>
      </c>
      <c r="O311" s="10" t="s">
        <v>321</v>
      </c>
      <c r="P311" s="10"/>
      <c r="Q311" s="46"/>
      <c r="R311" s="48"/>
      <c r="S311" s="10" t="s">
        <v>149</v>
      </c>
      <c r="T311" s="46" t="s">
        <v>136</v>
      </c>
      <c r="U311" s="46"/>
      <c r="V311" s="46"/>
      <c r="W311" s="46"/>
      <c r="X311" s="46"/>
      <c r="Y311" s="46"/>
      <c r="Z311" s="46"/>
      <c r="AA311" s="46"/>
      <c r="AB311" s="46"/>
      <c r="AC311" s="46"/>
      <c r="AD311" s="46"/>
      <c r="AE311" s="46"/>
      <c r="AF311" s="46"/>
      <c r="AG311" s="46"/>
      <c r="AH311" s="46"/>
      <c r="AI311" s="46"/>
      <c r="AJ311" s="46"/>
      <c r="AK311" s="10"/>
      <c r="AL311" s="10"/>
      <c r="AM311" s="10"/>
      <c r="AN311" s="10"/>
      <c r="AO311" s="46"/>
      <c r="AP311" s="46"/>
      <c r="AQ311" s="46"/>
      <c r="AR311" s="46"/>
      <c r="AS311" s="49"/>
      <c r="AT311" s="49"/>
      <c r="AU311" s="50"/>
      <c r="AV311" s="50"/>
      <c r="AW311" s="51"/>
      <c r="AX311" s="51"/>
    </row>
    <row r="312" spans="1:50" s="13" customFormat="1" x14ac:dyDescent="0.35">
      <c r="A312" s="10" t="e">
        <f>IF(F312="Gateway","SDWAN Gateway, SDW0020",IF(E312="","",VLOOKUP(E312,#REF!,2,FALSE)))</f>
        <v>#REF!</v>
      </c>
      <c r="B312" s="10" t="e">
        <f>IF(F312="Gateway","not applicable",IF(E312="","",VLOOKUP(E312,#REF!,3,FALSE)))</f>
        <v>#REF!</v>
      </c>
      <c r="C312" s="10" t="e">
        <f>IF(F312="Gateway","19400263",IF(E312="","",VLOOKUP(E312,#REF!,4,FALSE)))</f>
        <v>#REF!</v>
      </c>
      <c r="D312" s="43" t="s">
        <v>1319</v>
      </c>
      <c r="E312" s="43" t="s">
        <v>128</v>
      </c>
      <c r="F312" s="10" t="s">
        <v>129</v>
      </c>
      <c r="G312" s="52" t="s">
        <v>39</v>
      </c>
      <c r="H312" s="46" t="s">
        <v>1979</v>
      </c>
      <c r="I312" s="46"/>
      <c r="J312" s="46">
        <v>30</v>
      </c>
      <c r="K312" s="10"/>
      <c r="L312" s="10" t="s">
        <v>205</v>
      </c>
      <c r="M312" s="10" t="s">
        <v>147</v>
      </c>
      <c r="N312" s="47">
        <v>100</v>
      </c>
      <c r="O312" s="10" t="s">
        <v>322</v>
      </c>
      <c r="P312" s="10"/>
      <c r="Q312" s="46"/>
      <c r="R312" s="48"/>
      <c r="S312" s="10" t="s">
        <v>149</v>
      </c>
      <c r="T312" s="46" t="s">
        <v>136</v>
      </c>
      <c r="U312" s="46"/>
      <c r="V312" s="46"/>
      <c r="W312" s="46"/>
      <c r="X312" s="46"/>
      <c r="Y312" s="46"/>
      <c r="Z312" s="46"/>
      <c r="AA312" s="46"/>
      <c r="AB312" s="46"/>
      <c r="AC312" s="46"/>
      <c r="AD312" s="46"/>
      <c r="AE312" s="46"/>
      <c r="AF312" s="46"/>
      <c r="AG312" s="46"/>
      <c r="AH312" s="46"/>
      <c r="AI312" s="46"/>
      <c r="AJ312" s="46"/>
      <c r="AK312" s="10"/>
      <c r="AL312" s="10"/>
      <c r="AM312" s="10"/>
      <c r="AN312" s="10"/>
      <c r="AO312" s="46"/>
      <c r="AP312" s="46"/>
      <c r="AQ312" s="46"/>
      <c r="AR312" s="46"/>
      <c r="AS312" s="49"/>
      <c r="AT312" s="49"/>
      <c r="AU312" s="50"/>
      <c r="AV312" s="50"/>
      <c r="AW312" s="51"/>
      <c r="AX312" s="51"/>
    </row>
    <row r="313" spans="1:50" s="13" customFormat="1" x14ac:dyDescent="0.35">
      <c r="A313" s="10" t="e">
        <f>IF(F313="Gateway","SDWAN Gateway, SDW0020",IF(E313="","",VLOOKUP(E313,#REF!,2,FALSE)))</f>
        <v>#REF!</v>
      </c>
      <c r="B313" s="10" t="e">
        <f>IF(F313="Gateway","not applicable",IF(E313="","",VLOOKUP(E313,#REF!,3,FALSE)))</f>
        <v>#REF!</v>
      </c>
      <c r="C313" s="10" t="e">
        <f>IF(F313="Gateway","19400263",IF(E313="","",VLOOKUP(E313,#REF!,4,FALSE)))</f>
        <v>#REF!</v>
      </c>
      <c r="D313" s="43" t="s">
        <v>1321</v>
      </c>
      <c r="E313" s="43" t="s">
        <v>128</v>
      </c>
      <c r="F313" s="10" t="s">
        <v>129</v>
      </c>
      <c r="G313" s="52" t="s">
        <v>39</v>
      </c>
      <c r="H313" s="46" t="s">
        <v>1979</v>
      </c>
      <c r="I313" s="46"/>
      <c r="J313" s="46">
        <v>31</v>
      </c>
      <c r="K313" s="10"/>
      <c r="L313" s="10" t="s">
        <v>205</v>
      </c>
      <c r="M313" s="10" t="s">
        <v>159</v>
      </c>
      <c r="N313" s="47">
        <v>100</v>
      </c>
      <c r="O313" s="10" t="s">
        <v>322</v>
      </c>
      <c r="P313" s="10"/>
      <c r="Q313" s="46"/>
      <c r="R313" s="48"/>
      <c r="S313" s="10" t="s">
        <v>149</v>
      </c>
      <c r="T313" s="46" t="s">
        <v>136</v>
      </c>
      <c r="U313" s="46"/>
      <c r="V313" s="46"/>
      <c r="W313" s="46"/>
      <c r="X313" s="46"/>
      <c r="Y313" s="46"/>
      <c r="Z313" s="46"/>
      <c r="AA313" s="46"/>
      <c r="AB313" s="46"/>
      <c r="AC313" s="46"/>
      <c r="AD313" s="46"/>
      <c r="AE313" s="46"/>
      <c r="AF313" s="46"/>
      <c r="AG313" s="46"/>
      <c r="AH313" s="46"/>
      <c r="AI313" s="46"/>
      <c r="AJ313" s="46"/>
      <c r="AK313" s="10"/>
      <c r="AL313" s="10"/>
      <c r="AM313" s="10"/>
      <c r="AN313" s="10"/>
      <c r="AO313" s="46"/>
      <c r="AP313" s="46"/>
      <c r="AQ313" s="46"/>
      <c r="AR313" s="46"/>
      <c r="AS313" s="49"/>
      <c r="AT313" s="49"/>
      <c r="AU313" s="50"/>
      <c r="AV313" s="50"/>
      <c r="AW313" s="51"/>
      <c r="AX313" s="51"/>
    </row>
    <row r="314" spans="1:50" s="13" customFormat="1" x14ac:dyDescent="0.35">
      <c r="A314" s="10" t="e">
        <f>IF(F314="Gateway","SDWAN Gateway, SDW0020",IF(E314="","",VLOOKUP(E314,#REF!,2,FALSE)))</f>
        <v>#REF!</v>
      </c>
      <c r="B314" s="10" t="e">
        <f>IF(F314="Gateway","not applicable",IF(E314="","",VLOOKUP(E314,#REF!,3,FALSE)))</f>
        <v>#REF!</v>
      </c>
      <c r="C314" s="10" t="e">
        <f>IF(F314="Gateway","19400263",IF(E314="","",VLOOKUP(E314,#REF!,4,FALSE)))</f>
        <v>#REF!</v>
      </c>
      <c r="D314" s="43" t="s">
        <v>1323</v>
      </c>
      <c r="E314" s="43" t="s">
        <v>128</v>
      </c>
      <c r="F314" s="10" t="s">
        <v>129</v>
      </c>
      <c r="G314" s="52" t="s">
        <v>39</v>
      </c>
      <c r="H314" s="46" t="s">
        <v>2027</v>
      </c>
      <c r="I314" s="46"/>
      <c r="J314" s="46">
        <v>30</v>
      </c>
      <c r="K314" s="10"/>
      <c r="L314" s="10" t="s">
        <v>205</v>
      </c>
      <c r="M314" s="10" t="s">
        <v>147</v>
      </c>
      <c r="N314" s="47">
        <v>100</v>
      </c>
      <c r="O314" s="10" t="s">
        <v>323</v>
      </c>
      <c r="P314" s="10"/>
      <c r="Q314" s="46"/>
      <c r="R314" s="48"/>
      <c r="S314" s="10" t="s">
        <v>149</v>
      </c>
      <c r="T314" s="46" t="s">
        <v>136</v>
      </c>
      <c r="U314" s="46"/>
      <c r="V314" s="46"/>
      <c r="W314" s="46"/>
      <c r="X314" s="46"/>
      <c r="Y314" s="46"/>
      <c r="Z314" s="46"/>
      <c r="AA314" s="46"/>
      <c r="AB314" s="46"/>
      <c r="AC314" s="46"/>
      <c r="AD314" s="46"/>
      <c r="AE314" s="46"/>
      <c r="AF314" s="46"/>
      <c r="AG314" s="46"/>
      <c r="AH314" s="46"/>
      <c r="AI314" s="46"/>
      <c r="AJ314" s="46"/>
      <c r="AK314" s="10"/>
      <c r="AL314" s="10"/>
      <c r="AM314" s="10"/>
      <c r="AN314" s="10"/>
      <c r="AO314" s="46"/>
      <c r="AP314" s="46"/>
      <c r="AQ314" s="46"/>
      <c r="AR314" s="46"/>
      <c r="AS314" s="49"/>
      <c r="AT314" s="49"/>
      <c r="AU314" s="50"/>
      <c r="AV314" s="50"/>
      <c r="AW314" s="51"/>
      <c r="AX314" s="51"/>
    </row>
    <row r="315" spans="1:50" s="13" customFormat="1" x14ac:dyDescent="0.35">
      <c r="A315" s="10" t="e">
        <f>IF(F315="Gateway","SDWAN Gateway, SDW0020",IF(E315="","",VLOOKUP(E315,#REF!,2,FALSE)))</f>
        <v>#REF!</v>
      </c>
      <c r="B315" s="10" t="e">
        <f>IF(F315="Gateway","not applicable",IF(E315="","",VLOOKUP(E315,#REF!,3,FALSE)))</f>
        <v>#REF!</v>
      </c>
      <c r="C315" s="10" t="e">
        <f>IF(F315="Gateway","19400263",IF(E315="","",VLOOKUP(E315,#REF!,4,FALSE)))</f>
        <v>#REF!</v>
      </c>
      <c r="D315" s="43" t="s">
        <v>1325</v>
      </c>
      <c r="E315" s="43" t="s">
        <v>128</v>
      </c>
      <c r="F315" s="10" t="s">
        <v>129</v>
      </c>
      <c r="G315" s="52" t="s">
        <v>39</v>
      </c>
      <c r="H315" s="46" t="s">
        <v>2027</v>
      </c>
      <c r="I315" s="46"/>
      <c r="J315" s="46">
        <v>31</v>
      </c>
      <c r="K315" s="10"/>
      <c r="L315" s="10" t="s">
        <v>205</v>
      </c>
      <c r="M315" s="10" t="s">
        <v>159</v>
      </c>
      <c r="N315" s="47">
        <v>100</v>
      </c>
      <c r="O315" s="10" t="s">
        <v>323</v>
      </c>
      <c r="P315" s="10"/>
      <c r="Q315" s="46"/>
      <c r="R315" s="48"/>
      <c r="S315" s="10" t="s">
        <v>149</v>
      </c>
      <c r="T315" s="46" t="s">
        <v>136</v>
      </c>
      <c r="U315" s="46"/>
      <c r="V315" s="46"/>
      <c r="W315" s="46"/>
      <c r="X315" s="46"/>
      <c r="Y315" s="46"/>
      <c r="Z315" s="46"/>
      <c r="AA315" s="46"/>
      <c r="AB315" s="46"/>
      <c r="AC315" s="46"/>
      <c r="AD315" s="46"/>
      <c r="AE315" s="46"/>
      <c r="AF315" s="46"/>
      <c r="AG315" s="46"/>
      <c r="AH315" s="46"/>
      <c r="AI315" s="46"/>
      <c r="AJ315" s="46"/>
      <c r="AK315" s="10"/>
      <c r="AL315" s="10"/>
      <c r="AM315" s="10"/>
      <c r="AN315" s="10"/>
      <c r="AO315" s="46"/>
      <c r="AP315" s="46"/>
      <c r="AQ315" s="46"/>
      <c r="AR315" s="46"/>
      <c r="AS315" s="49"/>
      <c r="AT315" s="49"/>
      <c r="AU315" s="50"/>
      <c r="AV315" s="50"/>
      <c r="AW315" s="51"/>
      <c r="AX315" s="51"/>
    </row>
    <row r="316" spans="1:50" s="13" customFormat="1" x14ac:dyDescent="0.35">
      <c r="A316" s="10" t="e">
        <f>IF(F316="Gateway","SDWAN Gateway, SDW0020",IF(E316="","",VLOOKUP(E316,#REF!,2,FALSE)))</f>
        <v>#REF!</v>
      </c>
      <c r="B316" s="10" t="e">
        <f>IF(F316="Gateway","not applicable",IF(E316="","",VLOOKUP(E316,#REF!,3,FALSE)))</f>
        <v>#REF!</v>
      </c>
      <c r="C316" s="10" t="e">
        <f>IF(F316="Gateway","19400263",IF(E316="","",VLOOKUP(E316,#REF!,4,FALSE)))</f>
        <v>#REF!</v>
      </c>
      <c r="D316" s="43" t="s">
        <v>1327</v>
      </c>
      <c r="E316" s="43" t="s">
        <v>128</v>
      </c>
      <c r="F316" s="10" t="s">
        <v>129</v>
      </c>
      <c r="G316" s="52" t="s">
        <v>39</v>
      </c>
      <c r="H316" s="74" t="s">
        <v>2118</v>
      </c>
      <c r="I316" s="46"/>
      <c r="J316" s="46">
        <v>9</v>
      </c>
      <c r="K316" s="10"/>
      <c r="L316" s="10" t="s">
        <v>205</v>
      </c>
      <c r="M316" s="10" t="s">
        <v>147</v>
      </c>
      <c r="N316" s="47">
        <v>200</v>
      </c>
      <c r="O316" s="10" t="s">
        <v>324</v>
      </c>
      <c r="P316" s="10"/>
      <c r="Q316" s="46"/>
      <c r="R316" s="48"/>
      <c r="S316" s="10" t="s">
        <v>149</v>
      </c>
      <c r="T316" s="46" t="s">
        <v>136</v>
      </c>
      <c r="U316" s="46"/>
      <c r="V316" s="46"/>
      <c r="W316" s="46"/>
      <c r="X316" s="46"/>
      <c r="Y316" s="46"/>
      <c r="Z316" s="46"/>
      <c r="AA316" s="46"/>
      <c r="AB316" s="46"/>
      <c r="AC316" s="46"/>
      <c r="AD316" s="46"/>
      <c r="AE316" s="46"/>
      <c r="AF316" s="46"/>
      <c r="AG316" s="46"/>
      <c r="AH316" s="46"/>
      <c r="AI316" s="46"/>
      <c r="AJ316" s="46"/>
      <c r="AK316" s="10"/>
      <c r="AL316" s="10"/>
      <c r="AM316" s="10"/>
      <c r="AN316" s="10"/>
      <c r="AO316" s="46"/>
      <c r="AP316" s="46"/>
      <c r="AQ316" s="46"/>
      <c r="AR316" s="46"/>
      <c r="AS316" s="49"/>
      <c r="AT316" s="49"/>
      <c r="AU316" s="50"/>
      <c r="AV316" s="50"/>
      <c r="AW316" s="51"/>
      <c r="AX316" s="51"/>
    </row>
    <row r="317" spans="1:50" s="13" customFormat="1" x14ac:dyDescent="0.35">
      <c r="A317" s="10" t="e">
        <f>IF(F317="Gateway","SDWAN Gateway, SDW0020",IF(E317="","",VLOOKUP(E317,#REF!,2,FALSE)))</f>
        <v>#REF!</v>
      </c>
      <c r="B317" s="10" t="e">
        <f>IF(F317="Gateway","not applicable",IF(E317="","",VLOOKUP(E317,#REF!,3,FALSE)))</f>
        <v>#REF!</v>
      </c>
      <c r="C317" s="10" t="e">
        <f>IF(F317="Gateway","19400263",IF(E317="","",VLOOKUP(E317,#REF!,4,FALSE)))</f>
        <v>#REF!</v>
      </c>
      <c r="D317" s="43" t="s">
        <v>1329</v>
      </c>
      <c r="E317" s="43" t="s">
        <v>128</v>
      </c>
      <c r="F317" s="10" t="s">
        <v>129</v>
      </c>
      <c r="G317" s="52" t="s">
        <v>39</v>
      </c>
      <c r="H317" s="74" t="s">
        <v>2118</v>
      </c>
      <c r="I317" s="46"/>
      <c r="J317" s="46">
        <v>10</v>
      </c>
      <c r="K317" s="10"/>
      <c r="L317" s="10" t="s">
        <v>205</v>
      </c>
      <c r="M317" s="10" t="s">
        <v>159</v>
      </c>
      <c r="N317" s="47">
        <v>200</v>
      </c>
      <c r="O317" s="10" t="s">
        <v>324</v>
      </c>
      <c r="P317" s="10"/>
      <c r="Q317" s="46"/>
      <c r="R317" s="48"/>
      <c r="S317" s="10" t="s">
        <v>149</v>
      </c>
      <c r="T317" s="46" t="s">
        <v>136</v>
      </c>
      <c r="U317" s="46"/>
      <c r="V317" s="46"/>
      <c r="W317" s="46"/>
      <c r="X317" s="46"/>
      <c r="Y317" s="46"/>
      <c r="Z317" s="46"/>
      <c r="AA317" s="46"/>
      <c r="AB317" s="46"/>
      <c r="AC317" s="46"/>
      <c r="AD317" s="46"/>
      <c r="AE317" s="46"/>
      <c r="AF317" s="46"/>
      <c r="AG317" s="46"/>
      <c r="AH317" s="46"/>
      <c r="AI317" s="46"/>
      <c r="AJ317" s="46"/>
      <c r="AK317" s="10"/>
      <c r="AL317" s="10"/>
      <c r="AM317" s="10"/>
      <c r="AN317" s="10"/>
      <c r="AO317" s="46"/>
      <c r="AP317" s="46"/>
      <c r="AQ317" s="46"/>
      <c r="AR317" s="46"/>
      <c r="AS317" s="49"/>
      <c r="AT317" s="49"/>
      <c r="AU317" s="50"/>
      <c r="AV317" s="50"/>
      <c r="AW317" s="51"/>
      <c r="AX317" s="51"/>
    </row>
    <row r="318" spans="1:50" s="13" customFormat="1" x14ac:dyDescent="0.35">
      <c r="A318" s="10" t="e">
        <f>IF(F318="Gateway","SDWAN Gateway, SDW0020",IF(E318="","",VLOOKUP(E318,#REF!,2,FALSE)))</f>
        <v>#REF!</v>
      </c>
      <c r="B318" s="10" t="e">
        <f>IF(F318="Gateway","not applicable",IF(E318="","",VLOOKUP(E318,#REF!,3,FALSE)))</f>
        <v>#REF!</v>
      </c>
      <c r="C318" s="10" t="e">
        <f>IF(F318="Gateway","19400263",IF(E318="","",VLOOKUP(E318,#REF!,4,FALSE)))</f>
        <v>#REF!</v>
      </c>
      <c r="D318" s="43" t="s">
        <v>1331</v>
      </c>
      <c r="E318" s="43" t="s">
        <v>128</v>
      </c>
      <c r="F318" s="10" t="s">
        <v>129</v>
      </c>
      <c r="G318" s="52" t="s">
        <v>39</v>
      </c>
      <c r="H318" s="74" t="s">
        <v>2028</v>
      </c>
      <c r="I318" s="46"/>
      <c r="J318" s="46">
        <v>9</v>
      </c>
      <c r="K318" s="10"/>
      <c r="L318" s="10" t="s">
        <v>205</v>
      </c>
      <c r="M318" s="10" t="s">
        <v>147</v>
      </c>
      <c r="N318" s="47">
        <v>200</v>
      </c>
      <c r="O318" s="10" t="s">
        <v>325</v>
      </c>
      <c r="P318" s="10"/>
      <c r="Q318" s="46"/>
      <c r="R318" s="48"/>
      <c r="S318" s="10" t="s">
        <v>149</v>
      </c>
      <c r="T318" s="46" t="s">
        <v>136</v>
      </c>
      <c r="U318" s="46"/>
      <c r="V318" s="46"/>
      <c r="W318" s="46"/>
      <c r="X318" s="46"/>
      <c r="Y318" s="46"/>
      <c r="Z318" s="46"/>
      <c r="AA318" s="46"/>
      <c r="AB318" s="46"/>
      <c r="AC318" s="46"/>
      <c r="AD318" s="46"/>
      <c r="AE318" s="46"/>
      <c r="AF318" s="46"/>
      <c r="AG318" s="46"/>
      <c r="AH318" s="46"/>
      <c r="AI318" s="46"/>
      <c r="AJ318" s="46"/>
      <c r="AK318" s="10"/>
      <c r="AL318" s="10"/>
      <c r="AM318" s="10"/>
      <c r="AN318" s="10"/>
      <c r="AO318" s="46"/>
      <c r="AP318" s="46"/>
      <c r="AQ318" s="46"/>
      <c r="AR318" s="46"/>
      <c r="AS318" s="49"/>
      <c r="AT318" s="49"/>
      <c r="AU318" s="50"/>
      <c r="AV318" s="50"/>
      <c r="AW318" s="51"/>
      <c r="AX318" s="51"/>
    </row>
    <row r="319" spans="1:50" s="13" customFormat="1" x14ac:dyDescent="0.35">
      <c r="A319" s="10" t="e">
        <f>IF(F319="Gateway","SDWAN Gateway, SDW0020",IF(E319="","",VLOOKUP(E319,#REF!,2,FALSE)))</f>
        <v>#REF!</v>
      </c>
      <c r="B319" s="10" t="e">
        <f>IF(F319="Gateway","not applicable",IF(E319="","",VLOOKUP(E319,#REF!,3,FALSE)))</f>
        <v>#REF!</v>
      </c>
      <c r="C319" s="10" t="e">
        <f>IF(F319="Gateway","19400263",IF(E319="","",VLOOKUP(E319,#REF!,4,FALSE)))</f>
        <v>#REF!</v>
      </c>
      <c r="D319" s="43" t="s">
        <v>1333</v>
      </c>
      <c r="E319" s="43" t="s">
        <v>128</v>
      </c>
      <c r="F319" s="10" t="s">
        <v>129</v>
      </c>
      <c r="G319" s="52" t="s">
        <v>39</v>
      </c>
      <c r="H319" s="74" t="s">
        <v>2028</v>
      </c>
      <c r="I319" s="46"/>
      <c r="J319" s="46">
        <v>10</v>
      </c>
      <c r="K319" s="10"/>
      <c r="L319" s="10" t="s">
        <v>205</v>
      </c>
      <c r="M319" s="10" t="s">
        <v>159</v>
      </c>
      <c r="N319" s="47">
        <v>200</v>
      </c>
      <c r="O319" s="10" t="s">
        <v>325</v>
      </c>
      <c r="P319" s="10"/>
      <c r="Q319" s="46"/>
      <c r="R319" s="48"/>
      <c r="S319" s="10" t="s">
        <v>149</v>
      </c>
      <c r="T319" s="46" t="s">
        <v>136</v>
      </c>
      <c r="U319" s="46"/>
      <c r="V319" s="46"/>
      <c r="W319" s="46"/>
      <c r="X319" s="46"/>
      <c r="Y319" s="46"/>
      <c r="Z319" s="46"/>
      <c r="AA319" s="46"/>
      <c r="AB319" s="46"/>
      <c r="AC319" s="46"/>
      <c r="AD319" s="46"/>
      <c r="AE319" s="46"/>
      <c r="AF319" s="46"/>
      <c r="AG319" s="46"/>
      <c r="AH319" s="46"/>
      <c r="AI319" s="46"/>
      <c r="AJ319" s="46"/>
      <c r="AK319" s="10"/>
      <c r="AL319" s="10"/>
      <c r="AM319" s="10"/>
      <c r="AN319" s="10"/>
      <c r="AO319" s="46"/>
      <c r="AP319" s="46"/>
      <c r="AQ319" s="46"/>
      <c r="AR319" s="46"/>
      <c r="AS319" s="49"/>
      <c r="AT319" s="49"/>
      <c r="AU319" s="50"/>
      <c r="AV319" s="50"/>
      <c r="AW319" s="51"/>
      <c r="AX319" s="51"/>
    </row>
    <row r="320" spans="1:50" s="13" customFormat="1" ht="58" x14ac:dyDescent="0.35">
      <c r="A320" s="10" t="e">
        <f>IF(F320="Gateway","SDWAN Gateway, SDW0020",IF(E320="","",VLOOKUP(E320,#REF!,2,FALSE)))</f>
        <v>#REF!</v>
      </c>
      <c r="B320" s="10" t="e">
        <f>IF(F320="Gateway","not applicable",IF(E320="","",VLOOKUP(E320,#REF!,3,FALSE)))</f>
        <v>#REF!</v>
      </c>
      <c r="C320" s="10" t="e">
        <f>IF(F320="Gateway","19400263",IF(E320="","",VLOOKUP(E320,#REF!,4,FALSE)))</f>
        <v>#REF!</v>
      </c>
      <c r="D320" s="43" t="s">
        <v>1335</v>
      </c>
      <c r="E320" s="43" t="s">
        <v>128</v>
      </c>
      <c r="F320" s="10" t="s">
        <v>129</v>
      </c>
      <c r="G320" s="52" t="s">
        <v>39</v>
      </c>
      <c r="H320" s="46" t="s">
        <v>2119</v>
      </c>
      <c r="I320" s="46"/>
      <c r="J320" s="46">
        <v>9</v>
      </c>
      <c r="K320" s="10"/>
      <c r="L320" s="10" t="s">
        <v>205</v>
      </c>
      <c r="M320" s="10" t="s">
        <v>147</v>
      </c>
      <c r="N320" s="47">
        <v>200</v>
      </c>
      <c r="O320" s="10" t="s">
        <v>326</v>
      </c>
      <c r="P320" s="10"/>
      <c r="Q320" s="46"/>
      <c r="R320" s="48"/>
      <c r="S320" s="10" t="s">
        <v>149</v>
      </c>
      <c r="T320" s="46" t="s">
        <v>136</v>
      </c>
      <c r="U320" s="46"/>
      <c r="V320" s="46"/>
      <c r="W320" s="46"/>
      <c r="X320" s="46"/>
      <c r="Y320" s="46"/>
      <c r="Z320" s="46"/>
      <c r="AA320" s="46"/>
      <c r="AB320" s="46"/>
      <c r="AC320" s="46"/>
      <c r="AD320" s="46"/>
      <c r="AE320" s="46"/>
      <c r="AF320" s="46"/>
      <c r="AG320" s="46"/>
      <c r="AH320" s="46"/>
      <c r="AI320" s="46"/>
      <c r="AJ320" s="46"/>
      <c r="AK320" s="10"/>
      <c r="AL320" s="10"/>
      <c r="AM320" s="10"/>
      <c r="AN320" s="10"/>
      <c r="AO320" s="46"/>
      <c r="AP320" s="46"/>
      <c r="AQ320" s="46"/>
      <c r="AR320" s="46"/>
      <c r="AS320" s="49"/>
      <c r="AT320" s="49"/>
      <c r="AU320" s="50"/>
      <c r="AV320" s="50"/>
      <c r="AW320" s="51"/>
      <c r="AX320" s="51"/>
    </row>
    <row r="321" spans="1:50" s="13" customFormat="1" ht="58" x14ac:dyDescent="0.35">
      <c r="A321" s="10" t="e">
        <f>IF(F321="Gateway","SDWAN Gateway, SDW0020",IF(E321="","",VLOOKUP(E321,#REF!,2,FALSE)))</f>
        <v>#REF!</v>
      </c>
      <c r="B321" s="10" t="e">
        <f>IF(F321="Gateway","not applicable",IF(E321="","",VLOOKUP(E321,#REF!,3,FALSE)))</f>
        <v>#REF!</v>
      </c>
      <c r="C321" s="10" t="e">
        <f>IF(F321="Gateway","19400263",IF(E321="","",VLOOKUP(E321,#REF!,4,FALSE)))</f>
        <v>#REF!</v>
      </c>
      <c r="D321" s="43" t="s">
        <v>1337</v>
      </c>
      <c r="E321" s="43" t="s">
        <v>128</v>
      </c>
      <c r="F321" s="10" t="s">
        <v>129</v>
      </c>
      <c r="G321" s="52" t="s">
        <v>39</v>
      </c>
      <c r="H321" s="46" t="s">
        <v>2119</v>
      </c>
      <c r="I321" s="46"/>
      <c r="J321" s="46">
        <v>10</v>
      </c>
      <c r="K321" s="10"/>
      <c r="L321" s="10" t="s">
        <v>205</v>
      </c>
      <c r="M321" s="10" t="s">
        <v>159</v>
      </c>
      <c r="N321" s="47">
        <v>200</v>
      </c>
      <c r="O321" s="10" t="s">
        <v>326</v>
      </c>
      <c r="P321" s="10"/>
      <c r="Q321" s="46"/>
      <c r="R321" s="48"/>
      <c r="S321" s="10" t="s">
        <v>149</v>
      </c>
      <c r="T321" s="46" t="s">
        <v>136</v>
      </c>
      <c r="U321" s="46"/>
      <c r="V321" s="46"/>
      <c r="W321" s="46"/>
      <c r="X321" s="46"/>
      <c r="Y321" s="46"/>
      <c r="Z321" s="46"/>
      <c r="AA321" s="46"/>
      <c r="AB321" s="46"/>
      <c r="AC321" s="46"/>
      <c r="AD321" s="46"/>
      <c r="AE321" s="46"/>
      <c r="AF321" s="46"/>
      <c r="AG321" s="46"/>
      <c r="AH321" s="46"/>
      <c r="AI321" s="46"/>
      <c r="AJ321" s="46"/>
      <c r="AK321" s="10"/>
      <c r="AL321" s="10"/>
      <c r="AM321" s="10"/>
      <c r="AN321" s="10"/>
      <c r="AO321" s="46"/>
      <c r="AP321" s="46"/>
      <c r="AQ321" s="46"/>
      <c r="AR321" s="46"/>
      <c r="AS321" s="49"/>
      <c r="AT321" s="49"/>
      <c r="AU321" s="50"/>
      <c r="AV321" s="50"/>
      <c r="AW321" s="51"/>
      <c r="AX321" s="51"/>
    </row>
    <row r="322" spans="1:50" s="13" customFormat="1" x14ac:dyDescent="0.35">
      <c r="A322" s="10" t="e">
        <f>IF(F322="Gateway","SDWAN Gateway, SDW0020",IF(E322="","",VLOOKUP(E322,#REF!,2,FALSE)))</f>
        <v>#REF!</v>
      </c>
      <c r="B322" s="10" t="e">
        <f>IF(F322="Gateway","not applicable",IF(E322="","",VLOOKUP(E322,#REF!,3,FALSE)))</f>
        <v>#REF!</v>
      </c>
      <c r="C322" s="10" t="e">
        <f>IF(F322="Gateway","19400263",IF(E322="","",VLOOKUP(E322,#REF!,4,FALSE)))</f>
        <v>#REF!</v>
      </c>
      <c r="D322" s="43" t="s">
        <v>1339</v>
      </c>
      <c r="E322" s="43" t="s">
        <v>128</v>
      </c>
      <c r="F322" s="10" t="s">
        <v>129</v>
      </c>
      <c r="G322" s="52" t="s">
        <v>39</v>
      </c>
      <c r="H322" s="74" t="s">
        <v>2029</v>
      </c>
      <c r="I322" s="46"/>
      <c r="J322" s="46">
        <v>9</v>
      </c>
      <c r="K322" s="10"/>
      <c r="L322" s="10" t="s">
        <v>205</v>
      </c>
      <c r="M322" s="10" t="s">
        <v>147</v>
      </c>
      <c r="N322" s="47">
        <v>200</v>
      </c>
      <c r="O322" s="10" t="s">
        <v>326</v>
      </c>
      <c r="P322" s="10"/>
      <c r="Q322" s="46"/>
      <c r="R322" s="48"/>
      <c r="S322" s="10" t="s">
        <v>149</v>
      </c>
      <c r="T322" s="46" t="s">
        <v>136</v>
      </c>
      <c r="U322" s="46"/>
      <c r="V322" s="46"/>
      <c r="W322" s="46"/>
      <c r="X322" s="46"/>
      <c r="Y322" s="46"/>
      <c r="Z322" s="46"/>
      <c r="AA322" s="46"/>
      <c r="AB322" s="46"/>
      <c r="AC322" s="46"/>
      <c r="AD322" s="46"/>
      <c r="AE322" s="46"/>
      <c r="AF322" s="46"/>
      <c r="AG322" s="46"/>
      <c r="AH322" s="46"/>
      <c r="AI322" s="46"/>
      <c r="AJ322" s="46"/>
      <c r="AK322" s="10"/>
      <c r="AL322" s="10"/>
      <c r="AM322" s="10"/>
      <c r="AN322" s="10"/>
      <c r="AO322" s="46"/>
      <c r="AP322" s="46"/>
      <c r="AQ322" s="46"/>
      <c r="AR322" s="46"/>
      <c r="AS322" s="49"/>
      <c r="AT322" s="49"/>
      <c r="AU322" s="50"/>
      <c r="AV322" s="50"/>
      <c r="AW322" s="51"/>
      <c r="AX322" s="51"/>
    </row>
    <row r="323" spans="1:50" s="13" customFormat="1" x14ac:dyDescent="0.35">
      <c r="A323" s="10" t="e">
        <f>IF(F323="Gateway","SDWAN Gateway, SDW0020",IF(E323="","",VLOOKUP(E323,#REF!,2,FALSE)))</f>
        <v>#REF!</v>
      </c>
      <c r="B323" s="10" t="e">
        <f>IF(F323="Gateway","not applicable",IF(E323="","",VLOOKUP(E323,#REF!,3,FALSE)))</f>
        <v>#REF!</v>
      </c>
      <c r="C323" s="10" t="e">
        <f>IF(F323="Gateway","19400263",IF(E323="","",VLOOKUP(E323,#REF!,4,FALSE)))</f>
        <v>#REF!</v>
      </c>
      <c r="D323" s="43" t="s">
        <v>1341</v>
      </c>
      <c r="E323" s="43" t="s">
        <v>128</v>
      </c>
      <c r="F323" s="10" t="s">
        <v>129</v>
      </c>
      <c r="G323" s="52" t="s">
        <v>39</v>
      </c>
      <c r="H323" s="74" t="s">
        <v>2029</v>
      </c>
      <c r="I323" s="46"/>
      <c r="J323" s="46">
        <v>10</v>
      </c>
      <c r="K323" s="10"/>
      <c r="L323" s="10" t="s">
        <v>205</v>
      </c>
      <c r="M323" s="10" t="s">
        <v>159</v>
      </c>
      <c r="N323" s="47">
        <v>200</v>
      </c>
      <c r="O323" s="10" t="s">
        <v>326</v>
      </c>
      <c r="P323" s="10"/>
      <c r="Q323" s="46"/>
      <c r="R323" s="48"/>
      <c r="S323" s="10" t="s">
        <v>149</v>
      </c>
      <c r="T323" s="46" t="s">
        <v>136</v>
      </c>
      <c r="U323" s="46"/>
      <c r="V323" s="46"/>
      <c r="W323" s="46"/>
      <c r="X323" s="46"/>
      <c r="Y323" s="46"/>
      <c r="Z323" s="46"/>
      <c r="AA323" s="46"/>
      <c r="AB323" s="46"/>
      <c r="AC323" s="46"/>
      <c r="AD323" s="46"/>
      <c r="AE323" s="46"/>
      <c r="AF323" s="46"/>
      <c r="AG323" s="46"/>
      <c r="AH323" s="46"/>
      <c r="AI323" s="46"/>
      <c r="AJ323" s="46"/>
      <c r="AK323" s="10"/>
      <c r="AL323" s="10"/>
      <c r="AM323" s="10"/>
      <c r="AN323" s="10"/>
      <c r="AO323" s="46"/>
      <c r="AP323" s="46"/>
      <c r="AQ323" s="46"/>
      <c r="AR323" s="46"/>
      <c r="AS323" s="49"/>
      <c r="AT323" s="49"/>
      <c r="AU323" s="50"/>
      <c r="AV323" s="50"/>
      <c r="AW323" s="51"/>
      <c r="AX323" s="51"/>
    </row>
    <row r="324" spans="1:50" s="13" customFormat="1" x14ac:dyDescent="0.35">
      <c r="A324" s="10" t="e">
        <f>IF(F324="Gateway","SDWAN Gateway, SDW0020",IF(E324="","",VLOOKUP(E324,#REF!,2,FALSE)))</f>
        <v>#REF!</v>
      </c>
      <c r="B324" s="10" t="e">
        <f>IF(F324="Gateway","not applicable",IF(E324="","",VLOOKUP(E324,#REF!,3,FALSE)))</f>
        <v>#REF!</v>
      </c>
      <c r="C324" s="10" t="e">
        <f>IF(F324="Gateway","19400263",IF(E324="","",VLOOKUP(E324,#REF!,4,FALSE)))</f>
        <v>#REF!</v>
      </c>
      <c r="D324" s="43" t="s">
        <v>1343</v>
      </c>
      <c r="E324" s="43" t="s">
        <v>128</v>
      </c>
      <c r="F324" s="10" t="s">
        <v>129</v>
      </c>
      <c r="G324" s="52" t="s">
        <v>39</v>
      </c>
      <c r="H324" s="46" t="s">
        <v>2030</v>
      </c>
      <c r="I324" s="46"/>
      <c r="J324" s="46">
        <v>9</v>
      </c>
      <c r="K324" s="10"/>
      <c r="L324" s="10" t="s">
        <v>205</v>
      </c>
      <c r="M324" s="10" t="s">
        <v>147</v>
      </c>
      <c r="N324" s="47">
        <v>200</v>
      </c>
      <c r="O324" s="10" t="s">
        <v>327</v>
      </c>
      <c r="P324" s="10"/>
      <c r="Q324" s="46"/>
      <c r="R324" s="48"/>
      <c r="S324" s="10" t="s">
        <v>149</v>
      </c>
      <c r="T324" s="46" t="s">
        <v>136</v>
      </c>
      <c r="U324" s="46"/>
      <c r="V324" s="46"/>
      <c r="W324" s="46"/>
      <c r="X324" s="46"/>
      <c r="Y324" s="46"/>
      <c r="Z324" s="46"/>
      <c r="AA324" s="46"/>
      <c r="AB324" s="46"/>
      <c r="AC324" s="46"/>
      <c r="AD324" s="46"/>
      <c r="AE324" s="46"/>
      <c r="AF324" s="46"/>
      <c r="AG324" s="46"/>
      <c r="AH324" s="46"/>
      <c r="AI324" s="46"/>
      <c r="AJ324" s="46"/>
      <c r="AK324" s="10"/>
      <c r="AL324" s="10"/>
      <c r="AM324" s="10"/>
      <c r="AN324" s="10"/>
      <c r="AO324" s="46"/>
      <c r="AP324" s="46"/>
      <c r="AQ324" s="46"/>
      <c r="AR324" s="46"/>
      <c r="AS324" s="49"/>
      <c r="AT324" s="49"/>
      <c r="AU324" s="50"/>
      <c r="AV324" s="50"/>
      <c r="AW324" s="51"/>
      <c r="AX324" s="51"/>
    </row>
    <row r="325" spans="1:50" s="13" customFormat="1" x14ac:dyDescent="0.35">
      <c r="A325" s="10" t="e">
        <f>IF(F325="Gateway","SDWAN Gateway, SDW0020",IF(E325="","",VLOOKUP(E325,#REF!,2,FALSE)))</f>
        <v>#REF!</v>
      </c>
      <c r="B325" s="10" t="e">
        <f>IF(F325="Gateway","not applicable",IF(E325="","",VLOOKUP(E325,#REF!,3,FALSE)))</f>
        <v>#REF!</v>
      </c>
      <c r="C325" s="10" t="e">
        <f>IF(F325="Gateway","19400263",IF(E325="","",VLOOKUP(E325,#REF!,4,FALSE)))</f>
        <v>#REF!</v>
      </c>
      <c r="D325" s="43" t="s">
        <v>1345</v>
      </c>
      <c r="E325" s="43" t="s">
        <v>128</v>
      </c>
      <c r="F325" s="10" t="s">
        <v>129</v>
      </c>
      <c r="G325" s="52" t="s">
        <v>39</v>
      </c>
      <c r="H325" s="46" t="s">
        <v>2030</v>
      </c>
      <c r="I325" s="46"/>
      <c r="J325" s="46">
        <v>10</v>
      </c>
      <c r="K325" s="10"/>
      <c r="L325" s="10" t="s">
        <v>205</v>
      </c>
      <c r="M325" s="10" t="s">
        <v>159</v>
      </c>
      <c r="N325" s="47">
        <v>200</v>
      </c>
      <c r="O325" s="10" t="s">
        <v>327</v>
      </c>
      <c r="P325" s="10"/>
      <c r="Q325" s="46"/>
      <c r="R325" s="48"/>
      <c r="S325" s="10" t="s">
        <v>149</v>
      </c>
      <c r="T325" s="46" t="s">
        <v>136</v>
      </c>
      <c r="U325" s="46"/>
      <c r="V325" s="46"/>
      <c r="W325" s="46"/>
      <c r="X325" s="46"/>
      <c r="Y325" s="46"/>
      <c r="Z325" s="46"/>
      <c r="AA325" s="46"/>
      <c r="AB325" s="46"/>
      <c r="AC325" s="46"/>
      <c r="AD325" s="46"/>
      <c r="AE325" s="46"/>
      <c r="AF325" s="46"/>
      <c r="AG325" s="46"/>
      <c r="AH325" s="46"/>
      <c r="AI325" s="46"/>
      <c r="AJ325" s="46"/>
      <c r="AK325" s="10"/>
      <c r="AL325" s="10"/>
      <c r="AM325" s="10"/>
      <c r="AN325" s="10"/>
      <c r="AO325" s="46"/>
      <c r="AP325" s="46"/>
      <c r="AQ325" s="46"/>
      <c r="AR325" s="46"/>
      <c r="AS325" s="49"/>
      <c r="AT325" s="49"/>
      <c r="AU325" s="50"/>
      <c r="AV325" s="50"/>
      <c r="AW325" s="51"/>
      <c r="AX325" s="51"/>
    </row>
    <row r="326" spans="1:50" s="13" customFormat="1" x14ac:dyDescent="0.35">
      <c r="A326" s="10" t="e">
        <f>IF(F326="Gateway","SDWAN Gateway, SDW0020",IF(E326="","",VLOOKUP(E326,#REF!,2,FALSE)))</f>
        <v>#REF!</v>
      </c>
      <c r="B326" s="10" t="e">
        <f>IF(F326="Gateway","not applicable",IF(E326="","",VLOOKUP(E326,#REF!,3,FALSE)))</f>
        <v>#REF!</v>
      </c>
      <c r="C326" s="10" t="e">
        <f>IF(F326="Gateway","19400263",IF(E326="","",VLOOKUP(E326,#REF!,4,FALSE)))</f>
        <v>#REF!</v>
      </c>
      <c r="D326" s="43" t="s">
        <v>1347</v>
      </c>
      <c r="E326" s="43" t="s">
        <v>128</v>
      </c>
      <c r="F326" s="10" t="s">
        <v>129</v>
      </c>
      <c r="G326" s="52" t="s">
        <v>39</v>
      </c>
      <c r="H326" s="46" t="s">
        <v>2031</v>
      </c>
      <c r="I326" s="46"/>
      <c r="J326" s="46">
        <v>9</v>
      </c>
      <c r="K326" s="10"/>
      <c r="L326" s="10" t="s">
        <v>205</v>
      </c>
      <c r="M326" s="10" t="s">
        <v>147</v>
      </c>
      <c r="N326" s="47">
        <v>200</v>
      </c>
      <c r="O326" s="10" t="s">
        <v>328</v>
      </c>
      <c r="P326" s="10"/>
      <c r="Q326" s="46"/>
      <c r="R326" s="48"/>
      <c r="S326" s="10" t="s">
        <v>149</v>
      </c>
      <c r="T326" s="46" t="s">
        <v>136</v>
      </c>
      <c r="U326" s="46"/>
      <c r="V326" s="46"/>
      <c r="W326" s="46"/>
      <c r="X326" s="46"/>
      <c r="Y326" s="46"/>
      <c r="Z326" s="46"/>
      <c r="AA326" s="46"/>
      <c r="AB326" s="46"/>
      <c r="AC326" s="46"/>
      <c r="AD326" s="46"/>
      <c r="AE326" s="46"/>
      <c r="AF326" s="46"/>
      <c r="AG326" s="46"/>
      <c r="AH326" s="46"/>
      <c r="AI326" s="46"/>
      <c r="AJ326" s="46"/>
      <c r="AK326" s="10"/>
      <c r="AL326" s="10"/>
      <c r="AM326" s="10"/>
      <c r="AN326" s="10"/>
      <c r="AO326" s="46"/>
      <c r="AP326" s="46"/>
      <c r="AQ326" s="46"/>
      <c r="AR326" s="46"/>
      <c r="AS326" s="49"/>
      <c r="AT326" s="49"/>
      <c r="AU326" s="50"/>
      <c r="AV326" s="50"/>
      <c r="AW326" s="51"/>
      <c r="AX326" s="51"/>
    </row>
    <row r="327" spans="1:50" s="13" customFormat="1" x14ac:dyDescent="0.35">
      <c r="A327" s="10" t="e">
        <f>IF(F327="Gateway","SDWAN Gateway, SDW0020",IF(E327="","",VLOOKUP(E327,#REF!,2,FALSE)))</f>
        <v>#REF!</v>
      </c>
      <c r="B327" s="10" t="e">
        <f>IF(F327="Gateway","not applicable",IF(E327="","",VLOOKUP(E327,#REF!,3,FALSE)))</f>
        <v>#REF!</v>
      </c>
      <c r="C327" s="10" t="e">
        <f>IF(F327="Gateway","19400263",IF(E327="","",VLOOKUP(E327,#REF!,4,FALSE)))</f>
        <v>#REF!</v>
      </c>
      <c r="D327" s="43" t="s">
        <v>1349</v>
      </c>
      <c r="E327" s="43" t="s">
        <v>128</v>
      </c>
      <c r="F327" s="10" t="s">
        <v>129</v>
      </c>
      <c r="G327" s="52" t="s">
        <v>39</v>
      </c>
      <c r="H327" s="46" t="s">
        <v>2031</v>
      </c>
      <c r="I327" s="46"/>
      <c r="J327" s="46">
        <v>10</v>
      </c>
      <c r="K327" s="10"/>
      <c r="L327" s="10" t="s">
        <v>205</v>
      </c>
      <c r="M327" s="10" t="s">
        <v>159</v>
      </c>
      <c r="N327" s="47">
        <v>200</v>
      </c>
      <c r="O327" s="10" t="s">
        <v>328</v>
      </c>
      <c r="P327" s="10"/>
      <c r="Q327" s="46"/>
      <c r="R327" s="48"/>
      <c r="S327" s="10" t="s">
        <v>149</v>
      </c>
      <c r="T327" s="46" t="s">
        <v>136</v>
      </c>
      <c r="U327" s="46"/>
      <c r="V327" s="46"/>
      <c r="W327" s="46"/>
      <c r="X327" s="46"/>
      <c r="Y327" s="46"/>
      <c r="Z327" s="46"/>
      <c r="AA327" s="46"/>
      <c r="AB327" s="46"/>
      <c r="AC327" s="46"/>
      <c r="AD327" s="46"/>
      <c r="AE327" s="46"/>
      <c r="AF327" s="46"/>
      <c r="AG327" s="46"/>
      <c r="AH327" s="46"/>
      <c r="AI327" s="46"/>
      <c r="AJ327" s="46"/>
      <c r="AK327" s="10"/>
      <c r="AL327" s="10"/>
      <c r="AM327" s="10"/>
      <c r="AN327" s="10"/>
      <c r="AO327" s="46"/>
      <c r="AP327" s="46"/>
      <c r="AQ327" s="46"/>
      <c r="AR327" s="46"/>
      <c r="AS327" s="49"/>
      <c r="AT327" s="49"/>
      <c r="AU327" s="50"/>
      <c r="AV327" s="50"/>
      <c r="AW327" s="51"/>
      <c r="AX327" s="51"/>
    </row>
    <row r="328" spans="1:50" s="13" customFormat="1" ht="43.5" x14ac:dyDescent="0.35">
      <c r="A328" s="10" t="e">
        <f>IF(F328="Gateway","SDWAN Gateway, SDW0020",IF(E328="","",VLOOKUP(E328,#REF!,2,FALSE)))</f>
        <v>#REF!</v>
      </c>
      <c r="B328" s="10" t="e">
        <f>IF(F328="Gateway","not applicable",IF(E328="","",VLOOKUP(E328,#REF!,3,FALSE)))</f>
        <v>#REF!</v>
      </c>
      <c r="C328" s="10" t="e">
        <f>IF(F328="Gateway","19400263",IF(E328="","",VLOOKUP(E328,#REF!,4,FALSE)))</f>
        <v>#REF!</v>
      </c>
      <c r="D328" s="43" t="s">
        <v>1351</v>
      </c>
      <c r="E328" s="43" t="s">
        <v>128</v>
      </c>
      <c r="F328" s="10" t="s">
        <v>129</v>
      </c>
      <c r="G328" s="52" t="s">
        <v>39</v>
      </c>
      <c r="H328" s="46" t="s">
        <v>2032</v>
      </c>
      <c r="I328" s="46"/>
      <c r="J328" s="46">
        <v>30</v>
      </c>
      <c r="K328" s="10"/>
      <c r="L328" s="10" t="s">
        <v>205</v>
      </c>
      <c r="M328" s="10" t="s">
        <v>147</v>
      </c>
      <c r="N328" s="47">
        <v>100</v>
      </c>
      <c r="O328" s="10" t="s">
        <v>329</v>
      </c>
      <c r="P328" s="10"/>
      <c r="Q328" s="46"/>
      <c r="R328" s="48"/>
      <c r="S328" s="10" t="s">
        <v>149</v>
      </c>
      <c r="T328" s="46" t="s">
        <v>136</v>
      </c>
      <c r="U328" s="46"/>
      <c r="V328" s="46"/>
      <c r="W328" s="46"/>
      <c r="X328" s="46"/>
      <c r="Y328" s="46"/>
      <c r="Z328" s="46"/>
      <c r="AA328" s="46"/>
      <c r="AB328" s="46"/>
      <c r="AC328" s="46"/>
      <c r="AD328" s="46"/>
      <c r="AE328" s="46"/>
      <c r="AF328" s="46"/>
      <c r="AG328" s="46"/>
      <c r="AH328" s="46"/>
      <c r="AI328" s="46"/>
      <c r="AJ328" s="46"/>
      <c r="AK328" s="10"/>
      <c r="AL328" s="10"/>
      <c r="AM328" s="10"/>
      <c r="AN328" s="10"/>
      <c r="AO328" s="46"/>
      <c r="AP328" s="46"/>
      <c r="AQ328" s="46">
        <v>1</v>
      </c>
      <c r="AR328" s="46"/>
      <c r="AS328" s="49"/>
      <c r="AT328" s="49"/>
      <c r="AU328" s="50"/>
      <c r="AV328" s="50"/>
      <c r="AW328" s="51"/>
      <c r="AX328" s="51"/>
    </row>
    <row r="329" spans="1:50" s="13" customFormat="1" ht="43.5" x14ac:dyDescent="0.35">
      <c r="A329" s="10" t="e">
        <f>IF(F329="Gateway","SDWAN Gateway, SDW0020",IF(E329="","",VLOOKUP(E329,#REF!,2,FALSE)))</f>
        <v>#REF!</v>
      </c>
      <c r="B329" s="10" t="e">
        <f>IF(F329="Gateway","not applicable",IF(E329="","",VLOOKUP(E329,#REF!,3,FALSE)))</f>
        <v>#REF!</v>
      </c>
      <c r="C329" s="10" t="e">
        <f>IF(F329="Gateway","19400263",IF(E329="","",VLOOKUP(E329,#REF!,4,FALSE)))</f>
        <v>#REF!</v>
      </c>
      <c r="D329" s="43" t="s">
        <v>1353</v>
      </c>
      <c r="E329" s="43" t="s">
        <v>128</v>
      </c>
      <c r="F329" s="10" t="s">
        <v>129</v>
      </c>
      <c r="G329" s="52" t="s">
        <v>39</v>
      </c>
      <c r="H329" s="46" t="s">
        <v>2032</v>
      </c>
      <c r="I329" s="46"/>
      <c r="J329" s="46">
        <v>31</v>
      </c>
      <c r="K329" s="10"/>
      <c r="L329" s="10" t="s">
        <v>205</v>
      </c>
      <c r="M329" s="10" t="s">
        <v>159</v>
      </c>
      <c r="N329" s="47">
        <v>100</v>
      </c>
      <c r="O329" s="10" t="s">
        <v>329</v>
      </c>
      <c r="P329" s="10"/>
      <c r="Q329" s="46"/>
      <c r="R329" s="48"/>
      <c r="S329" s="10" t="s">
        <v>149</v>
      </c>
      <c r="T329" s="46" t="s">
        <v>136</v>
      </c>
      <c r="U329" s="46"/>
      <c r="V329" s="46"/>
      <c r="W329" s="46"/>
      <c r="X329" s="46"/>
      <c r="Y329" s="46"/>
      <c r="Z329" s="46"/>
      <c r="AA329" s="46"/>
      <c r="AB329" s="46"/>
      <c r="AC329" s="46"/>
      <c r="AD329" s="46"/>
      <c r="AE329" s="46"/>
      <c r="AF329" s="46"/>
      <c r="AG329" s="46"/>
      <c r="AH329" s="46"/>
      <c r="AI329" s="46"/>
      <c r="AJ329" s="46"/>
      <c r="AK329" s="10"/>
      <c r="AL329" s="10"/>
      <c r="AM329" s="10"/>
      <c r="AN329" s="10"/>
      <c r="AO329" s="46"/>
      <c r="AP329" s="46"/>
      <c r="AQ329" s="46">
        <v>1</v>
      </c>
      <c r="AR329" s="46"/>
      <c r="AS329" s="49"/>
      <c r="AT329" s="49"/>
      <c r="AU329" s="50"/>
      <c r="AV329" s="50"/>
      <c r="AW329" s="51"/>
      <c r="AX329" s="51"/>
    </row>
    <row r="330" spans="1:50" s="13" customFormat="1" x14ac:dyDescent="0.35">
      <c r="A330" s="10" t="e">
        <f>IF(F330="Gateway","SDWAN Gateway, SDW0020",IF(E330="","",VLOOKUP(E330,#REF!,2,FALSE)))</f>
        <v>#REF!</v>
      </c>
      <c r="B330" s="10" t="e">
        <f>IF(F330="Gateway","not applicable",IF(E330="","",VLOOKUP(E330,#REF!,3,FALSE)))</f>
        <v>#REF!</v>
      </c>
      <c r="C330" s="10" t="e">
        <f>IF(F330="Gateway","19400263",IF(E330="","",VLOOKUP(E330,#REF!,4,FALSE)))</f>
        <v>#REF!</v>
      </c>
      <c r="D330" s="43" t="s">
        <v>1355</v>
      </c>
      <c r="E330" s="43" t="s">
        <v>128</v>
      </c>
      <c r="F330" s="10" t="s">
        <v>129</v>
      </c>
      <c r="G330" s="52" t="s">
        <v>39</v>
      </c>
      <c r="H330" s="46" t="s">
        <v>2120</v>
      </c>
      <c r="I330" s="46"/>
      <c r="J330" s="46">
        <v>9</v>
      </c>
      <c r="K330" s="10"/>
      <c r="L330" s="10" t="s">
        <v>205</v>
      </c>
      <c r="M330" s="10" t="s">
        <v>147</v>
      </c>
      <c r="N330" s="47">
        <v>200</v>
      </c>
      <c r="O330" s="10" t="s">
        <v>330</v>
      </c>
      <c r="P330" s="10"/>
      <c r="Q330" s="46"/>
      <c r="R330" s="48"/>
      <c r="S330" s="10" t="s">
        <v>149</v>
      </c>
      <c r="T330" s="46" t="s">
        <v>136</v>
      </c>
      <c r="U330" s="46"/>
      <c r="V330" s="46"/>
      <c r="W330" s="46"/>
      <c r="X330" s="46"/>
      <c r="Y330" s="46"/>
      <c r="Z330" s="46"/>
      <c r="AA330" s="46"/>
      <c r="AB330" s="46"/>
      <c r="AC330" s="46"/>
      <c r="AD330" s="46"/>
      <c r="AE330" s="46"/>
      <c r="AF330" s="46"/>
      <c r="AG330" s="46"/>
      <c r="AH330" s="46"/>
      <c r="AI330" s="46"/>
      <c r="AJ330" s="46"/>
      <c r="AK330" s="10"/>
      <c r="AL330" s="10"/>
      <c r="AM330" s="10"/>
      <c r="AN330" s="10"/>
      <c r="AO330" s="46"/>
      <c r="AP330" s="46"/>
      <c r="AQ330" s="46"/>
      <c r="AR330" s="46"/>
      <c r="AS330" s="49"/>
      <c r="AT330" s="49"/>
      <c r="AU330" s="50"/>
      <c r="AV330" s="50"/>
      <c r="AW330" s="51"/>
      <c r="AX330" s="51"/>
    </row>
    <row r="331" spans="1:50" s="13" customFormat="1" x14ac:dyDescent="0.35">
      <c r="A331" s="10" t="e">
        <f>IF(F331="Gateway","SDWAN Gateway, SDW0020",IF(E331="","",VLOOKUP(E331,#REF!,2,FALSE)))</f>
        <v>#REF!</v>
      </c>
      <c r="B331" s="10" t="e">
        <f>IF(F331="Gateway","not applicable",IF(E331="","",VLOOKUP(E331,#REF!,3,FALSE)))</f>
        <v>#REF!</v>
      </c>
      <c r="C331" s="10" t="e">
        <f>IF(F331="Gateway","19400263",IF(E331="","",VLOOKUP(E331,#REF!,4,FALSE)))</f>
        <v>#REF!</v>
      </c>
      <c r="D331" s="43" t="s">
        <v>1357</v>
      </c>
      <c r="E331" s="43" t="s">
        <v>128</v>
      </c>
      <c r="F331" s="10" t="s">
        <v>129</v>
      </c>
      <c r="G331" s="52" t="s">
        <v>39</v>
      </c>
      <c r="H331" s="46" t="s">
        <v>2120</v>
      </c>
      <c r="I331" s="46"/>
      <c r="J331" s="46">
        <v>10</v>
      </c>
      <c r="K331" s="10"/>
      <c r="L331" s="10" t="s">
        <v>205</v>
      </c>
      <c r="M331" s="10" t="s">
        <v>159</v>
      </c>
      <c r="N331" s="47">
        <v>200</v>
      </c>
      <c r="O331" s="10" t="s">
        <v>330</v>
      </c>
      <c r="P331" s="10"/>
      <c r="Q331" s="46"/>
      <c r="R331" s="48"/>
      <c r="S331" s="10" t="s">
        <v>149</v>
      </c>
      <c r="T331" s="46" t="s">
        <v>136</v>
      </c>
      <c r="U331" s="46"/>
      <c r="V331" s="46"/>
      <c r="W331" s="46"/>
      <c r="X331" s="46"/>
      <c r="Y331" s="46"/>
      <c r="Z331" s="46"/>
      <c r="AA331" s="46"/>
      <c r="AB331" s="46"/>
      <c r="AC331" s="46"/>
      <c r="AD331" s="46"/>
      <c r="AE331" s="46"/>
      <c r="AF331" s="46"/>
      <c r="AG331" s="46"/>
      <c r="AH331" s="46"/>
      <c r="AI331" s="46"/>
      <c r="AJ331" s="46"/>
      <c r="AK331" s="10"/>
      <c r="AL331" s="10"/>
      <c r="AM331" s="10"/>
      <c r="AN331" s="10"/>
      <c r="AO331" s="46"/>
      <c r="AP331" s="46"/>
      <c r="AQ331" s="46"/>
      <c r="AR331" s="46"/>
      <c r="AS331" s="49"/>
      <c r="AT331" s="49"/>
      <c r="AU331" s="50"/>
      <c r="AV331" s="50"/>
      <c r="AW331" s="51"/>
      <c r="AX331" s="51"/>
    </row>
    <row r="332" spans="1:50" s="13" customFormat="1" x14ac:dyDescent="0.35">
      <c r="A332" s="10" t="e">
        <f>IF(F332="Gateway","SDWAN Gateway, SDW0020",IF(E332="","",VLOOKUP(E332,#REF!,2,FALSE)))</f>
        <v>#REF!</v>
      </c>
      <c r="B332" s="10" t="e">
        <f>IF(F332="Gateway","not applicable",IF(E332="","",VLOOKUP(E332,#REF!,3,FALSE)))</f>
        <v>#REF!</v>
      </c>
      <c r="C332" s="10" t="e">
        <f>IF(F332="Gateway","19400263",IF(E332="","",VLOOKUP(E332,#REF!,4,FALSE)))</f>
        <v>#REF!</v>
      </c>
      <c r="D332" s="43" t="s">
        <v>1359</v>
      </c>
      <c r="E332" s="43" t="s">
        <v>128</v>
      </c>
      <c r="F332" s="10" t="s">
        <v>129</v>
      </c>
      <c r="G332" s="52" t="s">
        <v>39</v>
      </c>
      <c r="H332" s="46" t="s">
        <v>2033</v>
      </c>
      <c r="I332" s="46"/>
      <c r="J332" s="46">
        <v>9</v>
      </c>
      <c r="K332" s="10"/>
      <c r="L332" s="10" t="s">
        <v>205</v>
      </c>
      <c r="M332" s="10" t="s">
        <v>147</v>
      </c>
      <c r="N332" s="47">
        <v>200</v>
      </c>
      <c r="O332" s="10" t="s">
        <v>331</v>
      </c>
      <c r="P332" s="10"/>
      <c r="Q332" s="46"/>
      <c r="R332" s="48"/>
      <c r="S332" s="10" t="s">
        <v>149</v>
      </c>
      <c r="T332" s="46" t="s">
        <v>136</v>
      </c>
      <c r="U332" s="46"/>
      <c r="V332" s="46"/>
      <c r="W332" s="46"/>
      <c r="X332" s="46"/>
      <c r="Y332" s="46"/>
      <c r="Z332" s="46"/>
      <c r="AA332" s="46"/>
      <c r="AB332" s="46"/>
      <c r="AC332" s="46"/>
      <c r="AD332" s="46"/>
      <c r="AE332" s="46"/>
      <c r="AF332" s="46"/>
      <c r="AG332" s="46"/>
      <c r="AH332" s="46"/>
      <c r="AI332" s="46"/>
      <c r="AJ332" s="46"/>
      <c r="AK332" s="10"/>
      <c r="AL332" s="10"/>
      <c r="AM332" s="10"/>
      <c r="AN332" s="10"/>
      <c r="AO332" s="46"/>
      <c r="AP332" s="46"/>
      <c r="AQ332" s="46"/>
      <c r="AR332" s="46"/>
      <c r="AS332" s="49"/>
      <c r="AT332" s="49"/>
      <c r="AU332" s="50"/>
      <c r="AV332" s="50"/>
      <c r="AW332" s="51"/>
      <c r="AX332" s="51"/>
    </row>
    <row r="333" spans="1:50" s="13" customFormat="1" x14ac:dyDescent="0.35">
      <c r="A333" s="10" t="e">
        <f>IF(F333="Gateway","SDWAN Gateway, SDW0020",IF(E333="","",VLOOKUP(E333,#REF!,2,FALSE)))</f>
        <v>#REF!</v>
      </c>
      <c r="B333" s="10" t="e">
        <f>IF(F333="Gateway","not applicable",IF(E333="","",VLOOKUP(E333,#REF!,3,FALSE)))</f>
        <v>#REF!</v>
      </c>
      <c r="C333" s="10" t="e">
        <f>IF(F333="Gateway","19400263",IF(E333="","",VLOOKUP(E333,#REF!,4,FALSE)))</f>
        <v>#REF!</v>
      </c>
      <c r="D333" s="43" t="s">
        <v>1361</v>
      </c>
      <c r="E333" s="43" t="s">
        <v>128</v>
      </c>
      <c r="F333" s="10" t="s">
        <v>129</v>
      </c>
      <c r="G333" s="52" t="s">
        <v>39</v>
      </c>
      <c r="H333" s="46" t="s">
        <v>2033</v>
      </c>
      <c r="I333" s="46"/>
      <c r="J333" s="46">
        <v>10</v>
      </c>
      <c r="K333" s="10"/>
      <c r="L333" s="10" t="s">
        <v>205</v>
      </c>
      <c r="M333" s="10" t="s">
        <v>159</v>
      </c>
      <c r="N333" s="47">
        <v>200</v>
      </c>
      <c r="O333" s="10" t="s">
        <v>331</v>
      </c>
      <c r="P333" s="10"/>
      <c r="Q333" s="46"/>
      <c r="R333" s="48"/>
      <c r="S333" s="10" t="s">
        <v>149</v>
      </c>
      <c r="T333" s="46" t="s">
        <v>136</v>
      </c>
      <c r="U333" s="46"/>
      <c r="V333" s="46"/>
      <c r="W333" s="46"/>
      <c r="X333" s="46"/>
      <c r="Y333" s="46"/>
      <c r="Z333" s="46"/>
      <c r="AA333" s="46"/>
      <c r="AB333" s="46"/>
      <c r="AC333" s="46"/>
      <c r="AD333" s="46"/>
      <c r="AE333" s="46"/>
      <c r="AF333" s="46"/>
      <c r="AG333" s="46"/>
      <c r="AH333" s="46"/>
      <c r="AI333" s="46"/>
      <c r="AJ333" s="46"/>
      <c r="AK333" s="10"/>
      <c r="AL333" s="10"/>
      <c r="AM333" s="10"/>
      <c r="AN333" s="10"/>
      <c r="AO333" s="46"/>
      <c r="AP333" s="46"/>
      <c r="AQ333" s="46"/>
      <c r="AR333" s="46"/>
      <c r="AS333" s="49"/>
      <c r="AT333" s="49"/>
      <c r="AU333" s="50"/>
      <c r="AV333" s="50"/>
      <c r="AW333" s="51"/>
      <c r="AX333" s="51"/>
    </row>
    <row r="334" spans="1:50" s="13" customFormat="1" x14ac:dyDescent="0.35">
      <c r="A334" s="10" t="e">
        <f>IF(F334="Gateway","SDWAN Gateway, SDW0020",IF(E334="","",VLOOKUP(E334,#REF!,2,FALSE)))</f>
        <v>#REF!</v>
      </c>
      <c r="B334" s="10" t="e">
        <f>IF(F334="Gateway","not applicable",IF(E334="","",VLOOKUP(E334,#REF!,3,FALSE)))</f>
        <v>#REF!</v>
      </c>
      <c r="C334" s="10" t="e">
        <f>IF(F334="Gateway","19400263",IF(E334="","",VLOOKUP(E334,#REF!,4,FALSE)))</f>
        <v>#REF!</v>
      </c>
      <c r="D334" s="43" t="s">
        <v>1363</v>
      </c>
      <c r="E334" s="43" t="s">
        <v>128</v>
      </c>
      <c r="F334" s="10" t="s">
        <v>129</v>
      </c>
      <c r="G334" s="52" t="s">
        <v>39</v>
      </c>
      <c r="H334" s="46" t="s">
        <v>2121</v>
      </c>
      <c r="I334" s="46"/>
      <c r="J334" s="46">
        <v>9</v>
      </c>
      <c r="K334" s="10"/>
      <c r="L334" s="10" t="s">
        <v>205</v>
      </c>
      <c r="M334" s="10" t="s">
        <v>147</v>
      </c>
      <c r="N334" s="47">
        <v>200</v>
      </c>
      <c r="O334" s="10" t="s">
        <v>332</v>
      </c>
      <c r="P334" s="10"/>
      <c r="Q334" s="46"/>
      <c r="R334" s="48"/>
      <c r="S334" s="10" t="s">
        <v>149</v>
      </c>
      <c r="T334" s="46" t="s">
        <v>136</v>
      </c>
      <c r="U334" s="46"/>
      <c r="V334" s="46"/>
      <c r="W334" s="46"/>
      <c r="X334" s="46"/>
      <c r="Y334" s="46"/>
      <c r="Z334" s="46"/>
      <c r="AA334" s="46"/>
      <c r="AB334" s="46"/>
      <c r="AC334" s="46"/>
      <c r="AD334" s="46"/>
      <c r="AE334" s="46"/>
      <c r="AF334" s="46"/>
      <c r="AG334" s="46"/>
      <c r="AH334" s="46"/>
      <c r="AI334" s="46"/>
      <c r="AJ334" s="46"/>
      <c r="AK334" s="10"/>
      <c r="AL334" s="10"/>
      <c r="AM334" s="10"/>
      <c r="AN334" s="10"/>
      <c r="AO334" s="46"/>
      <c r="AP334" s="46"/>
      <c r="AQ334" s="46"/>
      <c r="AR334" s="46"/>
      <c r="AS334" s="49"/>
      <c r="AT334" s="49"/>
      <c r="AU334" s="50"/>
      <c r="AV334" s="50"/>
      <c r="AW334" s="51"/>
      <c r="AX334" s="51"/>
    </row>
    <row r="335" spans="1:50" s="13" customFormat="1" x14ac:dyDescent="0.35">
      <c r="A335" s="10" t="e">
        <f>IF(F335="Gateway","SDWAN Gateway, SDW0020",IF(E335="","",VLOOKUP(E335,#REF!,2,FALSE)))</f>
        <v>#REF!</v>
      </c>
      <c r="B335" s="10" t="e">
        <f>IF(F335="Gateway","not applicable",IF(E335="","",VLOOKUP(E335,#REF!,3,FALSE)))</f>
        <v>#REF!</v>
      </c>
      <c r="C335" s="10" t="e">
        <f>IF(F335="Gateway","19400263",IF(E335="","",VLOOKUP(E335,#REF!,4,FALSE)))</f>
        <v>#REF!</v>
      </c>
      <c r="D335" s="43" t="s">
        <v>1365</v>
      </c>
      <c r="E335" s="43" t="s">
        <v>128</v>
      </c>
      <c r="F335" s="10" t="s">
        <v>129</v>
      </c>
      <c r="G335" s="52" t="s">
        <v>39</v>
      </c>
      <c r="H335" s="46" t="s">
        <v>2121</v>
      </c>
      <c r="I335" s="46"/>
      <c r="J335" s="46">
        <v>10</v>
      </c>
      <c r="K335" s="10"/>
      <c r="L335" s="10" t="s">
        <v>205</v>
      </c>
      <c r="M335" s="10" t="s">
        <v>159</v>
      </c>
      <c r="N335" s="47">
        <v>200</v>
      </c>
      <c r="O335" s="10" t="s">
        <v>332</v>
      </c>
      <c r="P335" s="10"/>
      <c r="Q335" s="46"/>
      <c r="R335" s="48"/>
      <c r="S335" s="10" t="s">
        <v>149</v>
      </c>
      <c r="T335" s="46" t="s">
        <v>136</v>
      </c>
      <c r="U335" s="46"/>
      <c r="V335" s="46"/>
      <c r="W335" s="46"/>
      <c r="X335" s="46"/>
      <c r="Y335" s="46"/>
      <c r="Z335" s="46"/>
      <c r="AA335" s="46"/>
      <c r="AB335" s="46"/>
      <c r="AC335" s="46"/>
      <c r="AD335" s="46"/>
      <c r="AE335" s="46"/>
      <c r="AF335" s="46"/>
      <c r="AG335" s="46"/>
      <c r="AH335" s="46"/>
      <c r="AI335" s="46"/>
      <c r="AJ335" s="46"/>
      <c r="AK335" s="10"/>
      <c r="AL335" s="10"/>
      <c r="AM335" s="10"/>
      <c r="AN335" s="10"/>
      <c r="AO335" s="46"/>
      <c r="AP335" s="46"/>
      <c r="AQ335" s="46"/>
      <c r="AR335" s="46"/>
      <c r="AS335" s="49"/>
      <c r="AT335" s="49"/>
      <c r="AU335" s="50"/>
      <c r="AV335" s="50"/>
      <c r="AW335" s="51"/>
      <c r="AX335" s="51"/>
    </row>
    <row r="336" spans="1:50" s="13" customFormat="1" x14ac:dyDescent="0.35">
      <c r="A336" s="10" t="e">
        <f>IF(F336="Gateway","SDWAN Gateway, SDW0020",IF(E336="","",VLOOKUP(E336,#REF!,2,FALSE)))</f>
        <v>#REF!</v>
      </c>
      <c r="B336" s="10" t="e">
        <f>IF(F336="Gateway","not applicable",IF(E336="","",VLOOKUP(E336,#REF!,3,FALSE)))</f>
        <v>#REF!</v>
      </c>
      <c r="C336" s="10" t="e">
        <f>IF(F336="Gateway","19400263",IF(E336="","",VLOOKUP(E336,#REF!,4,FALSE)))</f>
        <v>#REF!</v>
      </c>
      <c r="D336" s="43" t="s">
        <v>1367</v>
      </c>
      <c r="E336" s="43" t="s">
        <v>128</v>
      </c>
      <c r="F336" s="10" t="s">
        <v>129</v>
      </c>
      <c r="G336" s="52" t="s">
        <v>39</v>
      </c>
      <c r="H336" s="46" t="s">
        <v>2122</v>
      </c>
      <c r="I336" s="46"/>
      <c r="J336" s="46">
        <v>9</v>
      </c>
      <c r="K336" s="10"/>
      <c r="L336" s="10" t="s">
        <v>205</v>
      </c>
      <c r="M336" s="10" t="s">
        <v>147</v>
      </c>
      <c r="N336" s="47">
        <v>200</v>
      </c>
      <c r="O336" s="10" t="s">
        <v>333</v>
      </c>
      <c r="P336" s="10"/>
      <c r="Q336" s="46"/>
      <c r="R336" s="48"/>
      <c r="S336" s="10" t="s">
        <v>149</v>
      </c>
      <c r="T336" s="46" t="s">
        <v>136</v>
      </c>
      <c r="U336" s="46"/>
      <c r="V336" s="46"/>
      <c r="W336" s="46"/>
      <c r="X336" s="46"/>
      <c r="Y336" s="46"/>
      <c r="Z336" s="46"/>
      <c r="AA336" s="46"/>
      <c r="AB336" s="46"/>
      <c r="AC336" s="46"/>
      <c r="AD336" s="46"/>
      <c r="AE336" s="46"/>
      <c r="AF336" s="46"/>
      <c r="AG336" s="46"/>
      <c r="AH336" s="46"/>
      <c r="AI336" s="46"/>
      <c r="AJ336" s="46"/>
      <c r="AK336" s="10"/>
      <c r="AL336" s="10"/>
      <c r="AM336" s="10"/>
      <c r="AN336" s="10"/>
      <c r="AO336" s="46"/>
      <c r="AP336" s="46"/>
      <c r="AQ336" s="46"/>
      <c r="AR336" s="46"/>
      <c r="AS336" s="49"/>
      <c r="AT336" s="49"/>
      <c r="AU336" s="50"/>
      <c r="AV336" s="50"/>
      <c r="AW336" s="51"/>
      <c r="AX336" s="51"/>
    </row>
    <row r="337" spans="1:50" s="13" customFormat="1" x14ac:dyDescent="0.35">
      <c r="A337" s="10" t="e">
        <f>IF(F337="Gateway","SDWAN Gateway, SDW0020",IF(E337="","",VLOOKUP(E337,#REF!,2,FALSE)))</f>
        <v>#REF!</v>
      </c>
      <c r="B337" s="10" t="e">
        <f>IF(F337="Gateway","not applicable",IF(E337="","",VLOOKUP(E337,#REF!,3,FALSE)))</f>
        <v>#REF!</v>
      </c>
      <c r="C337" s="10" t="e">
        <f>IF(F337="Gateway","19400263",IF(E337="","",VLOOKUP(E337,#REF!,4,FALSE)))</f>
        <v>#REF!</v>
      </c>
      <c r="D337" s="43" t="s">
        <v>1369</v>
      </c>
      <c r="E337" s="43" t="s">
        <v>128</v>
      </c>
      <c r="F337" s="10" t="s">
        <v>129</v>
      </c>
      <c r="G337" s="52" t="s">
        <v>39</v>
      </c>
      <c r="H337" s="46" t="s">
        <v>2122</v>
      </c>
      <c r="I337" s="46"/>
      <c r="J337" s="46">
        <v>10</v>
      </c>
      <c r="K337" s="10"/>
      <c r="L337" s="10" t="s">
        <v>205</v>
      </c>
      <c r="M337" s="10" t="s">
        <v>159</v>
      </c>
      <c r="N337" s="47">
        <v>200</v>
      </c>
      <c r="O337" s="10" t="s">
        <v>333</v>
      </c>
      <c r="P337" s="10"/>
      <c r="Q337" s="46"/>
      <c r="R337" s="48"/>
      <c r="S337" s="10" t="s">
        <v>149</v>
      </c>
      <c r="T337" s="46" t="s">
        <v>136</v>
      </c>
      <c r="U337" s="46"/>
      <c r="V337" s="46"/>
      <c r="W337" s="46"/>
      <c r="X337" s="46"/>
      <c r="Y337" s="46"/>
      <c r="Z337" s="46"/>
      <c r="AA337" s="46"/>
      <c r="AB337" s="46"/>
      <c r="AC337" s="46"/>
      <c r="AD337" s="46"/>
      <c r="AE337" s="46"/>
      <c r="AF337" s="46"/>
      <c r="AG337" s="46"/>
      <c r="AH337" s="46"/>
      <c r="AI337" s="46"/>
      <c r="AJ337" s="46"/>
      <c r="AK337" s="10"/>
      <c r="AL337" s="10"/>
      <c r="AM337" s="10"/>
      <c r="AN337" s="10"/>
      <c r="AO337" s="46"/>
      <c r="AP337" s="46"/>
      <c r="AQ337" s="46"/>
      <c r="AR337" s="46"/>
      <c r="AS337" s="49"/>
      <c r="AT337" s="49"/>
      <c r="AU337" s="50"/>
      <c r="AV337" s="50"/>
      <c r="AW337" s="51"/>
      <c r="AX337" s="51"/>
    </row>
    <row r="338" spans="1:50" s="13" customFormat="1" ht="58" x14ac:dyDescent="0.35">
      <c r="A338" s="10" t="e">
        <f>IF(F338="Gateway","SDWAN Gateway, SDW0020",IF(E338="","",VLOOKUP(E338,#REF!,2,FALSE)))</f>
        <v>#REF!</v>
      </c>
      <c r="B338" s="10" t="e">
        <f>IF(F338="Gateway","not applicable",IF(E338="","",VLOOKUP(E338,#REF!,3,FALSE)))</f>
        <v>#REF!</v>
      </c>
      <c r="C338" s="10" t="e">
        <f>IF(F338="Gateway","19400263",IF(E338="","",VLOOKUP(E338,#REF!,4,FALSE)))</f>
        <v>#REF!</v>
      </c>
      <c r="D338" s="43" t="s">
        <v>1371</v>
      </c>
      <c r="E338" s="43" t="s">
        <v>128</v>
      </c>
      <c r="F338" s="10" t="s">
        <v>129</v>
      </c>
      <c r="G338" s="52" t="s">
        <v>39</v>
      </c>
      <c r="H338" s="46" t="s">
        <v>2123</v>
      </c>
      <c r="I338" s="46"/>
      <c r="J338" s="46">
        <v>30</v>
      </c>
      <c r="K338" s="10"/>
      <c r="L338" s="10" t="s">
        <v>205</v>
      </c>
      <c r="M338" s="10" t="s">
        <v>147</v>
      </c>
      <c r="N338" s="47">
        <v>100</v>
      </c>
      <c r="O338" s="10" t="s">
        <v>334</v>
      </c>
      <c r="P338" s="10"/>
      <c r="Q338" s="46"/>
      <c r="R338" s="48"/>
      <c r="S338" s="10" t="s">
        <v>149</v>
      </c>
      <c r="T338" s="46" t="s">
        <v>136</v>
      </c>
      <c r="U338" s="46"/>
      <c r="V338" s="46"/>
      <c r="W338" s="46"/>
      <c r="X338" s="46"/>
      <c r="Y338" s="46"/>
      <c r="Z338" s="46"/>
      <c r="AA338" s="46"/>
      <c r="AB338" s="46"/>
      <c r="AC338" s="46"/>
      <c r="AD338" s="46"/>
      <c r="AE338" s="46"/>
      <c r="AF338" s="46"/>
      <c r="AG338" s="46"/>
      <c r="AH338" s="46"/>
      <c r="AI338" s="46"/>
      <c r="AJ338" s="46"/>
      <c r="AK338" s="10"/>
      <c r="AL338" s="10"/>
      <c r="AM338" s="10"/>
      <c r="AN338" s="10"/>
      <c r="AO338" s="46"/>
      <c r="AP338" s="46"/>
      <c r="AQ338" s="46"/>
      <c r="AR338" s="46"/>
      <c r="AS338" s="49"/>
      <c r="AT338" s="49"/>
      <c r="AU338" s="50"/>
      <c r="AV338" s="50"/>
      <c r="AW338" s="51"/>
      <c r="AX338" s="51"/>
    </row>
    <row r="339" spans="1:50" s="13" customFormat="1" ht="58" x14ac:dyDescent="0.35">
      <c r="A339" s="10" t="e">
        <f>IF(F339="Gateway","SDWAN Gateway, SDW0020",IF(E339="","",VLOOKUP(E339,#REF!,2,FALSE)))</f>
        <v>#REF!</v>
      </c>
      <c r="B339" s="10" t="e">
        <f>IF(F339="Gateway","not applicable",IF(E339="","",VLOOKUP(E339,#REF!,3,FALSE)))</f>
        <v>#REF!</v>
      </c>
      <c r="C339" s="10" t="e">
        <f>IF(F339="Gateway","19400263",IF(E339="","",VLOOKUP(E339,#REF!,4,FALSE)))</f>
        <v>#REF!</v>
      </c>
      <c r="D339" s="43" t="s">
        <v>1373</v>
      </c>
      <c r="E339" s="43" t="s">
        <v>128</v>
      </c>
      <c r="F339" s="10" t="s">
        <v>129</v>
      </c>
      <c r="G339" s="52" t="s">
        <v>39</v>
      </c>
      <c r="H339" s="46" t="s">
        <v>2123</v>
      </c>
      <c r="I339" s="46"/>
      <c r="J339" s="46">
        <v>31</v>
      </c>
      <c r="K339" s="10"/>
      <c r="L339" s="10" t="s">
        <v>205</v>
      </c>
      <c r="M339" s="10" t="s">
        <v>159</v>
      </c>
      <c r="N339" s="47">
        <v>100</v>
      </c>
      <c r="O339" s="10" t="s">
        <v>334</v>
      </c>
      <c r="P339" s="10"/>
      <c r="Q339" s="46"/>
      <c r="R339" s="48"/>
      <c r="S339" s="10" t="s">
        <v>149</v>
      </c>
      <c r="T339" s="46" t="s">
        <v>136</v>
      </c>
      <c r="U339" s="46"/>
      <c r="V339" s="46"/>
      <c r="W339" s="46"/>
      <c r="X339" s="46"/>
      <c r="Y339" s="46"/>
      <c r="Z339" s="46"/>
      <c r="AA339" s="46"/>
      <c r="AB339" s="46"/>
      <c r="AC339" s="46"/>
      <c r="AD339" s="46"/>
      <c r="AE339" s="46"/>
      <c r="AF339" s="46"/>
      <c r="AG339" s="46"/>
      <c r="AH339" s="46"/>
      <c r="AI339" s="46"/>
      <c r="AJ339" s="46"/>
      <c r="AK339" s="10"/>
      <c r="AL339" s="10"/>
      <c r="AM339" s="10"/>
      <c r="AN339" s="10"/>
      <c r="AO339" s="46"/>
      <c r="AP339" s="46"/>
      <c r="AQ339" s="46"/>
      <c r="AR339" s="46"/>
      <c r="AS339" s="49"/>
      <c r="AT339" s="49"/>
      <c r="AU339" s="50"/>
      <c r="AV339" s="50"/>
      <c r="AW339" s="51"/>
      <c r="AX339" s="51"/>
    </row>
    <row r="340" spans="1:50" s="13" customFormat="1" x14ac:dyDescent="0.35">
      <c r="A340" s="10" t="e">
        <f>IF(F340="Gateway","SDWAN Gateway, SDW0020",IF(E340="","",VLOOKUP(E340,#REF!,2,FALSE)))</f>
        <v>#REF!</v>
      </c>
      <c r="B340" s="10" t="e">
        <f>IF(F340="Gateway","not applicable",IF(E340="","",VLOOKUP(E340,#REF!,3,FALSE)))</f>
        <v>#REF!</v>
      </c>
      <c r="C340" s="10" t="e">
        <f>IF(F340="Gateway","19400263",IF(E340="","",VLOOKUP(E340,#REF!,4,FALSE)))</f>
        <v>#REF!</v>
      </c>
      <c r="D340" s="43" t="s">
        <v>1375</v>
      </c>
      <c r="E340" s="43" t="s">
        <v>128</v>
      </c>
      <c r="F340" s="10" t="s">
        <v>129</v>
      </c>
      <c r="G340" s="52" t="s">
        <v>39</v>
      </c>
      <c r="H340" s="46" t="s">
        <v>2124</v>
      </c>
      <c r="I340" s="46"/>
      <c r="J340" s="46">
        <v>9</v>
      </c>
      <c r="K340" s="10"/>
      <c r="L340" s="10" t="s">
        <v>205</v>
      </c>
      <c r="M340" s="10" t="s">
        <v>147</v>
      </c>
      <c r="N340" s="47">
        <v>200</v>
      </c>
      <c r="O340" s="10" t="s">
        <v>335</v>
      </c>
      <c r="P340" s="10"/>
      <c r="Q340" s="46"/>
      <c r="R340" s="48"/>
      <c r="S340" s="10" t="s">
        <v>149</v>
      </c>
      <c r="T340" s="46" t="s">
        <v>136</v>
      </c>
      <c r="U340" s="46"/>
      <c r="V340" s="46"/>
      <c r="W340" s="46"/>
      <c r="X340" s="46"/>
      <c r="Y340" s="46"/>
      <c r="Z340" s="46"/>
      <c r="AA340" s="46"/>
      <c r="AB340" s="46"/>
      <c r="AC340" s="46"/>
      <c r="AD340" s="46"/>
      <c r="AE340" s="46"/>
      <c r="AF340" s="46"/>
      <c r="AG340" s="46"/>
      <c r="AH340" s="46"/>
      <c r="AI340" s="46"/>
      <c r="AJ340" s="46"/>
      <c r="AK340" s="10"/>
      <c r="AL340" s="10"/>
      <c r="AM340" s="10"/>
      <c r="AN340" s="10"/>
      <c r="AO340" s="46"/>
      <c r="AP340" s="46"/>
      <c r="AQ340" s="46"/>
      <c r="AR340" s="46"/>
      <c r="AS340" s="49"/>
      <c r="AT340" s="49"/>
      <c r="AU340" s="50"/>
      <c r="AV340" s="50"/>
      <c r="AW340" s="51"/>
      <c r="AX340" s="51"/>
    </row>
    <row r="341" spans="1:50" s="13" customFormat="1" x14ac:dyDescent="0.35">
      <c r="A341" s="10" t="e">
        <f>IF(F341="Gateway","SDWAN Gateway, SDW0020",IF(E341="","",VLOOKUP(E341,#REF!,2,FALSE)))</f>
        <v>#REF!</v>
      </c>
      <c r="B341" s="10" t="e">
        <f>IF(F341="Gateway","not applicable",IF(E341="","",VLOOKUP(E341,#REF!,3,FALSE)))</f>
        <v>#REF!</v>
      </c>
      <c r="C341" s="10" t="e">
        <f>IF(F341="Gateway","19400263",IF(E341="","",VLOOKUP(E341,#REF!,4,FALSE)))</f>
        <v>#REF!</v>
      </c>
      <c r="D341" s="43" t="s">
        <v>1377</v>
      </c>
      <c r="E341" s="43" t="s">
        <v>128</v>
      </c>
      <c r="F341" s="10" t="s">
        <v>129</v>
      </c>
      <c r="G341" s="52" t="s">
        <v>39</v>
      </c>
      <c r="H341" s="46" t="s">
        <v>2124</v>
      </c>
      <c r="I341" s="46"/>
      <c r="J341" s="46">
        <v>10</v>
      </c>
      <c r="K341" s="10"/>
      <c r="L341" s="10" t="s">
        <v>205</v>
      </c>
      <c r="M341" s="10" t="s">
        <v>159</v>
      </c>
      <c r="N341" s="47">
        <v>200</v>
      </c>
      <c r="O341" s="10" t="s">
        <v>335</v>
      </c>
      <c r="P341" s="10"/>
      <c r="Q341" s="46"/>
      <c r="R341" s="48"/>
      <c r="S341" s="10" t="s">
        <v>149</v>
      </c>
      <c r="T341" s="46" t="s">
        <v>136</v>
      </c>
      <c r="U341" s="46"/>
      <c r="V341" s="46"/>
      <c r="W341" s="46"/>
      <c r="X341" s="46"/>
      <c r="Y341" s="46"/>
      <c r="Z341" s="46"/>
      <c r="AA341" s="46"/>
      <c r="AB341" s="46"/>
      <c r="AC341" s="46"/>
      <c r="AD341" s="46"/>
      <c r="AE341" s="46"/>
      <c r="AF341" s="46"/>
      <c r="AG341" s="46"/>
      <c r="AH341" s="46"/>
      <c r="AI341" s="46"/>
      <c r="AJ341" s="46"/>
      <c r="AK341" s="10"/>
      <c r="AL341" s="10"/>
      <c r="AM341" s="10"/>
      <c r="AN341" s="10"/>
      <c r="AO341" s="46"/>
      <c r="AP341" s="46"/>
      <c r="AQ341" s="46"/>
      <c r="AR341" s="46"/>
      <c r="AS341" s="49"/>
      <c r="AT341" s="49"/>
      <c r="AU341" s="50"/>
      <c r="AV341" s="50"/>
      <c r="AW341" s="51"/>
      <c r="AX341" s="51"/>
    </row>
    <row r="342" spans="1:50" s="13" customFormat="1" ht="43.5" x14ac:dyDescent="0.35">
      <c r="A342" s="10" t="e">
        <f>IF(F342="Gateway","SDWAN Gateway, SDW0020",IF(E342="","",VLOOKUP(E342,#REF!,2,FALSE)))</f>
        <v>#REF!</v>
      </c>
      <c r="B342" s="10" t="e">
        <f>IF(F342="Gateway","not applicable",IF(E342="","",VLOOKUP(E342,#REF!,3,FALSE)))</f>
        <v>#REF!</v>
      </c>
      <c r="C342" s="10" t="e">
        <f>IF(F342="Gateway","19400263",IF(E342="","",VLOOKUP(E342,#REF!,4,FALSE)))</f>
        <v>#REF!</v>
      </c>
      <c r="D342" s="43" t="s">
        <v>1379</v>
      </c>
      <c r="E342" s="43" t="s">
        <v>128</v>
      </c>
      <c r="F342" s="10" t="s">
        <v>129</v>
      </c>
      <c r="G342" s="52" t="s">
        <v>39</v>
      </c>
      <c r="H342" s="46" t="s">
        <v>2125</v>
      </c>
      <c r="I342" s="46"/>
      <c r="J342" s="46">
        <v>9</v>
      </c>
      <c r="K342" s="10"/>
      <c r="L342" s="10" t="s">
        <v>205</v>
      </c>
      <c r="M342" s="10" t="s">
        <v>147</v>
      </c>
      <c r="N342" s="47">
        <v>200</v>
      </c>
      <c r="O342" s="10" t="s">
        <v>336</v>
      </c>
      <c r="P342" s="10"/>
      <c r="Q342" s="46"/>
      <c r="R342" s="48"/>
      <c r="S342" s="10" t="s">
        <v>149</v>
      </c>
      <c r="T342" s="46" t="s">
        <v>136</v>
      </c>
      <c r="U342" s="46"/>
      <c r="V342" s="46"/>
      <c r="W342" s="46"/>
      <c r="X342" s="46"/>
      <c r="Y342" s="46"/>
      <c r="Z342" s="46"/>
      <c r="AA342" s="46"/>
      <c r="AB342" s="46"/>
      <c r="AC342" s="46"/>
      <c r="AD342" s="46"/>
      <c r="AE342" s="46"/>
      <c r="AF342" s="46"/>
      <c r="AG342" s="46"/>
      <c r="AH342" s="46"/>
      <c r="AI342" s="46"/>
      <c r="AJ342" s="46"/>
      <c r="AK342" s="10"/>
      <c r="AL342" s="10"/>
      <c r="AM342" s="10"/>
      <c r="AN342" s="10"/>
      <c r="AO342" s="46"/>
      <c r="AP342" s="46"/>
      <c r="AQ342" s="46"/>
      <c r="AR342" s="46"/>
      <c r="AS342" s="49"/>
      <c r="AT342" s="49"/>
      <c r="AU342" s="50"/>
      <c r="AV342" s="50"/>
      <c r="AW342" s="51"/>
      <c r="AX342" s="51"/>
    </row>
    <row r="343" spans="1:50" s="13" customFormat="1" ht="43.5" x14ac:dyDescent="0.35">
      <c r="A343" s="10" t="e">
        <f>IF(F343="Gateway","SDWAN Gateway, SDW0020",IF(E343="","",VLOOKUP(E343,#REF!,2,FALSE)))</f>
        <v>#REF!</v>
      </c>
      <c r="B343" s="10" t="e">
        <f>IF(F343="Gateway","not applicable",IF(E343="","",VLOOKUP(E343,#REF!,3,FALSE)))</f>
        <v>#REF!</v>
      </c>
      <c r="C343" s="10" t="e">
        <f>IF(F343="Gateway","19400263",IF(E343="","",VLOOKUP(E343,#REF!,4,FALSE)))</f>
        <v>#REF!</v>
      </c>
      <c r="D343" s="43" t="s">
        <v>1381</v>
      </c>
      <c r="E343" s="43" t="s">
        <v>128</v>
      </c>
      <c r="F343" s="10" t="s">
        <v>129</v>
      </c>
      <c r="G343" s="52" t="s">
        <v>39</v>
      </c>
      <c r="H343" s="46" t="s">
        <v>2125</v>
      </c>
      <c r="I343" s="46"/>
      <c r="J343" s="46">
        <v>10</v>
      </c>
      <c r="K343" s="10"/>
      <c r="L343" s="10" t="s">
        <v>205</v>
      </c>
      <c r="M343" s="10" t="s">
        <v>159</v>
      </c>
      <c r="N343" s="47">
        <v>200</v>
      </c>
      <c r="O343" s="10" t="s">
        <v>336</v>
      </c>
      <c r="P343" s="10"/>
      <c r="Q343" s="46"/>
      <c r="R343" s="48"/>
      <c r="S343" s="10" t="s">
        <v>149</v>
      </c>
      <c r="T343" s="46" t="s">
        <v>136</v>
      </c>
      <c r="U343" s="46"/>
      <c r="V343" s="46"/>
      <c r="W343" s="46"/>
      <c r="X343" s="46"/>
      <c r="Y343" s="46"/>
      <c r="Z343" s="46"/>
      <c r="AA343" s="46"/>
      <c r="AB343" s="46"/>
      <c r="AC343" s="46"/>
      <c r="AD343" s="46"/>
      <c r="AE343" s="46"/>
      <c r="AF343" s="46"/>
      <c r="AG343" s="46"/>
      <c r="AH343" s="46"/>
      <c r="AI343" s="46"/>
      <c r="AJ343" s="46"/>
      <c r="AK343" s="10"/>
      <c r="AL343" s="10"/>
      <c r="AM343" s="10"/>
      <c r="AN343" s="10"/>
      <c r="AO343" s="46"/>
      <c r="AP343" s="46"/>
      <c r="AQ343" s="46"/>
      <c r="AR343" s="46"/>
      <c r="AS343" s="49"/>
      <c r="AT343" s="49"/>
      <c r="AU343" s="50"/>
      <c r="AV343" s="50"/>
      <c r="AW343" s="51"/>
      <c r="AX343" s="51"/>
    </row>
    <row r="344" spans="1:50" s="13" customFormat="1" ht="43.5" x14ac:dyDescent="0.35">
      <c r="A344" s="10" t="e">
        <f>IF(F344="Gateway","SDWAN Gateway, SDW0020",IF(E344="","",VLOOKUP(E344,#REF!,2,FALSE)))</f>
        <v>#REF!</v>
      </c>
      <c r="B344" s="10" t="e">
        <f>IF(F344="Gateway","not applicable",IF(E344="","",VLOOKUP(E344,#REF!,3,FALSE)))</f>
        <v>#REF!</v>
      </c>
      <c r="C344" s="10" t="e">
        <f>IF(F344="Gateway","19400263",IF(E344="","",VLOOKUP(E344,#REF!,4,FALSE)))</f>
        <v>#REF!</v>
      </c>
      <c r="D344" s="43" t="s">
        <v>1383</v>
      </c>
      <c r="E344" s="43" t="s">
        <v>128</v>
      </c>
      <c r="F344" s="10" t="s">
        <v>129</v>
      </c>
      <c r="G344" s="52" t="s">
        <v>39</v>
      </c>
      <c r="H344" s="46" t="s">
        <v>2126</v>
      </c>
      <c r="I344" s="46"/>
      <c r="J344" s="46">
        <v>30</v>
      </c>
      <c r="K344" s="10"/>
      <c r="L344" s="10" t="s">
        <v>205</v>
      </c>
      <c r="M344" s="10" t="s">
        <v>147</v>
      </c>
      <c r="N344" s="47">
        <v>100</v>
      </c>
      <c r="O344" s="10" t="s">
        <v>337</v>
      </c>
      <c r="P344" s="10"/>
      <c r="Q344" s="46"/>
      <c r="R344" s="48"/>
      <c r="S344" s="10" t="s">
        <v>149</v>
      </c>
      <c r="T344" s="46" t="s">
        <v>136</v>
      </c>
      <c r="U344" s="46"/>
      <c r="V344" s="46"/>
      <c r="W344" s="46"/>
      <c r="X344" s="46"/>
      <c r="Y344" s="46"/>
      <c r="Z344" s="46"/>
      <c r="AA344" s="46"/>
      <c r="AB344" s="46"/>
      <c r="AC344" s="46"/>
      <c r="AD344" s="46"/>
      <c r="AE344" s="46"/>
      <c r="AF344" s="46"/>
      <c r="AG344" s="46"/>
      <c r="AH344" s="46"/>
      <c r="AI344" s="46"/>
      <c r="AJ344" s="46"/>
      <c r="AK344" s="10"/>
      <c r="AL344" s="10"/>
      <c r="AM344" s="10"/>
      <c r="AN344" s="10"/>
      <c r="AO344" s="46"/>
      <c r="AP344" s="46"/>
      <c r="AQ344" s="46"/>
      <c r="AR344" s="46"/>
      <c r="AS344" s="49"/>
      <c r="AT344" s="49"/>
      <c r="AU344" s="50"/>
      <c r="AV344" s="50"/>
      <c r="AW344" s="51"/>
      <c r="AX344" s="51"/>
    </row>
    <row r="345" spans="1:50" s="13" customFormat="1" ht="43.5" x14ac:dyDescent="0.35">
      <c r="A345" s="10" t="e">
        <f>IF(F345="Gateway","SDWAN Gateway, SDW0020",IF(E345="","",VLOOKUP(E345,#REF!,2,FALSE)))</f>
        <v>#REF!</v>
      </c>
      <c r="B345" s="10" t="e">
        <f>IF(F345="Gateway","not applicable",IF(E345="","",VLOOKUP(E345,#REF!,3,FALSE)))</f>
        <v>#REF!</v>
      </c>
      <c r="C345" s="10" t="e">
        <f>IF(F345="Gateway","19400263",IF(E345="","",VLOOKUP(E345,#REF!,4,FALSE)))</f>
        <v>#REF!</v>
      </c>
      <c r="D345" s="43" t="s">
        <v>1385</v>
      </c>
      <c r="E345" s="43" t="s">
        <v>128</v>
      </c>
      <c r="F345" s="10" t="s">
        <v>129</v>
      </c>
      <c r="G345" s="52" t="s">
        <v>39</v>
      </c>
      <c r="H345" s="46" t="s">
        <v>2126</v>
      </c>
      <c r="I345" s="46"/>
      <c r="J345" s="46">
        <v>31</v>
      </c>
      <c r="K345" s="10"/>
      <c r="L345" s="10" t="s">
        <v>205</v>
      </c>
      <c r="M345" s="10" t="s">
        <v>159</v>
      </c>
      <c r="N345" s="47">
        <v>100</v>
      </c>
      <c r="O345" s="10" t="s">
        <v>337</v>
      </c>
      <c r="P345" s="10"/>
      <c r="Q345" s="46"/>
      <c r="R345" s="48"/>
      <c r="S345" s="10" t="s">
        <v>149</v>
      </c>
      <c r="T345" s="46" t="s">
        <v>136</v>
      </c>
      <c r="U345" s="46"/>
      <c r="V345" s="46"/>
      <c r="W345" s="46"/>
      <c r="X345" s="46"/>
      <c r="Y345" s="46"/>
      <c r="Z345" s="46"/>
      <c r="AA345" s="46"/>
      <c r="AB345" s="46"/>
      <c r="AC345" s="46"/>
      <c r="AD345" s="46"/>
      <c r="AE345" s="46"/>
      <c r="AF345" s="46"/>
      <c r="AG345" s="46"/>
      <c r="AH345" s="46"/>
      <c r="AI345" s="46"/>
      <c r="AJ345" s="46"/>
      <c r="AK345" s="10"/>
      <c r="AL345" s="10"/>
      <c r="AM345" s="10"/>
      <c r="AN345" s="10"/>
      <c r="AO345" s="46"/>
      <c r="AP345" s="46"/>
      <c r="AQ345" s="46"/>
      <c r="AR345" s="46"/>
      <c r="AS345" s="49"/>
      <c r="AT345" s="49"/>
      <c r="AU345" s="50"/>
      <c r="AV345" s="50"/>
      <c r="AW345" s="51"/>
      <c r="AX345" s="51"/>
    </row>
    <row r="346" spans="1:50" s="13" customFormat="1" ht="58" x14ac:dyDescent="0.35">
      <c r="A346" s="10" t="e">
        <f>IF(F346="Gateway","SDWAN Gateway, SDW0020",IF(E346="","",VLOOKUP(E346,#REF!,2,FALSE)))</f>
        <v>#REF!</v>
      </c>
      <c r="B346" s="10" t="e">
        <f>IF(F346="Gateway","not applicable",IF(E346="","",VLOOKUP(E346,#REF!,3,FALSE)))</f>
        <v>#REF!</v>
      </c>
      <c r="C346" s="10" t="e">
        <f>IF(F346="Gateway","19400263",IF(E346="","",VLOOKUP(E346,#REF!,4,FALSE)))</f>
        <v>#REF!</v>
      </c>
      <c r="D346" s="43" t="s">
        <v>1387</v>
      </c>
      <c r="E346" s="43" t="s">
        <v>128</v>
      </c>
      <c r="F346" s="10" t="s">
        <v>129</v>
      </c>
      <c r="G346" s="52" t="s">
        <v>39</v>
      </c>
      <c r="H346" s="46" t="s">
        <v>2127</v>
      </c>
      <c r="I346" s="46"/>
      <c r="J346" s="46">
        <v>9</v>
      </c>
      <c r="K346" s="10"/>
      <c r="L346" s="10" t="s">
        <v>205</v>
      </c>
      <c r="M346" s="10" t="s">
        <v>147</v>
      </c>
      <c r="N346" s="47">
        <v>200</v>
      </c>
      <c r="O346" s="10" t="s">
        <v>338</v>
      </c>
      <c r="P346" s="10"/>
      <c r="Q346" s="46"/>
      <c r="R346" s="48"/>
      <c r="S346" s="10" t="s">
        <v>149</v>
      </c>
      <c r="T346" s="46" t="s">
        <v>136</v>
      </c>
      <c r="U346" s="46"/>
      <c r="V346" s="46"/>
      <c r="W346" s="46"/>
      <c r="X346" s="46"/>
      <c r="Y346" s="46"/>
      <c r="Z346" s="46"/>
      <c r="AA346" s="46"/>
      <c r="AB346" s="46"/>
      <c r="AC346" s="46"/>
      <c r="AD346" s="46"/>
      <c r="AE346" s="46"/>
      <c r="AF346" s="46"/>
      <c r="AG346" s="46"/>
      <c r="AH346" s="46"/>
      <c r="AI346" s="46"/>
      <c r="AJ346" s="46"/>
      <c r="AK346" s="10"/>
      <c r="AL346" s="10"/>
      <c r="AM346" s="10"/>
      <c r="AN346" s="10"/>
      <c r="AO346" s="46"/>
      <c r="AP346" s="46"/>
      <c r="AQ346" s="46"/>
      <c r="AR346" s="46"/>
      <c r="AS346" s="49"/>
      <c r="AT346" s="49"/>
      <c r="AU346" s="50"/>
      <c r="AV346" s="50"/>
      <c r="AW346" s="51"/>
      <c r="AX346" s="51"/>
    </row>
    <row r="347" spans="1:50" s="13" customFormat="1" ht="58" x14ac:dyDescent="0.35">
      <c r="A347" s="10" t="e">
        <f>IF(F347="Gateway","SDWAN Gateway, SDW0020",IF(E347="","",VLOOKUP(E347,#REF!,2,FALSE)))</f>
        <v>#REF!</v>
      </c>
      <c r="B347" s="10" t="e">
        <f>IF(F347="Gateway","not applicable",IF(E347="","",VLOOKUP(E347,#REF!,3,FALSE)))</f>
        <v>#REF!</v>
      </c>
      <c r="C347" s="10" t="e">
        <f>IF(F347="Gateway","19400263",IF(E347="","",VLOOKUP(E347,#REF!,4,FALSE)))</f>
        <v>#REF!</v>
      </c>
      <c r="D347" s="43" t="s">
        <v>1389</v>
      </c>
      <c r="E347" s="43" t="s">
        <v>128</v>
      </c>
      <c r="F347" s="10" t="s">
        <v>129</v>
      </c>
      <c r="G347" s="52" t="s">
        <v>39</v>
      </c>
      <c r="H347" s="46" t="s">
        <v>2127</v>
      </c>
      <c r="I347" s="46"/>
      <c r="J347" s="46">
        <v>10</v>
      </c>
      <c r="K347" s="10"/>
      <c r="L347" s="10" t="s">
        <v>205</v>
      </c>
      <c r="M347" s="10" t="s">
        <v>159</v>
      </c>
      <c r="N347" s="47">
        <v>200</v>
      </c>
      <c r="O347" s="10" t="s">
        <v>338</v>
      </c>
      <c r="P347" s="10"/>
      <c r="Q347" s="46"/>
      <c r="R347" s="48"/>
      <c r="S347" s="10" t="s">
        <v>149</v>
      </c>
      <c r="T347" s="46" t="s">
        <v>136</v>
      </c>
      <c r="U347" s="46"/>
      <c r="V347" s="46"/>
      <c r="W347" s="46"/>
      <c r="X347" s="46"/>
      <c r="Y347" s="46"/>
      <c r="Z347" s="46"/>
      <c r="AA347" s="46"/>
      <c r="AB347" s="46"/>
      <c r="AC347" s="46"/>
      <c r="AD347" s="46"/>
      <c r="AE347" s="46"/>
      <c r="AF347" s="46"/>
      <c r="AG347" s="46"/>
      <c r="AH347" s="46"/>
      <c r="AI347" s="46"/>
      <c r="AJ347" s="46"/>
      <c r="AK347" s="10"/>
      <c r="AL347" s="10"/>
      <c r="AM347" s="10"/>
      <c r="AN347" s="10"/>
      <c r="AO347" s="46"/>
      <c r="AP347" s="46"/>
      <c r="AQ347" s="46"/>
      <c r="AR347" s="46"/>
      <c r="AS347" s="49"/>
      <c r="AT347" s="49"/>
      <c r="AU347" s="50"/>
      <c r="AV347" s="50"/>
      <c r="AW347" s="51"/>
      <c r="AX347" s="51"/>
    </row>
    <row r="348" spans="1:50" s="13" customFormat="1" ht="58" x14ac:dyDescent="0.35">
      <c r="A348" s="10" t="e">
        <f>IF(F348="Gateway","SDWAN Gateway, SDW0020",IF(E348="","",VLOOKUP(E348,#REF!,2,FALSE)))</f>
        <v>#REF!</v>
      </c>
      <c r="B348" s="10" t="e">
        <f>IF(F348="Gateway","not applicable",IF(E348="","",VLOOKUP(E348,#REF!,3,FALSE)))</f>
        <v>#REF!</v>
      </c>
      <c r="C348" s="10" t="e">
        <f>IF(F348="Gateway","19400263",IF(E348="","",VLOOKUP(E348,#REF!,4,FALSE)))</f>
        <v>#REF!</v>
      </c>
      <c r="D348" s="43" t="s">
        <v>1391</v>
      </c>
      <c r="E348" s="43" t="s">
        <v>128</v>
      </c>
      <c r="F348" s="10" t="s">
        <v>129</v>
      </c>
      <c r="G348" s="52" t="s">
        <v>39</v>
      </c>
      <c r="H348" s="46" t="s">
        <v>2128</v>
      </c>
      <c r="I348" s="46"/>
      <c r="J348" s="46">
        <v>9</v>
      </c>
      <c r="K348" s="10"/>
      <c r="L348" s="10" t="s">
        <v>205</v>
      </c>
      <c r="M348" s="10" t="s">
        <v>147</v>
      </c>
      <c r="N348" s="47">
        <v>200</v>
      </c>
      <c r="O348" s="10" t="s">
        <v>339</v>
      </c>
      <c r="P348" s="10"/>
      <c r="Q348" s="46"/>
      <c r="R348" s="48"/>
      <c r="S348" s="10" t="s">
        <v>149</v>
      </c>
      <c r="T348" s="46" t="s">
        <v>136</v>
      </c>
      <c r="U348" s="46"/>
      <c r="V348" s="46"/>
      <c r="W348" s="46"/>
      <c r="X348" s="46"/>
      <c r="Y348" s="46"/>
      <c r="Z348" s="46"/>
      <c r="AA348" s="46"/>
      <c r="AB348" s="46"/>
      <c r="AC348" s="46"/>
      <c r="AD348" s="46"/>
      <c r="AE348" s="46"/>
      <c r="AF348" s="46"/>
      <c r="AG348" s="46"/>
      <c r="AH348" s="46"/>
      <c r="AI348" s="46"/>
      <c r="AJ348" s="46"/>
      <c r="AK348" s="10"/>
      <c r="AL348" s="10"/>
      <c r="AM348" s="10"/>
      <c r="AN348" s="10"/>
      <c r="AO348" s="46"/>
      <c r="AP348" s="46"/>
      <c r="AQ348" s="46"/>
      <c r="AR348" s="46"/>
      <c r="AS348" s="49"/>
      <c r="AT348" s="49"/>
      <c r="AU348" s="50"/>
      <c r="AV348" s="50"/>
      <c r="AW348" s="51"/>
      <c r="AX348" s="51"/>
    </row>
    <row r="349" spans="1:50" s="13" customFormat="1" ht="58" x14ac:dyDescent="0.35">
      <c r="A349" s="10" t="e">
        <f>IF(F349="Gateway","SDWAN Gateway, SDW0020",IF(E349="","",VLOOKUP(E349,#REF!,2,FALSE)))</f>
        <v>#REF!</v>
      </c>
      <c r="B349" s="10" t="e">
        <f>IF(F349="Gateway","not applicable",IF(E349="","",VLOOKUP(E349,#REF!,3,FALSE)))</f>
        <v>#REF!</v>
      </c>
      <c r="C349" s="10" t="e">
        <f>IF(F349="Gateway","19400263",IF(E349="","",VLOOKUP(E349,#REF!,4,FALSE)))</f>
        <v>#REF!</v>
      </c>
      <c r="D349" s="43" t="s">
        <v>1393</v>
      </c>
      <c r="E349" s="43" t="s">
        <v>128</v>
      </c>
      <c r="F349" s="10" t="s">
        <v>129</v>
      </c>
      <c r="G349" s="52" t="s">
        <v>39</v>
      </c>
      <c r="H349" s="46" t="s">
        <v>2128</v>
      </c>
      <c r="I349" s="46"/>
      <c r="J349" s="46">
        <v>10</v>
      </c>
      <c r="K349" s="10"/>
      <c r="L349" s="10" t="s">
        <v>205</v>
      </c>
      <c r="M349" s="10" t="s">
        <v>159</v>
      </c>
      <c r="N349" s="47">
        <v>200</v>
      </c>
      <c r="O349" s="10" t="s">
        <v>339</v>
      </c>
      <c r="P349" s="10"/>
      <c r="Q349" s="46"/>
      <c r="R349" s="48"/>
      <c r="S349" s="10" t="s">
        <v>149</v>
      </c>
      <c r="T349" s="46" t="s">
        <v>136</v>
      </c>
      <c r="U349" s="46"/>
      <c r="V349" s="46"/>
      <c r="W349" s="46"/>
      <c r="X349" s="46"/>
      <c r="Y349" s="46"/>
      <c r="Z349" s="46"/>
      <c r="AA349" s="46"/>
      <c r="AB349" s="46"/>
      <c r="AC349" s="46"/>
      <c r="AD349" s="46"/>
      <c r="AE349" s="46"/>
      <c r="AF349" s="46"/>
      <c r="AG349" s="46"/>
      <c r="AH349" s="46"/>
      <c r="AI349" s="46"/>
      <c r="AJ349" s="46"/>
      <c r="AK349" s="10"/>
      <c r="AL349" s="10"/>
      <c r="AM349" s="10"/>
      <c r="AN349" s="10"/>
      <c r="AO349" s="46"/>
      <c r="AP349" s="46"/>
      <c r="AQ349" s="46"/>
      <c r="AR349" s="46"/>
      <c r="AS349" s="49"/>
      <c r="AT349" s="49"/>
      <c r="AU349" s="50"/>
      <c r="AV349" s="50"/>
      <c r="AW349" s="51"/>
      <c r="AX349" s="51"/>
    </row>
    <row r="350" spans="1:50" s="13" customFormat="1" x14ac:dyDescent="0.35">
      <c r="A350" s="10" t="e">
        <f>IF(F350="Gateway","SDWAN Gateway, SDW0020",IF(E350="","",VLOOKUP(E350,#REF!,2,FALSE)))</f>
        <v>#REF!</v>
      </c>
      <c r="B350" s="10" t="e">
        <f>IF(F350="Gateway","not applicable",IF(E350="","",VLOOKUP(E350,#REF!,3,FALSE)))</f>
        <v>#REF!</v>
      </c>
      <c r="C350" s="10" t="e">
        <f>IF(F350="Gateway","19400263",IF(E350="","",VLOOKUP(E350,#REF!,4,FALSE)))</f>
        <v>#REF!</v>
      </c>
      <c r="D350" s="43" t="s">
        <v>1395</v>
      </c>
      <c r="E350" s="43" t="s">
        <v>128</v>
      </c>
      <c r="F350" s="10" t="s">
        <v>129</v>
      </c>
      <c r="G350" s="52" t="s">
        <v>39</v>
      </c>
      <c r="H350" s="46" t="s">
        <v>2034</v>
      </c>
      <c r="I350" s="46"/>
      <c r="J350" s="46">
        <v>9</v>
      </c>
      <c r="K350" s="10"/>
      <c r="L350" s="10" t="s">
        <v>205</v>
      </c>
      <c r="M350" s="10" t="s">
        <v>147</v>
      </c>
      <c r="N350" s="47">
        <v>200</v>
      </c>
      <c r="O350" s="10" t="s">
        <v>340</v>
      </c>
      <c r="P350" s="10"/>
      <c r="Q350" s="46"/>
      <c r="R350" s="48"/>
      <c r="S350" s="10" t="s">
        <v>149</v>
      </c>
      <c r="T350" s="46" t="s">
        <v>136</v>
      </c>
      <c r="U350" s="46"/>
      <c r="V350" s="46"/>
      <c r="W350" s="46"/>
      <c r="X350" s="46"/>
      <c r="Y350" s="46"/>
      <c r="Z350" s="46"/>
      <c r="AA350" s="46"/>
      <c r="AB350" s="46"/>
      <c r="AC350" s="46"/>
      <c r="AD350" s="46"/>
      <c r="AE350" s="46"/>
      <c r="AF350" s="46"/>
      <c r="AG350" s="46"/>
      <c r="AH350" s="46"/>
      <c r="AI350" s="46"/>
      <c r="AJ350" s="46"/>
      <c r="AK350" s="10"/>
      <c r="AL350" s="10"/>
      <c r="AM350" s="10"/>
      <c r="AN350" s="10"/>
      <c r="AO350" s="46"/>
      <c r="AP350" s="46"/>
      <c r="AQ350" s="46"/>
      <c r="AR350" s="46"/>
      <c r="AS350" s="49"/>
      <c r="AT350" s="49"/>
      <c r="AU350" s="50"/>
      <c r="AV350" s="50"/>
      <c r="AW350" s="51"/>
      <c r="AX350" s="51"/>
    </row>
    <row r="351" spans="1:50" s="13" customFormat="1" x14ac:dyDescent="0.35">
      <c r="A351" s="10" t="e">
        <f>IF(F351="Gateway","SDWAN Gateway, SDW0020",IF(E351="","",VLOOKUP(E351,#REF!,2,FALSE)))</f>
        <v>#REF!</v>
      </c>
      <c r="B351" s="10" t="e">
        <f>IF(F351="Gateway","not applicable",IF(E351="","",VLOOKUP(E351,#REF!,3,FALSE)))</f>
        <v>#REF!</v>
      </c>
      <c r="C351" s="10" t="e">
        <f>IF(F351="Gateway","19400263",IF(E351="","",VLOOKUP(E351,#REF!,4,FALSE)))</f>
        <v>#REF!</v>
      </c>
      <c r="D351" s="43" t="s">
        <v>1397</v>
      </c>
      <c r="E351" s="43" t="s">
        <v>128</v>
      </c>
      <c r="F351" s="10" t="s">
        <v>129</v>
      </c>
      <c r="G351" s="52" t="s">
        <v>39</v>
      </c>
      <c r="H351" s="46" t="s">
        <v>2034</v>
      </c>
      <c r="I351" s="46"/>
      <c r="J351" s="46">
        <v>10</v>
      </c>
      <c r="K351" s="10"/>
      <c r="L351" s="10" t="s">
        <v>205</v>
      </c>
      <c r="M351" s="10" t="s">
        <v>159</v>
      </c>
      <c r="N351" s="47">
        <v>200</v>
      </c>
      <c r="O351" s="10" t="s">
        <v>340</v>
      </c>
      <c r="P351" s="10"/>
      <c r="Q351" s="46"/>
      <c r="R351" s="48"/>
      <c r="S351" s="10" t="s">
        <v>149</v>
      </c>
      <c r="T351" s="46" t="s">
        <v>136</v>
      </c>
      <c r="U351" s="46"/>
      <c r="V351" s="46"/>
      <c r="W351" s="46"/>
      <c r="X351" s="46"/>
      <c r="Y351" s="46"/>
      <c r="Z351" s="46"/>
      <c r="AA351" s="46"/>
      <c r="AB351" s="46"/>
      <c r="AC351" s="46"/>
      <c r="AD351" s="46"/>
      <c r="AE351" s="46"/>
      <c r="AF351" s="46"/>
      <c r="AG351" s="46"/>
      <c r="AH351" s="46"/>
      <c r="AI351" s="46"/>
      <c r="AJ351" s="46"/>
      <c r="AK351" s="10"/>
      <c r="AL351" s="10"/>
      <c r="AM351" s="10"/>
      <c r="AN351" s="10"/>
      <c r="AO351" s="46"/>
      <c r="AP351" s="46"/>
      <c r="AQ351" s="46"/>
      <c r="AR351" s="46"/>
      <c r="AS351" s="49"/>
      <c r="AT351" s="49"/>
      <c r="AU351" s="50"/>
      <c r="AV351" s="50"/>
      <c r="AW351" s="51"/>
      <c r="AX351" s="51"/>
    </row>
    <row r="352" spans="1:50" s="13" customFormat="1" ht="43.5" x14ac:dyDescent="0.35">
      <c r="A352" s="10" t="e">
        <f>IF(F352="Gateway","SDWAN Gateway, SDW0020",IF(E352="","",VLOOKUP(E352,#REF!,2,FALSE)))</f>
        <v>#REF!</v>
      </c>
      <c r="B352" s="10" t="e">
        <f>IF(F352="Gateway","not applicable",IF(E352="","",VLOOKUP(E352,#REF!,3,FALSE)))</f>
        <v>#REF!</v>
      </c>
      <c r="C352" s="10" t="e">
        <f>IF(F352="Gateway","19400263",IF(E352="","",VLOOKUP(E352,#REF!,4,FALSE)))</f>
        <v>#REF!</v>
      </c>
      <c r="D352" s="43" t="s">
        <v>1399</v>
      </c>
      <c r="E352" s="43" t="s">
        <v>128</v>
      </c>
      <c r="F352" s="10" t="s">
        <v>129</v>
      </c>
      <c r="G352" s="52" t="s">
        <v>39</v>
      </c>
      <c r="H352" s="46" t="s">
        <v>2035</v>
      </c>
      <c r="I352" s="46"/>
      <c r="J352" s="46">
        <v>30</v>
      </c>
      <c r="K352" s="10"/>
      <c r="L352" s="10" t="s">
        <v>205</v>
      </c>
      <c r="M352" s="10" t="s">
        <v>147</v>
      </c>
      <c r="N352" s="47">
        <v>100</v>
      </c>
      <c r="O352" s="10" t="s">
        <v>341</v>
      </c>
      <c r="P352" s="10"/>
      <c r="Q352" s="46"/>
      <c r="R352" s="48"/>
      <c r="S352" s="10" t="s">
        <v>149</v>
      </c>
      <c r="T352" s="46" t="s">
        <v>136</v>
      </c>
      <c r="U352" s="46"/>
      <c r="V352" s="46"/>
      <c r="W352" s="46"/>
      <c r="X352" s="46"/>
      <c r="Y352" s="46"/>
      <c r="Z352" s="46"/>
      <c r="AA352" s="46"/>
      <c r="AB352" s="46"/>
      <c r="AC352" s="46"/>
      <c r="AD352" s="46"/>
      <c r="AE352" s="46"/>
      <c r="AF352" s="46"/>
      <c r="AG352" s="46"/>
      <c r="AH352" s="46"/>
      <c r="AI352" s="46"/>
      <c r="AJ352" s="46"/>
      <c r="AK352" s="10"/>
      <c r="AL352" s="10"/>
      <c r="AM352" s="10"/>
      <c r="AN352" s="10"/>
      <c r="AO352" s="46"/>
      <c r="AP352" s="46"/>
      <c r="AQ352" s="46"/>
      <c r="AR352" s="46"/>
      <c r="AS352" s="49"/>
      <c r="AT352" s="49"/>
      <c r="AU352" s="50"/>
      <c r="AV352" s="50"/>
      <c r="AW352" s="51"/>
      <c r="AX352" s="51"/>
    </row>
    <row r="353" spans="1:50" s="13" customFormat="1" ht="43.5" x14ac:dyDescent="0.35">
      <c r="A353" s="10" t="e">
        <f>IF(F353="Gateway","SDWAN Gateway, SDW0020",IF(E353="","",VLOOKUP(E353,#REF!,2,FALSE)))</f>
        <v>#REF!</v>
      </c>
      <c r="B353" s="10" t="e">
        <f>IF(F353="Gateway","not applicable",IF(E353="","",VLOOKUP(E353,#REF!,3,FALSE)))</f>
        <v>#REF!</v>
      </c>
      <c r="C353" s="10" t="e">
        <f>IF(F353="Gateway","19400263",IF(E353="","",VLOOKUP(E353,#REF!,4,FALSE)))</f>
        <v>#REF!</v>
      </c>
      <c r="D353" s="43" t="s">
        <v>1401</v>
      </c>
      <c r="E353" s="43" t="s">
        <v>128</v>
      </c>
      <c r="F353" s="10" t="s">
        <v>129</v>
      </c>
      <c r="G353" s="52" t="s">
        <v>39</v>
      </c>
      <c r="H353" s="46" t="s">
        <v>2035</v>
      </c>
      <c r="I353" s="46"/>
      <c r="J353" s="46">
        <v>31</v>
      </c>
      <c r="K353" s="10"/>
      <c r="L353" s="10" t="s">
        <v>205</v>
      </c>
      <c r="M353" s="10" t="s">
        <v>159</v>
      </c>
      <c r="N353" s="47">
        <v>100</v>
      </c>
      <c r="O353" s="10" t="s">
        <v>341</v>
      </c>
      <c r="P353" s="10"/>
      <c r="Q353" s="46"/>
      <c r="R353" s="48"/>
      <c r="S353" s="10" t="s">
        <v>149</v>
      </c>
      <c r="T353" s="46" t="s">
        <v>136</v>
      </c>
      <c r="U353" s="46"/>
      <c r="V353" s="46"/>
      <c r="W353" s="46"/>
      <c r="X353" s="46"/>
      <c r="Y353" s="46"/>
      <c r="Z353" s="46"/>
      <c r="AA353" s="46"/>
      <c r="AB353" s="46"/>
      <c r="AC353" s="46"/>
      <c r="AD353" s="46"/>
      <c r="AE353" s="46"/>
      <c r="AF353" s="46"/>
      <c r="AG353" s="46"/>
      <c r="AH353" s="46"/>
      <c r="AI353" s="46"/>
      <c r="AJ353" s="46"/>
      <c r="AK353" s="10"/>
      <c r="AL353" s="10"/>
      <c r="AM353" s="10"/>
      <c r="AN353" s="10"/>
      <c r="AO353" s="46"/>
      <c r="AP353" s="46"/>
      <c r="AQ353" s="46"/>
      <c r="AR353" s="46"/>
      <c r="AS353" s="49"/>
      <c r="AT353" s="49"/>
      <c r="AU353" s="50"/>
      <c r="AV353" s="50"/>
      <c r="AW353" s="51"/>
      <c r="AX353" s="51"/>
    </row>
    <row r="354" spans="1:50" s="13" customFormat="1" ht="43.5" x14ac:dyDescent="0.35">
      <c r="A354" s="10" t="e">
        <f>IF(F354="Gateway","SDWAN Gateway, SDW0020",IF(E354="","",VLOOKUP(E354,#REF!,2,FALSE)))</f>
        <v>#REF!</v>
      </c>
      <c r="B354" s="10" t="e">
        <f>IF(F354="Gateway","not applicable",IF(E354="","",VLOOKUP(E354,#REF!,3,FALSE)))</f>
        <v>#REF!</v>
      </c>
      <c r="C354" s="10" t="e">
        <f>IF(F354="Gateway","19400263",IF(E354="","",VLOOKUP(E354,#REF!,4,FALSE)))</f>
        <v>#REF!</v>
      </c>
      <c r="D354" s="43" t="s">
        <v>1403</v>
      </c>
      <c r="E354" s="43" t="s">
        <v>128</v>
      </c>
      <c r="F354" s="10" t="s">
        <v>129</v>
      </c>
      <c r="G354" s="52" t="s">
        <v>39</v>
      </c>
      <c r="H354" s="46" t="s">
        <v>2036</v>
      </c>
      <c r="I354" s="46"/>
      <c r="J354" s="46">
        <v>30</v>
      </c>
      <c r="K354" s="10"/>
      <c r="L354" s="10" t="s">
        <v>205</v>
      </c>
      <c r="M354" s="10" t="s">
        <v>147</v>
      </c>
      <c r="N354" s="47">
        <v>100</v>
      </c>
      <c r="O354" s="10" t="s">
        <v>342</v>
      </c>
      <c r="P354" s="10"/>
      <c r="Q354" s="46"/>
      <c r="R354" s="48"/>
      <c r="S354" s="10" t="s">
        <v>149</v>
      </c>
      <c r="T354" s="46" t="s">
        <v>136</v>
      </c>
      <c r="U354" s="46"/>
      <c r="V354" s="46"/>
      <c r="W354" s="46"/>
      <c r="X354" s="46"/>
      <c r="Y354" s="46"/>
      <c r="Z354" s="46"/>
      <c r="AA354" s="46"/>
      <c r="AB354" s="46"/>
      <c r="AC354" s="46"/>
      <c r="AD354" s="46"/>
      <c r="AE354" s="46"/>
      <c r="AF354" s="46"/>
      <c r="AG354" s="46"/>
      <c r="AH354" s="46"/>
      <c r="AI354" s="46"/>
      <c r="AJ354" s="46"/>
      <c r="AK354" s="10"/>
      <c r="AL354" s="10"/>
      <c r="AM354" s="10"/>
      <c r="AN354" s="10"/>
      <c r="AO354" s="46"/>
      <c r="AP354" s="46"/>
      <c r="AQ354" s="46"/>
      <c r="AR354" s="46"/>
      <c r="AS354" s="49"/>
      <c r="AT354" s="49"/>
      <c r="AU354" s="50"/>
      <c r="AV354" s="50"/>
      <c r="AW354" s="51"/>
      <c r="AX354" s="51"/>
    </row>
    <row r="355" spans="1:50" s="13" customFormat="1" ht="43.5" x14ac:dyDescent="0.35">
      <c r="A355" s="10" t="e">
        <f>IF(F355="Gateway","SDWAN Gateway, SDW0020",IF(E355="","",VLOOKUP(E355,#REF!,2,FALSE)))</f>
        <v>#REF!</v>
      </c>
      <c r="B355" s="10" t="e">
        <f>IF(F355="Gateway","not applicable",IF(E355="","",VLOOKUP(E355,#REF!,3,FALSE)))</f>
        <v>#REF!</v>
      </c>
      <c r="C355" s="10" t="e">
        <f>IF(F355="Gateway","19400263",IF(E355="","",VLOOKUP(E355,#REF!,4,FALSE)))</f>
        <v>#REF!</v>
      </c>
      <c r="D355" s="43" t="s">
        <v>1405</v>
      </c>
      <c r="E355" s="43" t="s">
        <v>128</v>
      </c>
      <c r="F355" s="10" t="s">
        <v>129</v>
      </c>
      <c r="G355" s="52" t="s">
        <v>39</v>
      </c>
      <c r="H355" s="46" t="s">
        <v>2036</v>
      </c>
      <c r="I355" s="46"/>
      <c r="J355" s="46">
        <v>31</v>
      </c>
      <c r="K355" s="10"/>
      <c r="L355" s="10" t="s">
        <v>205</v>
      </c>
      <c r="M355" s="10" t="s">
        <v>159</v>
      </c>
      <c r="N355" s="47">
        <v>100</v>
      </c>
      <c r="O355" s="10" t="s">
        <v>342</v>
      </c>
      <c r="P355" s="10"/>
      <c r="Q355" s="46"/>
      <c r="R355" s="48"/>
      <c r="S355" s="10" t="s">
        <v>149</v>
      </c>
      <c r="T355" s="46" t="s">
        <v>136</v>
      </c>
      <c r="U355" s="46"/>
      <c r="V355" s="46"/>
      <c r="W355" s="46"/>
      <c r="X355" s="46"/>
      <c r="Y355" s="46"/>
      <c r="Z355" s="46"/>
      <c r="AA355" s="46"/>
      <c r="AB355" s="46"/>
      <c r="AC355" s="46"/>
      <c r="AD355" s="46"/>
      <c r="AE355" s="46"/>
      <c r="AF355" s="46"/>
      <c r="AG355" s="46"/>
      <c r="AH355" s="46"/>
      <c r="AI355" s="46"/>
      <c r="AJ355" s="46"/>
      <c r="AK355" s="10"/>
      <c r="AL355" s="10"/>
      <c r="AM355" s="10"/>
      <c r="AN355" s="10"/>
      <c r="AO355" s="46"/>
      <c r="AP355" s="46"/>
      <c r="AQ355" s="46"/>
      <c r="AR355" s="46"/>
      <c r="AS355" s="49"/>
      <c r="AT355" s="49"/>
      <c r="AU355" s="50"/>
      <c r="AV355" s="50"/>
      <c r="AW355" s="51"/>
      <c r="AX355" s="51"/>
    </row>
    <row r="356" spans="1:50" s="13" customFormat="1" x14ac:dyDescent="0.35">
      <c r="A356" s="10" t="e">
        <f>IF(F356="Gateway","SDWAN Gateway, SDW0020",IF(E356="","",VLOOKUP(E356,#REF!,2,FALSE)))</f>
        <v>#REF!</v>
      </c>
      <c r="B356" s="10" t="e">
        <f>IF(F356="Gateway","not applicable",IF(E356="","",VLOOKUP(E356,#REF!,3,FALSE)))</f>
        <v>#REF!</v>
      </c>
      <c r="C356" s="10" t="e">
        <f>IF(F356="Gateway","19400263",IF(E356="","",VLOOKUP(E356,#REF!,4,FALSE)))</f>
        <v>#REF!</v>
      </c>
      <c r="D356" s="43" t="s">
        <v>1407</v>
      </c>
      <c r="E356" s="43" t="s">
        <v>128</v>
      </c>
      <c r="F356" s="10" t="s">
        <v>129</v>
      </c>
      <c r="G356" s="52" t="s">
        <v>39</v>
      </c>
      <c r="H356" s="46" t="s">
        <v>2129</v>
      </c>
      <c r="I356" s="46"/>
      <c r="J356" s="46">
        <v>9</v>
      </c>
      <c r="K356" s="10"/>
      <c r="L356" s="10" t="s">
        <v>205</v>
      </c>
      <c r="M356" s="10" t="s">
        <v>147</v>
      </c>
      <c r="N356" s="47">
        <v>200</v>
      </c>
      <c r="O356" s="10" t="s">
        <v>343</v>
      </c>
      <c r="P356" s="10"/>
      <c r="Q356" s="46"/>
      <c r="R356" s="48"/>
      <c r="S356" s="10" t="s">
        <v>149</v>
      </c>
      <c r="T356" s="46" t="s">
        <v>136</v>
      </c>
      <c r="U356" s="46"/>
      <c r="V356" s="46"/>
      <c r="W356" s="46"/>
      <c r="X356" s="46"/>
      <c r="Y356" s="46"/>
      <c r="Z356" s="46"/>
      <c r="AA356" s="46"/>
      <c r="AB356" s="46"/>
      <c r="AC356" s="46"/>
      <c r="AD356" s="46"/>
      <c r="AE356" s="46"/>
      <c r="AF356" s="46"/>
      <c r="AG356" s="46"/>
      <c r="AH356" s="46"/>
      <c r="AI356" s="46"/>
      <c r="AJ356" s="46"/>
      <c r="AK356" s="10"/>
      <c r="AL356" s="10"/>
      <c r="AM356" s="10"/>
      <c r="AN356" s="10"/>
      <c r="AO356" s="46"/>
      <c r="AP356" s="46"/>
      <c r="AQ356" s="46"/>
      <c r="AR356" s="46"/>
      <c r="AS356" s="49"/>
      <c r="AT356" s="49"/>
      <c r="AU356" s="50"/>
      <c r="AV356" s="50"/>
      <c r="AW356" s="51"/>
      <c r="AX356" s="51"/>
    </row>
    <row r="357" spans="1:50" s="13" customFormat="1" x14ac:dyDescent="0.35">
      <c r="A357" s="10" t="e">
        <f>IF(F357="Gateway","SDWAN Gateway, SDW0020",IF(E357="","",VLOOKUP(E357,#REF!,2,FALSE)))</f>
        <v>#REF!</v>
      </c>
      <c r="B357" s="10" t="e">
        <f>IF(F357="Gateway","not applicable",IF(E357="","",VLOOKUP(E357,#REF!,3,FALSE)))</f>
        <v>#REF!</v>
      </c>
      <c r="C357" s="10" t="e">
        <f>IF(F357="Gateway","19400263",IF(E357="","",VLOOKUP(E357,#REF!,4,FALSE)))</f>
        <v>#REF!</v>
      </c>
      <c r="D357" s="43" t="s">
        <v>1409</v>
      </c>
      <c r="E357" s="43" t="s">
        <v>128</v>
      </c>
      <c r="F357" s="10" t="s">
        <v>129</v>
      </c>
      <c r="G357" s="52" t="s">
        <v>39</v>
      </c>
      <c r="H357" s="46" t="s">
        <v>2129</v>
      </c>
      <c r="I357" s="46"/>
      <c r="J357" s="46">
        <v>10</v>
      </c>
      <c r="K357" s="10"/>
      <c r="L357" s="10" t="s">
        <v>205</v>
      </c>
      <c r="M357" s="10" t="s">
        <v>159</v>
      </c>
      <c r="N357" s="47">
        <v>200</v>
      </c>
      <c r="O357" s="10" t="s">
        <v>343</v>
      </c>
      <c r="P357" s="10"/>
      <c r="Q357" s="46"/>
      <c r="R357" s="48"/>
      <c r="S357" s="10" t="s">
        <v>149</v>
      </c>
      <c r="T357" s="46" t="s">
        <v>136</v>
      </c>
      <c r="U357" s="46"/>
      <c r="V357" s="46"/>
      <c r="W357" s="46"/>
      <c r="X357" s="46"/>
      <c r="Y357" s="46"/>
      <c r="Z357" s="46"/>
      <c r="AA357" s="46"/>
      <c r="AB357" s="46"/>
      <c r="AC357" s="46"/>
      <c r="AD357" s="46"/>
      <c r="AE357" s="46"/>
      <c r="AF357" s="46"/>
      <c r="AG357" s="46"/>
      <c r="AH357" s="46"/>
      <c r="AI357" s="46"/>
      <c r="AJ357" s="46"/>
      <c r="AK357" s="10"/>
      <c r="AL357" s="10"/>
      <c r="AM357" s="10"/>
      <c r="AN357" s="10"/>
      <c r="AO357" s="46"/>
      <c r="AP357" s="46"/>
      <c r="AQ357" s="46"/>
      <c r="AR357" s="46"/>
      <c r="AS357" s="49"/>
      <c r="AT357" s="49"/>
      <c r="AU357" s="50"/>
      <c r="AV357" s="50"/>
      <c r="AW357" s="51"/>
      <c r="AX357" s="51"/>
    </row>
    <row r="358" spans="1:50" s="13" customFormat="1" x14ac:dyDescent="0.35">
      <c r="A358" s="10" t="e">
        <f>IF(F358="Gateway","SDWAN Gateway, SDW0020",IF(E358="","",VLOOKUP(E358,#REF!,2,FALSE)))</f>
        <v>#REF!</v>
      </c>
      <c r="B358" s="10" t="e">
        <f>IF(F358="Gateway","not applicable",IF(E358="","",VLOOKUP(E358,#REF!,3,FALSE)))</f>
        <v>#REF!</v>
      </c>
      <c r="C358" s="10" t="e">
        <f>IF(F358="Gateway","19400263",IF(E358="","",VLOOKUP(E358,#REF!,4,FALSE)))</f>
        <v>#REF!</v>
      </c>
      <c r="D358" s="43" t="s">
        <v>1411</v>
      </c>
      <c r="E358" s="43" t="s">
        <v>128</v>
      </c>
      <c r="F358" s="10" t="s">
        <v>129</v>
      </c>
      <c r="G358" s="52" t="s">
        <v>39</v>
      </c>
      <c r="H358" s="46" t="s">
        <v>2037</v>
      </c>
      <c r="I358" s="46"/>
      <c r="J358" s="46">
        <v>9</v>
      </c>
      <c r="K358" s="10"/>
      <c r="L358" s="10" t="s">
        <v>205</v>
      </c>
      <c r="M358" s="10" t="s">
        <v>147</v>
      </c>
      <c r="N358" s="47">
        <v>200</v>
      </c>
      <c r="O358" s="10" t="s">
        <v>344</v>
      </c>
      <c r="P358" s="10"/>
      <c r="Q358" s="46"/>
      <c r="R358" s="48"/>
      <c r="S358" s="10" t="s">
        <v>149</v>
      </c>
      <c r="T358" s="46" t="s">
        <v>136</v>
      </c>
      <c r="U358" s="46"/>
      <c r="V358" s="46"/>
      <c r="W358" s="46"/>
      <c r="X358" s="46"/>
      <c r="Y358" s="46"/>
      <c r="Z358" s="46"/>
      <c r="AA358" s="46"/>
      <c r="AB358" s="46"/>
      <c r="AC358" s="46"/>
      <c r="AD358" s="46"/>
      <c r="AE358" s="46"/>
      <c r="AF358" s="46"/>
      <c r="AG358" s="46"/>
      <c r="AH358" s="46"/>
      <c r="AI358" s="46"/>
      <c r="AJ358" s="46"/>
      <c r="AK358" s="10"/>
      <c r="AL358" s="10"/>
      <c r="AM358" s="10"/>
      <c r="AN358" s="10"/>
      <c r="AO358" s="46"/>
      <c r="AP358" s="46"/>
      <c r="AQ358" s="46"/>
      <c r="AR358" s="46"/>
      <c r="AS358" s="49"/>
      <c r="AT358" s="49"/>
      <c r="AU358" s="50"/>
      <c r="AV358" s="50"/>
      <c r="AW358" s="51"/>
      <c r="AX358" s="51"/>
    </row>
    <row r="359" spans="1:50" s="13" customFormat="1" x14ac:dyDescent="0.35">
      <c r="A359" s="10" t="e">
        <f>IF(F359="Gateway","SDWAN Gateway, SDW0020",IF(E359="","",VLOOKUP(E359,#REF!,2,FALSE)))</f>
        <v>#REF!</v>
      </c>
      <c r="B359" s="10" t="e">
        <f>IF(F359="Gateway","not applicable",IF(E359="","",VLOOKUP(E359,#REF!,3,FALSE)))</f>
        <v>#REF!</v>
      </c>
      <c r="C359" s="10" t="e">
        <f>IF(F359="Gateway","19400263",IF(E359="","",VLOOKUP(E359,#REF!,4,FALSE)))</f>
        <v>#REF!</v>
      </c>
      <c r="D359" s="43" t="s">
        <v>1413</v>
      </c>
      <c r="E359" s="43" t="s">
        <v>128</v>
      </c>
      <c r="F359" s="10" t="s">
        <v>129</v>
      </c>
      <c r="G359" s="52" t="s">
        <v>39</v>
      </c>
      <c r="H359" s="46" t="s">
        <v>2037</v>
      </c>
      <c r="I359" s="46"/>
      <c r="J359" s="46">
        <v>10</v>
      </c>
      <c r="K359" s="10"/>
      <c r="L359" s="10" t="s">
        <v>205</v>
      </c>
      <c r="M359" s="10" t="s">
        <v>159</v>
      </c>
      <c r="N359" s="47">
        <v>200</v>
      </c>
      <c r="O359" s="10" t="s">
        <v>344</v>
      </c>
      <c r="P359" s="10"/>
      <c r="Q359" s="46"/>
      <c r="R359" s="48"/>
      <c r="S359" s="10" t="s">
        <v>149</v>
      </c>
      <c r="T359" s="46" t="s">
        <v>136</v>
      </c>
      <c r="U359" s="46"/>
      <c r="V359" s="46"/>
      <c r="W359" s="46"/>
      <c r="X359" s="46"/>
      <c r="Y359" s="46"/>
      <c r="Z359" s="46"/>
      <c r="AA359" s="46"/>
      <c r="AB359" s="46"/>
      <c r="AC359" s="46"/>
      <c r="AD359" s="46"/>
      <c r="AE359" s="46"/>
      <c r="AF359" s="46"/>
      <c r="AG359" s="46"/>
      <c r="AH359" s="46"/>
      <c r="AI359" s="46"/>
      <c r="AJ359" s="46"/>
      <c r="AK359" s="10"/>
      <c r="AL359" s="10"/>
      <c r="AM359" s="10"/>
      <c r="AN359" s="10"/>
      <c r="AO359" s="46"/>
      <c r="AP359" s="46"/>
      <c r="AQ359" s="46"/>
      <c r="AR359" s="46"/>
      <c r="AS359" s="49"/>
      <c r="AT359" s="49"/>
      <c r="AU359" s="50"/>
      <c r="AV359" s="50"/>
      <c r="AW359" s="51"/>
      <c r="AX359" s="51"/>
    </row>
    <row r="360" spans="1:50" s="13" customFormat="1" x14ac:dyDescent="0.35">
      <c r="A360" s="10" t="e">
        <f>IF(F360="Gateway","SDWAN Gateway, SDW0020",IF(E360="","",VLOOKUP(E360,#REF!,2,FALSE)))</f>
        <v>#REF!</v>
      </c>
      <c r="B360" s="10" t="e">
        <f>IF(F360="Gateway","not applicable",IF(E360="","",VLOOKUP(E360,#REF!,3,FALSE)))</f>
        <v>#REF!</v>
      </c>
      <c r="C360" s="10" t="e">
        <f>IF(F360="Gateway","19400263",IF(E360="","",VLOOKUP(E360,#REF!,4,FALSE)))</f>
        <v>#REF!</v>
      </c>
      <c r="D360" s="43" t="s">
        <v>1415</v>
      </c>
      <c r="E360" s="43" t="s">
        <v>128</v>
      </c>
      <c r="F360" s="10" t="s">
        <v>129</v>
      </c>
      <c r="G360" s="52" t="s">
        <v>39</v>
      </c>
      <c r="H360" s="46" t="s">
        <v>2038</v>
      </c>
      <c r="I360" s="46"/>
      <c r="J360" s="46">
        <v>9</v>
      </c>
      <c r="K360" s="10"/>
      <c r="L360" s="10" t="s">
        <v>205</v>
      </c>
      <c r="M360" s="10" t="s">
        <v>147</v>
      </c>
      <c r="N360" s="47">
        <v>200</v>
      </c>
      <c r="O360" s="10" t="s">
        <v>345</v>
      </c>
      <c r="P360" s="10"/>
      <c r="Q360" s="46"/>
      <c r="R360" s="48"/>
      <c r="S360" s="10" t="s">
        <v>149</v>
      </c>
      <c r="T360" s="46" t="s">
        <v>136</v>
      </c>
      <c r="U360" s="46"/>
      <c r="V360" s="46"/>
      <c r="W360" s="46"/>
      <c r="X360" s="46"/>
      <c r="Y360" s="46"/>
      <c r="Z360" s="46"/>
      <c r="AA360" s="46"/>
      <c r="AB360" s="46"/>
      <c r="AC360" s="46"/>
      <c r="AD360" s="46"/>
      <c r="AE360" s="46"/>
      <c r="AF360" s="46"/>
      <c r="AG360" s="46"/>
      <c r="AH360" s="46"/>
      <c r="AI360" s="46"/>
      <c r="AJ360" s="46"/>
      <c r="AK360" s="10"/>
      <c r="AL360" s="10"/>
      <c r="AM360" s="10"/>
      <c r="AN360" s="10"/>
      <c r="AO360" s="46"/>
      <c r="AP360" s="46"/>
      <c r="AQ360" s="46"/>
      <c r="AR360" s="46"/>
      <c r="AS360" s="49"/>
      <c r="AT360" s="49"/>
      <c r="AU360" s="50"/>
      <c r="AV360" s="50"/>
      <c r="AW360" s="51"/>
      <c r="AX360" s="51"/>
    </row>
    <row r="361" spans="1:50" s="13" customFormat="1" x14ac:dyDescent="0.35">
      <c r="A361" s="10" t="e">
        <f>IF(F361="Gateway","SDWAN Gateway, SDW0020",IF(E361="","",VLOOKUP(E361,#REF!,2,FALSE)))</f>
        <v>#REF!</v>
      </c>
      <c r="B361" s="10" t="e">
        <f>IF(F361="Gateway","not applicable",IF(E361="","",VLOOKUP(E361,#REF!,3,FALSE)))</f>
        <v>#REF!</v>
      </c>
      <c r="C361" s="10" t="e">
        <f>IF(F361="Gateway","19400263",IF(E361="","",VLOOKUP(E361,#REF!,4,FALSE)))</f>
        <v>#REF!</v>
      </c>
      <c r="D361" s="43" t="s">
        <v>1417</v>
      </c>
      <c r="E361" s="43" t="s">
        <v>128</v>
      </c>
      <c r="F361" s="10" t="s">
        <v>129</v>
      </c>
      <c r="G361" s="52" t="s">
        <v>39</v>
      </c>
      <c r="H361" s="46" t="s">
        <v>2038</v>
      </c>
      <c r="I361" s="46"/>
      <c r="J361" s="46">
        <v>10</v>
      </c>
      <c r="K361" s="10"/>
      <c r="L361" s="10" t="s">
        <v>205</v>
      </c>
      <c r="M361" s="10" t="s">
        <v>159</v>
      </c>
      <c r="N361" s="47">
        <v>200</v>
      </c>
      <c r="O361" s="10" t="s">
        <v>345</v>
      </c>
      <c r="P361" s="10"/>
      <c r="Q361" s="46"/>
      <c r="R361" s="48"/>
      <c r="S361" s="10" t="s">
        <v>149</v>
      </c>
      <c r="T361" s="46" t="s">
        <v>136</v>
      </c>
      <c r="U361" s="46"/>
      <c r="V361" s="46"/>
      <c r="W361" s="46"/>
      <c r="X361" s="46"/>
      <c r="Y361" s="46"/>
      <c r="Z361" s="46"/>
      <c r="AA361" s="46"/>
      <c r="AB361" s="46"/>
      <c r="AC361" s="46"/>
      <c r="AD361" s="46"/>
      <c r="AE361" s="46"/>
      <c r="AF361" s="46"/>
      <c r="AG361" s="46"/>
      <c r="AH361" s="46"/>
      <c r="AI361" s="46"/>
      <c r="AJ361" s="46"/>
      <c r="AK361" s="10"/>
      <c r="AL361" s="10"/>
      <c r="AM361" s="10"/>
      <c r="AN361" s="10"/>
      <c r="AO361" s="46"/>
      <c r="AP361" s="46"/>
      <c r="AQ361" s="46"/>
      <c r="AR361" s="46"/>
      <c r="AS361" s="49"/>
      <c r="AT361" s="49"/>
      <c r="AU361" s="50"/>
      <c r="AV361" s="50"/>
      <c r="AW361" s="51"/>
      <c r="AX361" s="51"/>
    </row>
    <row r="362" spans="1:50" s="13" customFormat="1" x14ac:dyDescent="0.35">
      <c r="A362" s="10" t="e">
        <f>IF(F362="Gateway","SDWAN Gateway, SDW0020",IF(E362="","",VLOOKUP(E362,#REF!,2,FALSE)))</f>
        <v>#REF!</v>
      </c>
      <c r="B362" s="10" t="e">
        <f>IF(F362="Gateway","not applicable",IF(E362="","",VLOOKUP(E362,#REF!,3,FALSE)))</f>
        <v>#REF!</v>
      </c>
      <c r="C362" s="10" t="e">
        <f>IF(F362="Gateway","19400263",IF(E362="","",VLOOKUP(E362,#REF!,4,FALSE)))</f>
        <v>#REF!</v>
      </c>
      <c r="D362" s="43" t="s">
        <v>1419</v>
      </c>
      <c r="E362" s="43" t="s">
        <v>128</v>
      </c>
      <c r="F362" s="10" t="s">
        <v>129</v>
      </c>
      <c r="G362" s="52" t="s">
        <v>39</v>
      </c>
      <c r="H362" s="46" t="s">
        <v>2130</v>
      </c>
      <c r="I362" s="46"/>
      <c r="J362" s="46">
        <v>9</v>
      </c>
      <c r="K362" s="10"/>
      <c r="L362" s="10" t="s">
        <v>205</v>
      </c>
      <c r="M362" s="10" t="s">
        <v>147</v>
      </c>
      <c r="N362" s="47">
        <v>200</v>
      </c>
      <c r="O362" s="10" t="s">
        <v>346</v>
      </c>
      <c r="P362" s="10"/>
      <c r="Q362" s="46"/>
      <c r="R362" s="48"/>
      <c r="S362" s="10" t="s">
        <v>149</v>
      </c>
      <c r="T362" s="46" t="s">
        <v>136</v>
      </c>
      <c r="U362" s="46"/>
      <c r="V362" s="46"/>
      <c r="W362" s="46"/>
      <c r="X362" s="46"/>
      <c r="Y362" s="46"/>
      <c r="Z362" s="46"/>
      <c r="AA362" s="46"/>
      <c r="AB362" s="46"/>
      <c r="AC362" s="46"/>
      <c r="AD362" s="46"/>
      <c r="AE362" s="46"/>
      <c r="AF362" s="46"/>
      <c r="AG362" s="46"/>
      <c r="AH362" s="46"/>
      <c r="AI362" s="46"/>
      <c r="AJ362" s="46"/>
      <c r="AK362" s="10"/>
      <c r="AL362" s="10"/>
      <c r="AM362" s="10"/>
      <c r="AN362" s="10"/>
      <c r="AO362" s="46"/>
      <c r="AP362" s="46"/>
      <c r="AQ362" s="46"/>
      <c r="AR362" s="46"/>
      <c r="AS362" s="49"/>
      <c r="AT362" s="49"/>
      <c r="AU362" s="50"/>
      <c r="AV362" s="50"/>
      <c r="AW362" s="51"/>
      <c r="AX362" s="51"/>
    </row>
    <row r="363" spans="1:50" s="13" customFormat="1" x14ac:dyDescent="0.35">
      <c r="A363" s="10" t="e">
        <f>IF(F363="Gateway","SDWAN Gateway, SDW0020",IF(E363="","",VLOOKUP(E363,#REF!,2,FALSE)))</f>
        <v>#REF!</v>
      </c>
      <c r="B363" s="10" t="e">
        <f>IF(F363="Gateway","not applicable",IF(E363="","",VLOOKUP(E363,#REF!,3,FALSE)))</f>
        <v>#REF!</v>
      </c>
      <c r="C363" s="10" t="e">
        <f>IF(F363="Gateway","19400263",IF(E363="","",VLOOKUP(E363,#REF!,4,FALSE)))</f>
        <v>#REF!</v>
      </c>
      <c r="D363" s="43" t="s">
        <v>1421</v>
      </c>
      <c r="E363" s="43" t="s">
        <v>128</v>
      </c>
      <c r="F363" s="10" t="s">
        <v>129</v>
      </c>
      <c r="G363" s="52" t="s">
        <v>39</v>
      </c>
      <c r="H363" s="46" t="s">
        <v>2130</v>
      </c>
      <c r="I363" s="46"/>
      <c r="J363" s="46">
        <v>10</v>
      </c>
      <c r="K363" s="10"/>
      <c r="L363" s="10" t="s">
        <v>205</v>
      </c>
      <c r="M363" s="10" t="s">
        <v>159</v>
      </c>
      <c r="N363" s="47">
        <v>200</v>
      </c>
      <c r="O363" s="10" t="s">
        <v>346</v>
      </c>
      <c r="P363" s="10"/>
      <c r="Q363" s="46"/>
      <c r="R363" s="48"/>
      <c r="S363" s="10" t="s">
        <v>149</v>
      </c>
      <c r="T363" s="46" t="s">
        <v>136</v>
      </c>
      <c r="U363" s="46"/>
      <c r="V363" s="46"/>
      <c r="W363" s="46"/>
      <c r="X363" s="46"/>
      <c r="Y363" s="46"/>
      <c r="Z363" s="46"/>
      <c r="AA363" s="46"/>
      <c r="AB363" s="46"/>
      <c r="AC363" s="46"/>
      <c r="AD363" s="46"/>
      <c r="AE363" s="46"/>
      <c r="AF363" s="46"/>
      <c r="AG363" s="46"/>
      <c r="AH363" s="46"/>
      <c r="AI363" s="46"/>
      <c r="AJ363" s="46"/>
      <c r="AK363" s="10"/>
      <c r="AL363" s="10"/>
      <c r="AM363" s="10"/>
      <c r="AN363" s="10"/>
      <c r="AO363" s="46"/>
      <c r="AP363" s="46"/>
      <c r="AQ363" s="46"/>
      <c r="AR363" s="46"/>
      <c r="AS363" s="49"/>
      <c r="AT363" s="49"/>
      <c r="AU363" s="50"/>
      <c r="AV363" s="50"/>
      <c r="AW363" s="51"/>
      <c r="AX363" s="51"/>
    </row>
    <row r="364" spans="1:50" s="13" customFormat="1" ht="43.5" x14ac:dyDescent="0.35">
      <c r="A364" s="10" t="e">
        <f>IF(F364="Gateway","SDWAN Gateway, SDW0020",IF(E364="","",VLOOKUP(E364,#REF!,2,FALSE)))</f>
        <v>#REF!</v>
      </c>
      <c r="B364" s="10" t="e">
        <f>IF(F364="Gateway","not applicable",IF(E364="","",VLOOKUP(E364,#REF!,3,FALSE)))</f>
        <v>#REF!</v>
      </c>
      <c r="C364" s="10" t="e">
        <f>IF(F364="Gateway","19400263",IF(E364="","",VLOOKUP(E364,#REF!,4,FALSE)))</f>
        <v>#REF!</v>
      </c>
      <c r="D364" s="43" t="s">
        <v>1423</v>
      </c>
      <c r="E364" s="43" t="s">
        <v>128</v>
      </c>
      <c r="F364" s="10" t="s">
        <v>129</v>
      </c>
      <c r="G364" s="52" t="s">
        <v>39</v>
      </c>
      <c r="H364" s="46" t="s">
        <v>2131</v>
      </c>
      <c r="I364" s="46"/>
      <c r="J364" s="46">
        <v>9</v>
      </c>
      <c r="K364" s="10"/>
      <c r="L364" s="10" t="s">
        <v>205</v>
      </c>
      <c r="M364" s="10" t="s">
        <v>147</v>
      </c>
      <c r="N364" s="47">
        <v>200</v>
      </c>
      <c r="O364" s="10" t="s">
        <v>347</v>
      </c>
      <c r="P364" s="10"/>
      <c r="Q364" s="46"/>
      <c r="R364" s="48"/>
      <c r="S364" s="10" t="s">
        <v>149</v>
      </c>
      <c r="T364" s="46" t="s">
        <v>136</v>
      </c>
      <c r="U364" s="46"/>
      <c r="V364" s="46"/>
      <c r="W364" s="46"/>
      <c r="X364" s="46"/>
      <c r="Y364" s="46"/>
      <c r="Z364" s="46"/>
      <c r="AA364" s="46"/>
      <c r="AB364" s="46"/>
      <c r="AC364" s="46"/>
      <c r="AD364" s="46"/>
      <c r="AE364" s="46"/>
      <c r="AF364" s="46"/>
      <c r="AG364" s="46"/>
      <c r="AH364" s="46"/>
      <c r="AI364" s="46"/>
      <c r="AJ364" s="46"/>
      <c r="AK364" s="10"/>
      <c r="AL364" s="10"/>
      <c r="AM364" s="10"/>
      <c r="AN364" s="10"/>
      <c r="AO364" s="46"/>
      <c r="AP364" s="46"/>
      <c r="AQ364" s="46"/>
      <c r="AR364" s="46"/>
      <c r="AS364" s="49"/>
      <c r="AT364" s="49"/>
      <c r="AU364" s="50"/>
      <c r="AV364" s="50"/>
      <c r="AW364" s="51"/>
      <c r="AX364" s="51"/>
    </row>
    <row r="365" spans="1:50" s="13" customFormat="1" ht="43.5" x14ac:dyDescent="0.35">
      <c r="A365" s="10" t="e">
        <f>IF(F365="Gateway","SDWAN Gateway, SDW0020",IF(E365="","",VLOOKUP(E365,#REF!,2,FALSE)))</f>
        <v>#REF!</v>
      </c>
      <c r="B365" s="10" t="e">
        <f>IF(F365="Gateway","not applicable",IF(E365="","",VLOOKUP(E365,#REF!,3,FALSE)))</f>
        <v>#REF!</v>
      </c>
      <c r="C365" s="10" t="e">
        <f>IF(F365="Gateway","19400263",IF(E365="","",VLOOKUP(E365,#REF!,4,FALSE)))</f>
        <v>#REF!</v>
      </c>
      <c r="D365" s="43" t="s">
        <v>1425</v>
      </c>
      <c r="E365" s="43" t="s">
        <v>128</v>
      </c>
      <c r="F365" s="10" t="s">
        <v>129</v>
      </c>
      <c r="G365" s="52" t="s">
        <v>39</v>
      </c>
      <c r="H365" s="46" t="s">
        <v>2131</v>
      </c>
      <c r="I365" s="46"/>
      <c r="J365" s="46">
        <v>10</v>
      </c>
      <c r="K365" s="10"/>
      <c r="L365" s="10" t="s">
        <v>205</v>
      </c>
      <c r="M365" s="10" t="s">
        <v>159</v>
      </c>
      <c r="N365" s="47">
        <v>200</v>
      </c>
      <c r="O365" s="10" t="s">
        <v>347</v>
      </c>
      <c r="P365" s="10"/>
      <c r="Q365" s="46"/>
      <c r="R365" s="48"/>
      <c r="S365" s="10" t="s">
        <v>149</v>
      </c>
      <c r="T365" s="46" t="s">
        <v>136</v>
      </c>
      <c r="U365" s="46"/>
      <c r="V365" s="46"/>
      <c r="W365" s="46"/>
      <c r="X365" s="46"/>
      <c r="Y365" s="46"/>
      <c r="Z365" s="46"/>
      <c r="AA365" s="46"/>
      <c r="AB365" s="46"/>
      <c r="AC365" s="46"/>
      <c r="AD365" s="46"/>
      <c r="AE365" s="46"/>
      <c r="AF365" s="46"/>
      <c r="AG365" s="46"/>
      <c r="AH365" s="46"/>
      <c r="AI365" s="46"/>
      <c r="AJ365" s="46"/>
      <c r="AK365" s="10"/>
      <c r="AL365" s="10"/>
      <c r="AM365" s="10"/>
      <c r="AN365" s="10"/>
      <c r="AO365" s="46"/>
      <c r="AP365" s="46"/>
      <c r="AQ365" s="46"/>
      <c r="AR365" s="46"/>
      <c r="AS365" s="49"/>
      <c r="AT365" s="49"/>
      <c r="AU365" s="50"/>
      <c r="AV365" s="50"/>
      <c r="AW365" s="51"/>
      <c r="AX365" s="51"/>
    </row>
    <row r="366" spans="1:50" s="13" customFormat="1" x14ac:dyDescent="0.35">
      <c r="A366" s="10" t="e">
        <f>IF(F366="Gateway","SDWAN Gateway, SDW0020",IF(E366="","",VLOOKUP(E366,#REF!,2,FALSE)))</f>
        <v>#REF!</v>
      </c>
      <c r="B366" s="10" t="e">
        <f>IF(F366="Gateway","not applicable",IF(E366="","",VLOOKUP(E366,#REF!,3,FALSE)))</f>
        <v>#REF!</v>
      </c>
      <c r="C366" s="10" t="e">
        <f>IF(F366="Gateway","19400263",IF(E366="","",VLOOKUP(E366,#REF!,4,FALSE)))</f>
        <v>#REF!</v>
      </c>
      <c r="D366" s="43" t="s">
        <v>1427</v>
      </c>
      <c r="E366" s="43" t="s">
        <v>128</v>
      </c>
      <c r="F366" s="10" t="s">
        <v>129</v>
      </c>
      <c r="G366" s="52" t="s">
        <v>39</v>
      </c>
      <c r="H366" s="46" t="s">
        <v>1980</v>
      </c>
      <c r="I366" s="46"/>
      <c r="J366" s="46">
        <v>9</v>
      </c>
      <c r="K366" s="10"/>
      <c r="L366" s="10" t="s">
        <v>205</v>
      </c>
      <c r="M366" s="10" t="s">
        <v>147</v>
      </c>
      <c r="N366" s="47">
        <v>200</v>
      </c>
      <c r="O366" s="10" t="s">
        <v>348</v>
      </c>
      <c r="P366" s="10"/>
      <c r="Q366" s="46"/>
      <c r="R366" s="48"/>
      <c r="S366" s="10" t="s">
        <v>149</v>
      </c>
      <c r="T366" s="46" t="s">
        <v>136</v>
      </c>
      <c r="U366" s="46"/>
      <c r="V366" s="46"/>
      <c r="W366" s="46"/>
      <c r="X366" s="46"/>
      <c r="Y366" s="46"/>
      <c r="Z366" s="46"/>
      <c r="AA366" s="46"/>
      <c r="AB366" s="46"/>
      <c r="AC366" s="46"/>
      <c r="AD366" s="46"/>
      <c r="AE366" s="46"/>
      <c r="AF366" s="46"/>
      <c r="AG366" s="46"/>
      <c r="AH366" s="46"/>
      <c r="AI366" s="46"/>
      <c r="AJ366" s="46"/>
      <c r="AK366" s="10"/>
      <c r="AL366" s="10"/>
      <c r="AM366" s="10"/>
      <c r="AN366" s="10"/>
      <c r="AO366" s="46"/>
      <c r="AP366" s="46"/>
      <c r="AQ366" s="46"/>
      <c r="AR366" s="46"/>
      <c r="AS366" s="49"/>
      <c r="AT366" s="49"/>
      <c r="AU366" s="50"/>
      <c r="AV366" s="50"/>
      <c r="AW366" s="51"/>
      <c r="AX366" s="51"/>
    </row>
    <row r="367" spans="1:50" s="13" customFormat="1" x14ac:dyDescent="0.35">
      <c r="A367" s="10" t="e">
        <f>IF(F367="Gateway","SDWAN Gateway, SDW0020",IF(E367="","",VLOOKUP(E367,#REF!,2,FALSE)))</f>
        <v>#REF!</v>
      </c>
      <c r="B367" s="10" t="e">
        <f>IF(F367="Gateway","not applicable",IF(E367="","",VLOOKUP(E367,#REF!,3,FALSE)))</f>
        <v>#REF!</v>
      </c>
      <c r="C367" s="10" t="e">
        <f>IF(F367="Gateway","19400263",IF(E367="","",VLOOKUP(E367,#REF!,4,FALSE)))</f>
        <v>#REF!</v>
      </c>
      <c r="D367" s="43" t="s">
        <v>1429</v>
      </c>
      <c r="E367" s="43" t="s">
        <v>128</v>
      </c>
      <c r="F367" s="10" t="s">
        <v>129</v>
      </c>
      <c r="G367" s="52" t="s">
        <v>39</v>
      </c>
      <c r="H367" s="46" t="s">
        <v>1980</v>
      </c>
      <c r="I367" s="46"/>
      <c r="J367" s="46">
        <v>10</v>
      </c>
      <c r="K367" s="10"/>
      <c r="L367" s="10" t="s">
        <v>205</v>
      </c>
      <c r="M367" s="10" t="s">
        <v>159</v>
      </c>
      <c r="N367" s="47">
        <v>200</v>
      </c>
      <c r="O367" s="10" t="s">
        <v>348</v>
      </c>
      <c r="P367" s="10"/>
      <c r="Q367" s="46"/>
      <c r="R367" s="48"/>
      <c r="S367" s="10" t="s">
        <v>149</v>
      </c>
      <c r="T367" s="46" t="s">
        <v>136</v>
      </c>
      <c r="U367" s="46"/>
      <c r="V367" s="46"/>
      <c r="W367" s="46"/>
      <c r="X367" s="46"/>
      <c r="Y367" s="46"/>
      <c r="Z367" s="46"/>
      <c r="AA367" s="46"/>
      <c r="AB367" s="46"/>
      <c r="AC367" s="46"/>
      <c r="AD367" s="46"/>
      <c r="AE367" s="46"/>
      <c r="AF367" s="46"/>
      <c r="AG367" s="46"/>
      <c r="AH367" s="46"/>
      <c r="AI367" s="46"/>
      <c r="AJ367" s="46"/>
      <c r="AK367" s="10"/>
      <c r="AL367" s="10"/>
      <c r="AM367" s="10"/>
      <c r="AN367" s="10"/>
      <c r="AO367" s="46"/>
      <c r="AP367" s="46"/>
      <c r="AQ367" s="46"/>
      <c r="AR367" s="46"/>
      <c r="AS367" s="49"/>
      <c r="AT367" s="49"/>
      <c r="AU367" s="50"/>
      <c r="AV367" s="50"/>
      <c r="AW367" s="51"/>
      <c r="AX367" s="51"/>
    </row>
    <row r="368" spans="1:50" s="13" customFormat="1" x14ac:dyDescent="0.35">
      <c r="A368" s="10" t="e">
        <f>IF(F368="Gateway","SDWAN Gateway, SDW0020",IF(E368="","",VLOOKUP(E368,#REF!,2,FALSE)))</f>
        <v>#REF!</v>
      </c>
      <c r="B368" s="10" t="e">
        <f>IF(F368="Gateway","not applicable",IF(E368="","",VLOOKUP(E368,#REF!,3,FALSE)))</f>
        <v>#REF!</v>
      </c>
      <c r="C368" s="10" t="e">
        <f>IF(F368="Gateway","19400263",IF(E368="","",VLOOKUP(E368,#REF!,4,FALSE)))</f>
        <v>#REF!</v>
      </c>
      <c r="D368" s="43" t="s">
        <v>1431</v>
      </c>
      <c r="E368" s="43" t="s">
        <v>128</v>
      </c>
      <c r="F368" s="10" t="s">
        <v>129</v>
      </c>
      <c r="G368" s="52" t="s">
        <v>39</v>
      </c>
      <c r="H368" s="46" t="s">
        <v>2132</v>
      </c>
      <c r="I368" s="46"/>
      <c r="J368" s="46">
        <v>9</v>
      </c>
      <c r="K368" s="10"/>
      <c r="L368" s="10" t="s">
        <v>205</v>
      </c>
      <c r="M368" s="10" t="s">
        <v>147</v>
      </c>
      <c r="N368" s="47">
        <v>200</v>
      </c>
      <c r="O368" s="10" t="s">
        <v>349</v>
      </c>
      <c r="P368" s="10"/>
      <c r="Q368" s="46"/>
      <c r="R368" s="48"/>
      <c r="S368" s="10" t="s">
        <v>149</v>
      </c>
      <c r="T368" s="46" t="s">
        <v>136</v>
      </c>
      <c r="U368" s="46"/>
      <c r="V368" s="46"/>
      <c r="W368" s="46"/>
      <c r="X368" s="46"/>
      <c r="Y368" s="46"/>
      <c r="Z368" s="46"/>
      <c r="AA368" s="46"/>
      <c r="AB368" s="46"/>
      <c r="AC368" s="46"/>
      <c r="AD368" s="46"/>
      <c r="AE368" s="46"/>
      <c r="AF368" s="46"/>
      <c r="AG368" s="46"/>
      <c r="AH368" s="46"/>
      <c r="AI368" s="46"/>
      <c r="AJ368" s="46"/>
      <c r="AK368" s="10"/>
      <c r="AL368" s="10"/>
      <c r="AM368" s="10"/>
      <c r="AN368" s="10"/>
      <c r="AO368" s="46"/>
      <c r="AP368" s="46"/>
      <c r="AQ368" s="46"/>
      <c r="AR368" s="46"/>
      <c r="AS368" s="49"/>
      <c r="AT368" s="49"/>
      <c r="AU368" s="50"/>
      <c r="AV368" s="50"/>
      <c r="AW368" s="51"/>
      <c r="AX368" s="51"/>
    </row>
    <row r="369" spans="1:50" s="13" customFormat="1" x14ac:dyDescent="0.35">
      <c r="A369" s="10" t="e">
        <f>IF(F369="Gateway","SDWAN Gateway, SDW0020",IF(E369="","",VLOOKUP(E369,#REF!,2,FALSE)))</f>
        <v>#REF!</v>
      </c>
      <c r="B369" s="10" t="e">
        <f>IF(F369="Gateway","not applicable",IF(E369="","",VLOOKUP(E369,#REF!,3,FALSE)))</f>
        <v>#REF!</v>
      </c>
      <c r="C369" s="10" t="e">
        <f>IF(F369="Gateway","19400263",IF(E369="","",VLOOKUP(E369,#REF!,4,FALSE)))</f>
        <v>#REF!</v>
      </c>
      <c r="D369" s="43" t="s">
        <v>1433</v>
      </c>
      <c r="E369" s="43" t="s">
        <v>128</v>
      </c>
      <c r="F369" s="10" t="s">
        <v>129</v>
      </c>
      <c r="G369" s="52" t="s">
        <v>39</v>
      </c>
      <c r="H369" s="46" t="s">
        <v>2132</v>
      </c>
      <c r="I369" s="46"/>
      <c r="J369" s="46">
        <v>10</v>
      </c>
      <c r="K369" s="10"/>
      <c r="L369" s="10" t="s">
        <v>205</v>
      </c>
      <c r="M369" s="10" t="s">
        <v>159</v>
      </c>
      <c r="N369" s="47">
        <v>200</v>
      </c>
      <c r="O369" s="10" t="s">
        <v>349</v>
      </c>
      <c r="P369" s="10"/>
      <c r="Q369" s="46"/>
      <c r="R369" s="48"/>
      <c r="S369" s="10" t="s">
        <v>149</v>
      </c>
      <c r="T369" s="46" t="s">
        <v>136</v>
      </c>
      <c r="U369" s="46"/>
      <c r="V369" s="46"/>
      <c r="W369" s="46"/>
      <c r="X369" s="46"/>
      <c r="Y369" s="46"/>
      <c r="Z369" s="46"/>
      <c r="AA369" s="46"/>
      <c r="AB369" s="46"/>
      <c r="AC369" s="46"/>
      <c r="AD369" s="46"/>
      <c r="AE369" s="46"/>
      <c r="AF369" s="46"/>
      <c r="AG369" s="46"/>
      <c r="AH369" s="46"/>
      <c r="AI369" s="46"/>
      <c r="AJ369" s="46"/>
      <c r="AK369" s="10"/>
      <c r="AL369" s="10"/>
      <c r="AM369" s="10"/>
      <c r="AN369" s="10"/>
      <c r="AO369" s="46"/>
      <c r="AP369" s="46"/>
      <c r="AQ369" s="46"/>
      <c r="AR369" s="46"/>
      <c r="AS369" s="49"/>
      <c r="AT369" s="49"/>
      <c r="AU369" s="50"/>
      <c r="AV369" s="50"/>
      <c r="AW369" s="51"/>
      <c r="AX369" s="51"/>
    </row>
    <row r="370" spans="1:50" s="13" customFormat="1" x14ac:dyDescent="0.35">
      <c r="A370" s="10" t="e">
        <f>IF(F370="Gateway","SDWAN Gateway, SDW0020",IF(E370="","",VLOOKUP(E370,#REF!,2,FALSE)))</f>
        <v>#REF!</v>
      </c>
      <c r="B370" s="10" t="e">
        <f>IF(F370="Gateway","not applicable",IF(E370="","",VLOOKUP(E370,#REF!,3,FALSE)))</f>
        <v>#REF!</v>
      </c>
      <c r="C370" s="10" t="e">
        <f>IF(F370="Gateway","19400263",IF(E370="","",VLOOKUP(E370,#REF!,4,FALSE)))</f>
        <v>#REF!</v>
      </c>
      <c r="D370" s="43" t="s">
        <v>1435</v>
      </c>
      <c r="E370" s="43" t="s">
        <v>128</v>
      </c>
      <c r="F370" s="10" t="s">
        <v>129</v>
      </c>
      <c r="G370" s="52" t="s">
        <v>39</v>
      </c>
      <c r="H370" s="46" t="s">
        <v>2133</v>
      </c>
      <c r="I370" s="46"/>
      <c r="J370" s="46">
        <v>9</v>
      </c>
      <c r="K370" s="10"/>
      <c r="L370" s="10" t="s">
        <v>205</v>
      </c>
      <c r="M370" s="10" t="s">
        <v>147</v>
      </c>
      <c r="N370" s="47">
        <v>200</v>
      </c>
      <c r="O370" s="10" t="s">
        <v>350</v>
      </c>
      <c r="P370" s="10"/>
      <c r="Q370" s="46"/>
      <c r="R370" s="48"/>
      <c r="S370" s="10" t="s">
        <v>149</v>
      </c>
      <c r="T370" s="46" t="s">
        <v>136</v>
      </c>
      <c r="U370" s="46"/>
      <c r="V370" s="46"/>
      <c r="W370" s="46"/>
      <c r="X370" s="46"/>
      <c r="Y370" s="46"/>
      <c r="Z370" s="46"/>
      <c r="AA370" s="46"/>
      <c r="AB370" s="46"/>
      <c r="AC370" s="46"/>
      <c r="AD370" s="46"/>
      <c r="AE370" s="46"/>
      <c r="AF370" s="46"/>
      <c r="AG370" s="46"/>
      <c r="AH370" s="46"/>
      <c r="AI370" s="46"/>
      <c r="AJ370" s="46"/>
      <c r="AK370" s="10"/>
      <c r="AL370" s="10"/>
      <c r="AM370" s="10"/>
      <c r="AN370" s="10"/>
      <c r="AO370" s="46"/>
      <c r="AP370" s="46"/>
      <c r="AQ370" s="46"/>
      <c r="AR370" s="46"/>
      <c r="AS370" s="49"/>
      <c r="AT370" s="49"/>
      <c r="AU370" s="50"/>
      <c r="AV370" s="50"/>
      <c r="AW370" s="51"/>
      <c r="AX370" s="51"/>
    </row>
    <row r="371" spans="1:50" s="13" customFormat="1" x14ac:dyDescent="0.35">
      <c r="A371" s="10" t="e">
        <f>IF(F371="Gateway","SDWAN Gateway, SDW0020",IF(E371="","",VLOOKUP(E371,#REF!,2,FALSE)))</f>
        <v>#REF!</v>
      </c>
      <c r="B371" s="10" t="e">
        <f>IF(F371="Gateway","not applicable",IF(E371="","",VLOOKUP(E371,#REF!,3,FALSE)))</f>
        <v>#REF!</v>
      </c>
      <c r="C371" s="10" t="e">
        <f>IF(F371="Gateway","19400263",IF(E371="","",VLOOKUP(E371,#REF!,4,FALSE)))</f>
        <v>#REF!</v>
      </c>
      <c r="D371" s="43" t="s">
        <v>1437</v>
      </c>
      <c r="E371" s="43" t="s">
        <v>128</v>
      </c>
      <c r="F371" s="10" t="s">
        <v>129</v>
      </c>
      <c r="G371" s="52" t="s">
        <v>39</v>
      </c>
      <c r="H371" s="46" t="s">
        <v>2133</v>
      </c>
      <c r="I371" s="46"/>
      <c r="J371" s="46">
        <v>10</v>
      </c>
      <c r="K371" s="10"/>
      <c r="L371" s="10" t="s">
        <v>205</v>
      </c>
      <c r="M371" s="10" t="s">
        <v>159</v>
      </c>
      <c r="N371" s="47">
        <v>200</v>
      </c>
      <c r="O371" s="10" t="s">
        <v>350</v>
      </c>
      <c r="P371" s="10"/>
      <c r="Q371" s="46"/>
      <c r="R371" s="48"/>
      <c r="S371" s="10" t="s">
        <v>149</v>
      </c>
      <c r="T371" s="46" t="s">
        <v>136</v>
      </c>
      <c r="U371" s="46"/>
      <c r="V371" s="46"/>
      <c r="W371" s="46"/>
      <c r="X371" s="46"/>
      <c r="Y371" s="46"/>
      <c r="Z371" s="46"/>
      <c r="AA371" s="46"/>
      <c r="AB371" s="46"/>
      <c r="AC371" s="46"/>
      <c r="AD371" s="46"/>
      <c r="AE371" s="46"/>
      <c r="AF371" s="46"/>
      <c r="AG371" s="46"/>
      <c r="AH371" s="46"/>
      <c r="AI371" s="46"/>
      <c r="AJ371" s="46"/>
      <c r="AK371" s="10"/>
      <c r="AL371" s="10"/>
      <c r="AM371" s="10"/>
      <c r="AN371" s="10"/>
      <c r="AO371" s="46"/>
      <c r="AP371" s="46"/>
      <c r="AQ371" s="46"/>
      <c r="AR371" s="46"/>
      <c r="AS371" s="49"/>
      <c r="AT371" s="49"/>
      <c r="AU371" s="50"/>
      <c r="AV371" s="50"/>
      <c r="AW371" s="51"/>
      <c r="AX371" s="51"/>
    </row>
    <row r="372" spans="1:50" s="13" customFormat="1" x14ac:dyDescent="0.35">
      <c r="A372" s="10" t="e">
        <f>IF(F372="Gateway","SDWAN Gateway, SDW0020",IF(E372="","",VLOOKUP(E372,#REF!,2,FALSE)))</f>
        <v>#REF!</v>
      </c>
      <c r="B372" s="10" t="e">
        <f>IF(F372="Gateway","not applicable",IF(E372="","",VLOOKUP(E372,#REF!,3,FALSE)))</f>
        <v>#REF!</v>
      </c>
      <c r="C372" s="10" t="e">
        <f>IF(F372="Gateway","19400263",IF(E372="","",VLOOKUP(E372,#REF!,4,FALSE)))</f>
        <v>#REF!</v>
      </c>
      <c r="D372" s="43" t="s">
        <v>1439</v>
      </c>
      <c r="E372" s="43" t="s">
        <v>128</v>
      </c>
      <c r="F372" s="10" t="s">
        <v>129</v>
      </c>
      <c r="G372" s="52" t="s">
        <v>39</v>
      </c>
      <c r="H372" s="46" t="s">
        <v>2134</v>
      </c>
      <c r="I372" s="46"/>
      <c r="J372" s="46">
        <v>9</v>
      </c>
      <c r="K372" s="10"/>
      <c r="L372" s="10" t="s">
        <v>205</v>
      </c>
      <c r="M372" s="10" t="s">
        <v>147</v>
      </c>
      <c r="N372" s="47">
        <v>200</v>
      </c>
      <c r="O372" s="10" t="s">
        <v>351</v>
      </c>
      <c r="P372" s="10"/>
      <c r="Q372" s="46"/>
      <c r="R372" s="48"/>
      <c r="S372" s="10" t="s">
        <v>149</v>
      </c>
      <c r="T372" s="46" t="s">
        <v>136</v>
      </c>
      <c r="U372" s="46"/>
      <c r="V372" s="46"/>
      <c r="W372" s="46"/>
      <c r="X372" s="46"/>
      <c r="Y372" s="46"/>
      <c r="Z372" s="46"/>
      <c r="AA372" s="46"/>
      <c r="AB372" s="46"/>
      <c r="AC372" s="46"/>
      <c r="AD372" s="46"/>
      <c r="AE372" s="46"/>
      <c r="AF372" s="46"/>
      <c r="AG372" s="46"/>
      <c r="AH372" s="46"/>
      <c r="AI372" s="46"/>
      <c r="AJ372" s="46"/>
      <c r="AK372" s="10"/>
      <c r="AL372" s="10"/>
      <c r="AM372" s="10"/>
      <c r="AN372" s="10"/>
      <c r="AO372" s="46"/>
      <c r="AP372" s="46"/>
      <c r="AQ372" s="46"/>
      <c r="AR372" s="46"/>
      <c r="AS372" s="49"/>
      <c r="AT372" s="49"/>
      <c r="AU372" s="50"/>
      <c r="AV372" s="50"/>
      <c r="AW372" s="51"/>
      <c r="AX372" s="51"/>
    </row>
    <row r="373" spans="1:50" s="13" customFormat="1" x14ac:dyDescent="0.35">
      <c r="A373" s="10" t="e">
        <f>IF(F373="Gateway","SDWAN Gateway, SDW0020",IF(E373="","",VLOOKUP(E373,#REF!,2,FALSE)))</f>
        <v>#REF!</v>
      </c>
      <c r="B373" s="10" t="e">
        <f>IF(F373="Gateway","not applicable",IF(E373="","",VLOOKUP(E373,#REF!,3,FALSE)))</f>
        <v>#REF!</v>
      </c>
      <c r="C373" s="10" t="e">
        <f>IF(F373="Gateway","19400263",IF(E373="","",VLOOKUP(E373,#REF!,4,FALSE)))</f>
        <v>#REF!</v>
      </c>
      <c r="D373" s="43" t="s">
        <v>1441</v>
      </c>
      <c r="E373" s="43" t="s">
        <v>128</v>
      </c>
      <c r="F373" s="10" t="s">
        <v>129</v>
      </c>
      <c r="G373" s="52" t="s">
        <v>39</v>
      </c>
      <c r="H373" s="46" t="s">
        <v>2134</v>
      </c>
      <c r="I373" s="46"/>
      <c r="J373" s="46">
        <v>10</v>
      </c>
      <c r="K373" s="10"/>
      <c r="L373" s="10" t="s">
        <v>205</v>
      </c>
      <c r="M373" s="10" t="s">
        <v>159</v>
      </c>
      <c r="N373" s="47">
        <v>200</v>
      </c>
      <c r="O373" s="10" t="s">
        <v>351</v>
      </c>
      <c r="P373" s="10"/>
      <c r="Q373" s="46"/>
      <c r="R373" s="48"/>
      <c r="S373" s="10" t="s">
        <v>149</v>
      </c>
      <c r="T373" s="46" t="s">
        <v>136</v>
      </c>
      <c r="U373" s="46"/>
      <c r="V373" s="46"/>
      <c r="W373" s="46"/>
      <c r="X373" s="46"/>
      <c r="Y373" s="46"/>
      <c r="Z373" s="46"/>
      <c r="AA373" s="46"/>
      <c r="AB373" s="46"/>
      <c r="AC373" s="46"/>
      <c r="AD373" s="46"/>
      <c r="AE373" s="46"/>
      <c r="AF373" s="46"/>
      <c r="AG373" s="46"/>
      <c r="AH373" s="46"/>
      <c r="AI373" s="46"/>
      <c r="AJ373" s="46"/>
      <c r="AK373" s="10"/>
      <c r="AL373" s="10"/>
      <c r="AM373" s="10"/>
      <c r="AN373" s="10"/>
      <c r="AO373" s="46"/>
      <c r="AP373" s="46"/>
      <c r="AQ373" s="46"/>
      <c r="AR373" s="46"/>
      <c r="AS373" s="49"/>
      <c r="AT373" s="49"/>
      <c r="AU373" s="50"/>
      <c r="AV373" s="50"/>
      <c r="AW373" s="51"/>
      <c r="AX373" s="51"/>
    </row>
    <row r="374" spans="1:50" s="13" customFormat="1" x14ac:dyDescent="0.35">
      <c r="A374" s="10" t="e">
        <f>IF(F374="Gateway","SDWAN Gateway, SDW0020",IF(E374="","",VLOOKUP(E374,#REF!,2,FALSE)))</f>
        <v>#REF!</v>
      </c>
      <c r="B374" s="10" t="e">
        <f>IF(F374="Gateway","not applicable",IF(E374="","",VLOOKUP(E374,#REF!,3,FALSE)))</f>
        <v>#REF!</v>
      </c>
      <c r="C374" s="10" t="e">
        <f>IF(F374="Gateway","19400263",IF(E374="","",VLOOKUP(E374,#REF!,4,FALSE)))</f>
        <v>#REF!</v>
      </c>
      <c r="D374" s="43" t="s">
        <v>1443</v>
      </c>
      <c r="E374" s="43" t="s">
        <v>128</v>
      </c>
      <c r="F374" s="10" t="s">
        <v>129</v>
      </c>
      <c r="G374" s="52" t="s">
        <v>39</v>
      </c>
      <c r="H374" s="46" t="s">
        <v>1981</v>
      </c>
      <c r="I374" s="46"/>
      <c r="J374" s="46">
        <v>9</v>
      </c>
      <c r="K374" s="10"/>
      <c r="L374" s="10" t="s">
        <v>205</v>
      </c>
      <c r="M374" s="10" t="s">
        <v>147</v>
      </c>
      <c r="N374" s="47">
        <v>200</v>
      </c>
      <c r="O374" s="10" t="s">
        <v>352</v>
      </c>
      <c r="P374" s="10"/>
      <c r="Q374" s="46"/>
      <c r="R374" s="48"/>
      <c r="S374" s="10" t="s">
        <v>149</v>
      </c>
      <c r="T374" s="46" t="s">
        <v>136</v>
      </c>
      <c r="U374" s="46"/>
      <c r="V374" s="46"/>
      <c r="W374" s="46"/>
      <c r="X374" s="46"/>
      <c r="Y374" s="46"/>
      <c r="Z374" s="46"/>
      <c r="AA374" s="46"/>
      <c r="AB374" s="46"/>
      <c r="AC374" s="46"/>
      <c r="AD374" s="46"/>
      <c r="AE374" s="46"/>
      <c r="AF374" s="46"/>
      <c r="AG374" s="46"/>
      <c r="AH374" s="46"/>
      <c r="AI374" s="46"/>
      <c r="AJ374" s="46"/>
      <c r="AK374" s="10"/>
      <c r="AL374" s="10"/>
      <c r="AM374" s="10"/>
      <c r="AN374" s="10"/>
      <c r="AO374" s="46"/>
      <c r="AP374" s="46"/>
      <c r="AQ374" s="46"/>
      <c r="AR374" s="46"/>
      <c r="AS374" s="49"/>
      <c r="AT374" s="49"/>
      <c r="AU374" s="50"/>
      <c r="AV374" s="50"/>
      <c r="AW374" s="51"/>
      <c r="AX374" s="51"/>
    </row>
    <row r="375" spans="1:50" s="13" customFormat="1" x14ac:dyDescent="0.35">
      <c r="A375" s="10" t="e">
        <f>IF(F375="Gateway","SDWAN Gateway, SDW0020",IF(E375="","",VLOOKUP(E375,#REF!,2,FALSE)))</f>
        <v>#REF!</v>
      </c>
      <c r="B375" s="10" t="e">
        <f>IF(F375="Gateway","not applicable",IF(E375="","",VLOOKUP(E375,#REF!,3,FALSE)))</f>
        <v>#REF!</v>
      </c>
      <c r="C375" s="10" t="e">
        <f>IF(F375="Gateway","19400263",IF(E375="","",VLOOKUP(E375,#REF!,4,FALSE)))</f>
        <v>#REF!</v>
      </c>
      <c r="D375" s="43" t="s">
        <v>1445</v>
      </c>
      <c r="E375" s="43" t="s">
        <v>128</v>
      </c>
      <c r="F375" s="10" t="s">
        <v>129</v>
      </c>
      <c r="G375" s="52" t="s">
        <v>39</v>
      </c>
      <c r="H375" s="46" t="s">
        <v>1981</v>
      </c>
      <c r="I375" s="46"/>
      <c r="J375" s="46">
        <v>10</v>
      </c>
      <c r="K375" s="10"/>
      <c r="L375" s="10" t="s">
        <v>205</v>
      </c>
      <c r="M375" s="10" t="s">
        <v>159</v>
      </c>
      <c r="N375" s="47">
        <v>200</v>
      </c>
      <c r="O375" s="10" t="s">
        <v>352</v>
      </c>
      <c r="P375" s="10"/>
      <c r="Q375" s="46"/>
      <c r="R375" s="48"/>
      <c r="S375" s="10" t="s">
        <v>149</v>
      </c>
      <c r="T375" s="46" t="s">
        <v>136</v>
      </c>
      <c r="U375" s="46"/>
      <c r="V375" s="46"/>
      <c r="W375" s="46"/>
      <c r="X375" s="46"/>
      <c r="Y375" s="46"/>
      <c r="Z375" s="46"/>
      <c r="AA375" s="46"/>
      <c r="AB375" s="46"/>
      <c r="AC375" s="46"/>
      <c r="AD375" s="46"/>
      <c r="AE375" s="46"/>
      <c r="AF375" s="46"/>
      <c r="AG375" s="46"/>
      <c r="AH375" s="46"/>
      <c r="AI375" s="46"/>
      <c r="AJ375" s="46"/>
      <c r="AK375" s="10"/>
      <c r="AL375" s="10"/>
      <c r="AM375" s="10"/>
      <c r="AN375" s="10"/>
      <c r="AO375" s="46"/>
      <c r="AP375" s="46"/>
      <c r="AQ375" s="46"/>
      <c r="AR375" s="46"/>
      <c r="AS375" s="49"/>
      <c r="AT375" s="49"/>
      <c r="AU375" s="50"/>
      <c r="AV375" s="50"/>
      <c r="AW375" s="51"/>
      <c r="AX375" s="51"/>
    </row>
    <row r="376" spans="1:50" s="13" customFormat="1" x14ac:dyDescent="0.35">
      <c r="A376" s="10" t="e">
        <f>IF(F376="Gateway","SDWAN Gateway, SDW0020",IF(E376="","",VLOOKUP(E376,#REF!,2,FALSE)))</f>
        <v>#REF!</v>
      </c>
      <c r="B376" s="10" t="e">
        <f>IF(F376="Gateway","not applicable",IF(E376="","",VLOOKUP(E376,#REF!,3,FALSE)))</f>
        <v>#REF!</v>
      </c>
      <c r="C376" s="10" t="e">
        <f>IF(F376="Gateway","19400263",IF(E376="","",VLOOKUP(E376,#REF!,4,FALSE)))</f>
        <v>#REF!</v>
      </c>
      <c r="D376" s="43" t="s">
        <v>1447</v>
      </c>
      <c r="E376" s="43" t="s">
        <v>128</v>
      </c>
      <c r="F376" s="10" t="s">
        <v>129</v>
      </c>
      <c r="G376" s="52" t="s">
        <v>39</v>
      </c>
      <c r="H376" s="46" t="s">
        <v>2039</v>
      </c>
      <c r="I376" s="46"/>
      <c r="J376" s="46">
        <v>9</v>
      </c>
      <c r="K376" s="10"/>
      <c r="L376" s="10" t="s">
        <v>205</v>
      </c>
      <c r="M376" s="10" t="s">
        <v>147</v>
      </c>
      <c r="N376" s="47">
        <v>200</v>
      </c>
      <c r="O376" s="10" t="s">
        <v>353</v>
      </c>
      <c r="P376" s="10"/>
      <c r="Q376" s="46"/>
      <c r="R376" s="48"/>
      <c r="S376" s="10" t="s">
        <v>149</v>
      </c>
      <c r="T376" s="46" t="s">
        <v>136</v>
      </c>
      <c r="U376" s="46"/>
      <c r="V376" s="46"/>
      <c r="W376" s="46"/>
      <c r="X376" s="46"/>
      <c r="Y376" s="46"/>
      <c r="Z376" s="46"/>
      <c r="AA376" s="46"/>
      <c r="AB376" s="46"/>
      <c r="AC376" s="46"/>
      <c r="AD376" s="46"/>
      <c r="AE376" s="46"/>
      <c r="AF376" s="46"/>
      <c r="AG376" s="46"/>
      <c r="AH376" s="46"/>
      <c r="AI376" s="46"/>
      <c r="AJ376" s="46"/>
      <c r="AK376" s="10"/>
      <c r="AL376" s="10"/>
      <c r="AM376" s="10"/>
      <c r="AN376" s="10"/>
      <c r="AO376" s="46"/>
      <c r="AP376" s="46"/>
      <c r="AQ376" s="46"/>
      <c r="AR376" s="46"/>
      <c r="AS376" s="49"/>
      <c r="AT376" s="49"/>
      <c r="AU376" s="50"/>
      <c r="AV376" s="50"/>
      <c r="AW376" s="51"/>
      <c r="AX376" s="51"/>
    </row>
    <row r="377" spans="1:50" s="13" customFormat="1" x14ac:dyDescent="0.35">
      <c r="A377" s="10" t="e">
        <f>IF(F377="Gateway","SDWAN Gateway, SDW0020",IF(E377="","",VLOOKUP(E377,#REF!,2,FALSE)))</f>
        <v>#REF!</v>
      </c>
      <c r="B377" s="10" t="e">
        <f>IF(F377="Gateway","not applicable",IF(E377="","",VLOOKUP(E377,#REF!,3,FALSE)))</f>
        <v>#REF!</v>
      </c>
      <c r="C377" s="10" t="e">
        <f>IF(F377="Gateway","19400263",IF(E377="","",VLOOKUP(E377,#REF!,4,FALSE)))</f>
        <v>#REF!</v>
      </c>
      <c r="D377" s="43" t="s">
        <v>1449</v>
      </c>
      <c r="E377" s="43" t="s">
        <v>128</v>
      </c>
      <c r="F377" s="10" t="s">
        <v>129</v>
      </c>
      <c r="G377" s="52" t="s">
        <v>39</v>
      </c>
      <c r="H377" s="46" t="s">
        <v>2039</v>
      </c>
      <c r="I377" s="46"/>
      <c r="J377" s="46">
        <v>10</v>
      </c>
      <c r="K377" s="10"/>
      <c r="L377" s="10" t="s">
        <v>205</v>
      </c>
      <c r="M377" s="10" t="s">
        <v>159</v>
      </c>
      <c r="N377" s="47">
        <v>200</v>
      </c>
      <c r="O377" s="10" t="s">
        <v>353</v>
      </c>
      <c r="P377" s="10"/>
      <c r="Q377" s="46"/>
      <c r="R377" s="48"/>
      <c r="S377" s="10" t="s">
        <v>149</v>
      </c>
      <c r="T377" s="46" t="s">
        <v>136</v>
      </c>
      <c r="U377" s="46"/>
      <c r="V377" s="46"/>
      <c r="W377" s="46"/>
      <c r="X377" s="46"/>
      <c r="Y377" s="46"/>
      <c r="Z377" s="46"/>
      <c r="AA377" s="46"/>
      <c r="AB377" s="46"/>
      <c r="AC377" s="46"/>
      <c r="AD377" s="46"/>
      <c r="AE377" s="46"/>
      <c r="AF377" s="46"/>
      <c r="AG377" s="46"/>
      <c r="AH377" s="46"/>
      <c r="AI377" s="46"/>
      <c r="AJ377" s="46"/>
      <c r="AK377" s="10"/>
      <c r="AL377" s="10"/>
      <c r="AM377" s="10"/>
      <c r="AN377" s="10"/>
      <c r="AO377" s="46"/>
      <c r="AP377" s="46"/>
      <c r="AQ377" s="46"/>
      <c r="AR377" s="46"/>
      <c r="AS377" s="49"/>
      <c r="AT377" s="49"/>
      <c r="AU377" s="50"/>
      <c r="AV377" s="50"/>
      <c r="AW377" s="51"/>
      <c r="AX377" s="51"/>
    </row>
    <row r="378" spans="1:50" s="13" customFormat="1" x14ac:dyDescent="0.35">
      <c r="A378" s="10" t="e">
        <f>IF(F378="Gateway","SDWAN Gateway, SDW0020",IF(E378="","",VLOOKUP(E378,#REF!,2,FALSE)))</f>
        <v>#REF!</v>
      </c>
      <c r="B378" s="10" t="e">
        <f>IF(F378="Gateway","not applicable",IF(E378="","",VLOOKUP(E378,#REF!,3,FALSE)))</f>
        <v>#REF!</v>
      </c>
      <c r="C378" s="10" t="e">
        <f>IF(F378="Gateway","19400263",IF(E378="","",VLOOKUP(E378,#REF!,4,FALSE)))</f>
        <v>#REF!</v>
      </c>
      <c r="D378" s="43" t="s">
        <v>1451</v>
      </c>
      <c r="E378" s="43" t="s">
        <v>128</v>
      </c>
      <c r="F378" s="10" t="s">
        <v>129</v>
      </c>
      <c r="G378" s="52" t="s">
        <v>39</v>
      </c>
      <c r="H378" s="46" t="s">
        <v>2135</v>
      </c>
      <c r="I378" s="46"/>
      <c r="J378" s="46">
        <v>9</v>
      </c>
      <c r="K378" s="10"/>
      <c r="L378" s="10" t="s">
        <v>205</v>
      </c>
      <c r="M378" s="10" t="s">
        <v>147</v>
      </c>
      <c r="N378" s="47">
        <v>200</v>
      </c>
      <c r="O378" s="10" t="s">
        <v>354</v>
      </c>
      <c r="P378" s="10"/>
      <c r="Q378" s="46"/>
      <c r="R378" s="48"/>
      <c r="S378" s="10" t="s">
        <v>149</v>
      </c>
      <c r="T378" s="46" t="s">
        <v>136</v>
      </c>
      <c r="U378" s="46"/>
      <c r="V378" s="46"/>
      <c r="W378" s="46"/>
      <c r="X378" s="46"/>
      <c r="Y378" s="46"/>
      <c r="Z378" s="46"/>
      <c r="AA378" s="46"/>
      <c r="AB378" s="46"/>
      <c r="AC378" s="46"/>
      <c r="AD378" s="46"/>
      <c r="AE378" s="46"/>
      <c r="AF378" s="46"/>
      <c r="AG378" s="46"/>
      <c r="AH378" s="46"/>
      <c r="AI378" s="46"/>
      <c r="AJ378" s="46"/>
      <c r="AK378" s="10"/>
      <c r="AL378" s="10"/>
      <c r="AM378" s="10"/>
      <c r="AN378" s="10"/>
      <c r="AO378" s="46"/>
      <c r="AP378" s="46"/>
      <c r="AQ378" s="46"/>
      <c r="AR378" s="46"/>
      <c r="AS378" s="49"/>
      <c r="AT378" s="49"/>
      <c r="AU378" s="50"/>
      <c r="AV378" s="50"/>
      <c r="AW378" s="51"/>
      <c r="AX378" s="51"/>
    </row>
    <row r="379" spans="1:50" s="13" customFormat="1" x14ac:dyDescent="0.35">
      <c r="A379" s="10" t="e">
        <f>IF(F379="Gateway","SDWAN Gateway, SDW0020",IF(E379="","",VLOOKUP(E379,#REF!,2,FALSE)))</f>
        <v>#REF!</v>
      </c>
      <c r="B379" s="10" t="e">
        <f>IF(F379="Gateway","not applicable",IF(E379="","",VLOOKUP(E379,#REF!,3,FALSE)))</f>
        <v>#REF!</v>
      </c>
      <c r="C379" s="10" t="e">
        <f>IF(F379="Gateway","19400263",IF(E379="","",VLOOKUP(E379,#REF!,4,FALSE)))</f>
        <v>#REF!</v>
      </c>
      <c r="D379" s="43" t="s">
        <v>1453</v>
      </c>
      <c r="E379" s="43" t="s">
        <v>128</v>
      </c>
      <c r="F379" s="10" t="s">
        <v>129</v>
      </c>
      <c r="G379" s="52" t="s">
        <v>39</v>
      </c>
      <c r="H379" s="46" t="s">
        <v>2135</v>
      </c>
      <c r="I379" s="46"/>
      <c r="J379" s="46">
        <v>10</v>
      </c>
      <c r="K379" s="10"/>
      <c r="L379" s="10" t="s">
        <v>205</v>
      </c>
      <c r="M379" s="10" t="s">
        <v>159</v>
      </c>
      <c r="N379" s="47">
        <v>200</v>
      </c>
      <c r="O379" s="10" t="s">
        <v>354</v>
      </c>
      <c r="P379" s="10"/>
      <c r="Q379" s="46"/>
      <c r="R379" s="48"/>
      <c r="S379" s="10" t="s">
        <v>149</v>
      </c>
      <c r="T379" s="46" t="s">
        <v>136</v>
      </c>
      <c r="U379" s="46"/>
      <c r="V379" s="46"/>
      <c r="W379" s="46"/>
      <c r="X379" s="46"/>
      <c r="Y379" s="46"/>
      <c r="Z379" s="46"/>
      <c r="AA379" s="46"/>
      <c r="AB379" s="46"/>
      <c r="AC379" s="46"/>
      <c r="AD379" s="46"/>
      <c r="AE379" s="46"/>
      <c r="AF379" s="46"/>
      <c r="AG379" s="46"/>
      <c r="AH379" s="46"/>
      <c r="AI379" s="46"/>
      <c r="AJ379" s="46"/>
      <c r="AK379" s="10"/>
      <c r="AL379" s="10"/>
      <c r="AM379" s="10"/>
      <c r="AN379" s="10"/>
      <c r="AO379" s="46"/>
      <c r="AP379" s="46"/>
      <c r="AQ379" s="46"/>
      <c r="AR379" s="46"/>
      <c r="AS379" s="49"/>
      <c r="AT379" s="49"/>
      <c r="AU379" s="50"/>
      <c r="AV379" s="50"/>
      <c r="AW379" s="51"/>
      <c r="AX379" s="51"/>
    </row>
    <row r="380" spans="1:50" s="13" customFormat="1" ht="58" x14ac:dyDescent="0.35">
      <c r="A380" s="10" t="e">
        <f>IF(F380="Gateway","SDWAN Gateway, SDW0020",IF(E380="","",VLOOKUP(E380,#REF!,2,FALSE)))</f>
        <v>#REF!</v>
      </c>
      <c r="B380" s="10" t="e">
        <f>IF(F380="Gateway","not applicable",IF(E380="","",VLOOKUP(E380,#REF!,3,FALSE)))</f>
        <v>#REF!</v>
      </c>
      <c r="C380" s="10" t="e">
        <f>IF(F380="Gateway","19400263",IF(E380="","",VLOOKUP(E380,#REF!,4,FALSE)))</f>
        <v>#REF!</v>
      </c>
      <c r="D380" s="43" t="s">
        <v>1455</v>
      </c>
      <c r="E380" s="43" t="s">
        <v>128</v>
      </c>
      <c r="F380" s="10" t="s">
        <v>129</v>
      </c>
      <c r="G380" s="52" t="s">
        <v>39</v>
      </c>
      <c r="H380" s="46" t="s">
        <v>1535</v>
      </c>
      <c r="I380" s="46"/>
      <c r="J380" s="46">
        <v>30</v>
      </c>
      <c r="K380" s="10"/>
      <c r="L380" s="10" t="s">
        <v>205</v>
      </c>
      <c r="M380" s="10" t="s">
        <v>147</v>
      </c>
      <c r="N380" s="47">
        <v>100</v>
      </c>
      <c r="O380" s="10" t="s">
        <v>355</v>
      </c>
      <c r="P380" s="10"/>
      <c r="Q380" s="46"/>
      <c r="R380" s="48"/>
      <c r="S380" s="10" t="s">
        <v>149</v>
      </c>
      <c r="T380" s="46" t="s">
        <v>136</v>
      </c>
      <c r="U380" s="46"/>
      <c r="V380" s="46"/>
      <c r="W380" s="46"/>
      <c r="X380" s="46"/>
      <c r="Y380" s="46"/>
      <c r="Z380" s="46"/>
      <c r="AA380" s="46"/>
      <c r="AB380" s="46"/>
      <c r="AC380" s="46"/>
      <c r="AD380" s="46"/>
      <c r="AE380" s="46"/>
      <c r="AF380" s="46"/>
      <c r="AG380" s="46"/>
      <c r="AH380" s="46"/>
      <c r="AI380" s="46"/>
      <c r="AJ380" s="46"/>
      <c r="AK380" s="10"/>
      <c r="AL380" s="10"/>
      <c r="AM380" s="10"/>
      <c r="AN380" s="10"/>
      <c r="AO380" s="46"/>
      <c r="AP380" s="46"/>
      <c r="AQ380" s="46"/>
      <c r="AR380" s="46"/>
      <c r="AS380" s="49"/>
      <c r="AT380" s="49"/>
      <c r="AU380" s="50"/>
      <c r="AV380" s="50"/>
      <c r="AW380" s="51"/>
      <c r="AX380" s="51"/>
    </row>
    <row r="381" spans="1:50" s="13" customFormat="1" ht="58" x14ac:dyDescent="0.35">
      <c r="A381" s="10" t="e">
        <f>IF(F381="Gateway","SDWAN Gateway, SDW0020",IF(E381="","",VLOOKUP(E381,#REF!,2,FALSE)))</f>
        <v>#REF!</v>
      </c>
      <c r="B381" s="10" t="e">
        <f>IF(F381="Gateway","not applicable",IF(E381="","",VLOOKUP(E381,#REF!,3,FALSE)))</f>
        <v>#REF!</v>
      </c>
      <c r="C381" s="10" t="e">
        <f>IF(F381="Gateway","19400263",IF(E381="","",VLOOKUP(E381,#REF!,4,FALSE)))</f>
        <v>#REF!</v>
      </c>
      <c r="D381" s="43" t="s">
        <v>1458</v>
      </c>
      <c r="E381" s="43" t="s">
        <v>128</v>
      </c>
      <c r="F381" s="10" t="s">
        <v>129</v>
      </c>
      <c r="G381" s="52" t="s">
        <v>39</v>
      </c>
      <c r="H381" s="46" t="s">
        <v>1535</v>
      </c>
      <c r="I381" s="46"/>
      <c r="J381" s="46">
        <v>31</v>
      </c>
      <c r="K381" s="10"/>
      <c r="L381" s="10" t="s">
        <v>205</v>
      </c>
      <c r="M381" s="10" t="s">
        <v>159</v>
      </c>
      <c r="N381" s="47">
        <v>100</v>
      </c>
      <c r="O381" s="10" t="s">
        <v>355</v>
      </c>
      <c r="P381" s="10"/>
      <c r="Q381" s="46"/>
      <c r="R381" s="48"/>
      <c r="S381" s="10" t="s">
        <v>149</v>
      </c>
      <c r="T381" s="46" t="s">
        <v>136</v>
      </c>
      <c r="U381" s="46"/>
      <c r="V381" s="46"/>
      <c r="W381" s="46"/>
      <c r="X381" s="46"/>
      <c r="Y381" s="46"/>
      <c r="Z381" s="46"/>
      <c r="AA381" s="46"/>
      <c r="AB381" s="46"/>
      <c r="AC381" s="46"/>
      <c r="AD381" s="46"/>
      <c r="AE381" s="46"/>
      <c r="AF381" s="46"/>
      <c r="AG381" s="46"/>
      <c r="AH381" s="46"/>
      <c r="AI381" s="46"/>
      <c r="AJ381" s="46"/>
      <c r="AK381" s="10"/>
      <c r="AL381" s="10"/>
      <c r="AM381" s="10"/>
      <c r="AN381" s="10"/>
      <c r="AO381" s="46"/>
      <c r="AP381" s="46"/>
      <c r="AQ381" s="46"/>
      <c r="AR381" s="46"/>
      <c r="AS381" s="49"/>
      <c r="AT381" s="49"/>
      <c r="AU381" s="50"/>
      <c r="AV381" s="50"/>
      <c r="AW381" s="51"/>
      <c r="AX381" s="51"/>
    </row>
    <row r="382" spans="1:50" s="13" customFormat="1" x14ac:dyDescent="0.35">
      <c r="A382" s="10" t="e">
        <f>IF(F382="Gateway","SDWAN Gateway, SDW0020",IF(E382="","",VLOOKUP(E382,#REF!,2,FALSE)))</f>
        <v>#REF!</v>
      </c>
      <c r="B382" s="10" t="e">
        <f>IF(F382="Gateway","not applicable",IF(E382="","",VLOOKUP(E382,#REF!,3,FALSE)))</f>
        <v>#REF!</v>
      </c>
      <c r="C382" s="10" t="e">
        <f>IF(F382="Gateway","19400263",IF(E382="","",VLOOKUP(E382,#REF!,4,FALSE)))</f>
        <v>#REF!</v>
      </c>
      <c r="D382" s="43" t="s">
        <v>1460</v>
      </c>
      <c r="E382" s="43" t="s">
        <v>128</v>
      </c>
      <c r="F382" s="10" t="s">
        <v>129</v>
      </c>
      <c r="G382" s="52" t="s">
        <v>39</v>
      </c>
      <c r="H382" s="46" t="s">
        <v>2136</v>
      </c>
      <c r="I382" s="46"/>
      <c r="J382" s="46">
        <v>9</v>
      </c>
      <c r="K382" s="10"/>
      <c r="L382" s="10" t="s">
        <v>205</v>
      </c>
      <c r="M382" s="10" t="s">
        <v>147</v>
      </c>
      <c r="N382" s="47">
        <v>200</v>
      </c>
      <c r="O382" s="10" t="s">
        <v>356</v>
      </c>
      <c r="P382" s="10"/>
      <c r="Q382" s="46"/>
      <c r="R382" s="48"/>
      <c r="S382" s="10" t="s">
        <v>149</v>
      </c>
      <c r="T382" s="46" t="s">
        <v>136</v>
      </c>
      <c r="U382" s="46"/>
      <c r="V382" s="46"/>
      <c r="W382" s="46"/>
      <c r="X382" s="46"/>
      <c r="Y382" s="46"/>
      <c r="Z382" s="46"/>
      <c r="AA382" s="46"/>
      <c r="AB382" s="46"/>
      <c r="AC382" s="46"/>
      <c r="AD382" s="46"/>
      <c r="AE382" s="46"/>
      <c r="AF382" s="46"/>
      <c r="AG382" s="46"/>
      <c r="AH382" s="46"/>
      <c r="AI382" s="46"/>
      <c r="AJ382" s="46"/>
      <c r="AK382" s="10"/>
      <c r="AL382" s="10"/>
      <c r="AM382" s="10"/>
      <c r="AN382" s="10"/>
      <c r="AO382" s="46"/>
      <c r="AP382" s="46"/>
      <c r="AQ382" s="46"/>
      <c r="AR382" s="46"/>
      <c r="AS382" s="49"/>
      <c r="AT382" s="49"/>
      <c r="AU382" s="50"/>
      <c r="AV382" s="50"/>
      <c r="AW382" s="51"/>
      <c r="AX382" s="51"/>
    </row>
    <row r="383" spans="1:50" s="13" customFormat="1" x14ac:dyDescent="0.35">
      <c r="A383" s="10" t="e">
        <f>IF(F383="Gateway","SDWAN Gateway, SDW0020",IF(E383="","",VLOOKUP(E383,#REF!,2,FALSE)))</f>
        <v>#REF!</v>
      </c>
      <c r="B383" s="10" t="e">
        <f>IF(F383="Gateway","not applicable",IF(E383="","",VLOOKUP(E383,#REF!,3,FALSE)))</f>
        <v>#REF!</v>
      </c>
      <c r="C383" s="10" t="e">
        <f>IF(F383="Gateway","19400263",IF(E383="","",VLOOKUP(E383,#REF!,4,FALSE)))</f>
        <v>#REF!</v>
      </c>
      <c r="D383" s="43" t="s">
        <v>1462</v>
      </c>
      <c r="E383" s="43" t="s">
        <v>128</v>
      </c>
      <c r="F383" s="10" t="s">
        <v>129</v>
      </c>
      <c r="G383" s="52" t="s">
        <v>39</v>
      </c>
      <c r="H383" s="46" t="s">
        <v>2136</v>
      </c>
      <c r="I383" s="46"/>
      <c r="J383" s="46">
        <v>10</v>
      </c>
      <c r="K383" s="10"/>
      <c r="L383" s="10" t="s">
        <v>205</v>
      </c>
      <c r="M383" s="10" t="s">
        <v>159</v>
      </c>
      <c r="N383" s="47">
        <v>200</v>
      </c>
      <c r="O383" s="10" t="s">
        <v>356</v>
      </c>
      <c r="P383" s="10"/>
      <c r="Q383" s="46"/>
      <c r="R383" s="48"/>
      <c r="S383" s="10" t="s">
        <v>149</v>
      </c>
      <c r="T383" s="46" t="s">
        <v>136</v>
      </c>
      <c r="U383" s="46"/>
      <c r="V383" s="46"/>
      <c r="W383" s="46"/>
      <c r="X383" s="46"/>
      <c r="Y383" s="46"/>
      <c r="Z383" s="46"/>
      <c r="AA383" s="46"/>
      <c r="AB383" s="46"/>
      <c r="AC383" s="46"/>
      <c r="AD383" s="46"/>
      <c r="AE383" s="46"/>
      <c r="AF383" s="46"/>
      <c r="AG383" s="46"/>
      <c r="AH383" s="46"/>
      <c r="AI383" s="46"/>
      <c r="AJ383" s="46"/>
      <c r="AK383" s="10"/>
      <c r="AL383" s="10"/>
      <c r="AM383" s="10"/>
      <c r="AN383" s="10"/>
      <c r="AO383" s="46"/>
      <c r="AP383" s="46"/>
      <c r="AQ383" s="46"/>
      <c r="AR383" s="46"/>
      <c r="AS383" s="49"/>
      <c r="AT383" s="49"/>
      <c r="AU383" s="50"/>
      <c r="AV383" s="50"/>
      <c r="AW383" s="51"/>
      <c r="AX383" s="51"/>
    </row>
    <row r="384" spans="1:50" s="13" customFormat="1" x14ac:dyDescent="0.35">
      <c r="A384" s="10" t="e">
        <f>IF(F384="Gateway","SDWAN Gateway, SDW0020",IF(E384="","",VLOOKUP(E384,#REF!,2,FALSE)))</f>
        <v>#REF!</v>
      </c>
      <c r="B384" s="10" t="e">
        <f>IF(F384="Gateway","not applicable",IF(E384="","",VLOOKUP(E384,#REF!,3,FALSE)))</f>
        <v>#REF!</v>
      </c>
      <c r="C384" s="10" t="e">
        <f>IF(F384="Gateway","19400263",IF(E384="","",VLOOKUP(E384,#REF!,4,FALSE)))</f>
        <v>#REF!</v>
      </c>
      <c r="D384" s="43" t="s">
        <v>1464</v>
      </c>
      <c r="E384" s="43" t="s">
        <v>128</v>
      </c>
      <c r="F384" s="10" t="s">
        <v>129</v>
      </c>
      <c r="G384" s="52" t="s">
        <v>39</v>
      </c>
      <c r="H384" s="46" t="s">
        <v>2137</v>
      </c>
      <c r="I384" s="46"/>
      <c r="J384" s="46">
        <v>9</v>
      </c>
      <c r="K384" s="10"/>
      <c r="L384" s="10" t="s">
        <v>205</v>
      </c>
      <c r="M384" s="10" t="s">
        <v>147</v>
      </c>
      <c r="N384" s="47">
        <v>200</v>
      </c>
      <c r="O384" s="10" t="s">
        <v>357</v>
      </c>
      <c r="P384" s="10"/>
      <c r="Q384" s="46"/>
      <c r="R384" s="48"/>
      <c r="S384" s="10" t="s">
        <v>149</v>
      </c>
      <c r="T384" s="46" t="s">
        <v>136</v>
      </c>
      <c r="U384" s="46"/>
      <c r="V384" s="46"/>
      <c r="W384" s="46"/>
      <c r="X384" s="46"/>
      <c r="Y384" s="46"/>
      <c r="Z384" s="46"/>
      <c r="AA384" s="46"/>
      <c r="AB384" s="46"/>
      <c r="AC384" s="46"/>
      <c r="AD384" s="46"/>
      <c r="AE384" s="46"/>
      <c r="AF384" s="46"/>
      <c r="AG384" s="46"/>
      <c r="AH384" s="46"/>
      <c r="AI384" s="46"/>
      <c r="AJ384" s="46"/>
      <c r="AK384" s="10"/>
      <c r="AL384" s="10"/>
      <c r="AM384" s="10"/>
      <c r="AN384" s="10"/>
      <c r="AO384" s="46"/>
      <c r="AP384" s="46"/>
      <c r="AQ384" s="46"/>
      <c r="AR384" s="46"/>
      <c r="AS384" s="49"/>
      <c r="AT384" s="49"/>
      <c r="AU384" s="50"/>
      <c r="AV384" s="50"/>
      <c r="AW384" s="51"/>
      <c r="AX384" s="51"/>
    </row>
    <row r="385" spans="1:50" s="13" customFormat="1" x14ac:dyDescent="0.35">
      <c r="A385" s="10" t="e">
        <f>IF(F385="Gateway","SDWAN Gateway, SDW0020",IF(E385="","",VLOOKUP(E385,#REF!,2,FALSE)))</f>
        <v>#REF!</v>
      </c>
      <c r="B385" s="10" t="e">
        <f>IF(F385="Gateway","not applicable",IF(E385="","",VLOOKUP(E385,#REF!,3,FALSE)))</f>
        <v>#REF!</v>
      </c>
      <c r="C385" s="10" t="e">
        <f>IF(F385="Gateway","19400263",IF(E385="","",VLOOKUP(E385,#REF!,4,FALSE)))</f>
        <v>#REF!</v>
      </c>
      <c r="D385" s="43" t="s">
        <v>1466</v>
      </c>
      <c r="E385" s="43" t="s">
        <v>128</v>
      </c>
      <c r="F385" s="10" t="s">
        <v>129</v>
      </c>
      <c r="G385" s="52" t="s">
        <v>39</v>
      </c>
      <c r="H385" s="46" t="s">
        <v>2137</v>
      </c>
      <c r="I385" s="46"/>
      <c r="J385" s="46">
        <v>10</v>
      </c>
      <c r="K385" s="10"/>
      <c r="L385" s="10" t="s">
        <v>205</v>
      </c>
      <c r="M385" s="10" t="s">
        <v>159</v>
      </c>
      <c r="N385" s="47">
        <v>200</v>
      </c>
      <c r="O385" s="10" t="s">
        <v>357</v>
      </c>
      <c r="P385" s="10"/>
      <c r="Q385" s="46"/>
      <c r="R385" s="48"/>
      <c r="S385" s="10" t="s">
        <v>149</v>
      </c>
      <c r="T385" s="46" t="s">
        <v>136</v>
      </c>
      <c r="U385" s="46"/>
      <c r="V385" s="46"/>
      <c r="W385" s="46"/>
      <c r="X385" s="46"/>
      <c r="Y385" s="46"/>
      <c r="Z385" s="46"/>
      <c r="AA385" s="46"/>
      <c r="AB385" s="46"/>
      <c r="AC385" s="46"/>
      <c r="AD385" s="46"/>
      <c r="AE385" s="46"/>
      <c r="AF385" s="46"/>
      <c r="AG385" s="46"/>
      <c r="AH385" s="46"/>
      <c r="AI385" s="46"/>
      <c r="AJ385" s="46"/>
      <c r="AK385" s="10"/>
      <c r="AL385" s="10"/>
      <c r="AM385" s="10"/>
      <c r="AN385" s="10"/>
      <c r="AO385" s="46"/>
      <c r="AP385" s="46"/>
      <c r="AQ385" s="46"/>
      <c r="AR385" s="46"/>
      <c r="AS385" s="49"/>
      <c r="AT385" s="49"/>
      <c r="AU385" s="50"/>
      <c r="AV385" s="50"/>
      <c r="AW385" s="51"/>
      <c r="AX385" s="51"/>
    </row>
    <row r="386" spans="1:50" s="68" customFormat="1" ht="43.5" x14ac:dyDescent="0.35">
      <c r="A386" s="62" t="e">
        <f>IF(F386="Gateway","SDWAN Gateway, SDW0020",IF(E386="","",VLOOKUP(E386,#REF!,2,FALSE)))</f>
        <v>#REF!</v>
      </c>
      <c r="B386" s="62" t="e">
        <f>IF(F386="Gateway","not applicable",IF(E386="","",VLOOKUP(E386,#REF!,3,FALSE)))</f>
        <v>#REF!</v>
      </c>
      <c r="C386" s="62" t="e">
        <f>IF(F386="Gateway","19400263",IF(E386="","",VLOOKUP(E386,#REF!,4,FALSE)))</f>
        <v>#REF!</v>
      </c>
      <c r="D386" s="64" t="s">
        <v>358</v>
      </c>
      <c r="E386" s="64" t="s">
        <v>128</v>
      </c>
      <c r="F386" s="62" t="s">
        <v>129</v>
      </c>
      <c r="G386" s="65" t="s">
        <v>39</v>
      </c>
      <c r="H386" s="65" t="s">
        <v>2040</v>
      </c>
      <c r="I386" s="65"/>
      <c r="J386" s="65">
        <v>30</v>
      </c>
      <c r="K386" s="62"/>
      <c r="L386" s="62" t="s">
        <v>158</v>
      </c>
      <c r="M386" s="62" t="s">
        <v>159</v>
      </c>
      <c r="N386" s="76">
        <v>100</v>
      </c>
      <c r="O386" s="62" t="s">
        <v>359</v>
      </c>
      <c r="P386" s="62"/>
      <c r="Q386" s="65"/>
      <c r="R386" s="63"/>
      <c r="S386" s="62" t="s">
        <v>149</v>
      </c>
      <c r="T386" s="65" t="s">
        <v>136</v>
      </c>
      <c r="U386" s="65"/>
      <c r="V386" s="65"/>
      <c r="W386" s="65"/>
      <c r="X386" s="65"/>
      <c r="Y386" s="65"/>
      <c r="Z386" s="65"/>
      <c r="AA386" s="65"/>
      <c r="AB386" s="65"/>
      <c r="AC386" s="65"/>
      <c r="AD386" s="65"/>
      <c r="AE386" s="65"/>
      <c r="AF386" s="65"/>
      <c r="AG386" s="65"/>
      <c r="AH386" s="65"/>
      <c r="AI386" s="65"/>
      <c r="AJ386" s="46"/>
      <c r="AK386" s="10"/>
      <c r="AL386" s="10"/>
      <c r="AM386" s="10"/>
      <c r="AN386" s="10"/>
      <c r="AO386" s="65"/>
      <c r="AP386" s="65"/>
      <c r="AQ386" s="65"/>
      <c r="AR386" s="65"/>
      <c r="AS386" s="77"/>
      <c r="AT386" s="77"/>
      <c r="AU386" s="78"/>
      <c r="AV386" s="78"/>
      <c r="AW386" s="79"/>
      <c r="AX386" s="79"/>
    </row>
    <row r="387" spans="1:50" s="68" customFormat="1" ht="43.5" x14ac:dyDescent="0.35">
      <c r="A387" s="62" t="e">
        <f>IF(F387="Gateway","SDWAN Gateway, SDW0020",IF(E387="","",VLOOKUP(E387,#REF!,2,FALSE)))</f>
        <v>#REF!</v>
      </c>
      <c r="B387" s="62" t="e">
        <f>IF(F387="Gateway","not applicable",IF(E387="","",VLOOKUP(E387,#REF!,3,FALSE)))</f>
        <v>#REF!</v>
      </c>
      <c r="C387" s="62" t="e">
        <f>IF(F387="Gateway","19400263",IF(E387="","",VLOOKUP(E387,#REF!,4,FALSE)))</f>
        <v>#REF!</v>
      </c>
      <c r="D387" s="64" t="s">
        <v>360</v>
      </c>
      <c r="E387" s="64" t="s">
        <v>128</v>
      </c>
      <c r="F387" s="62" t="s">
        <v>129</v>
      </c>
      <c r="G387" s="65" t="s">
        <v>39</v>
      </c>
      <c r="H387" s="65" t="s">
        <v>2040</v>
      </c>
      <c r="I387" s="65"/>
      <c r="J387" s="73">
        <v>31</v>
      </c>
      <c r="K387" s="62"/>
      <c r="L387" s="62" t="s">
        <v>158</v>
      </c>
      <c r="M387" s="62" t="s">
        <v>159</v>
      </c>
      <c r="N387" s="76">
        <v>100</v>
      </c>
      <c r="O387" s="62" t="s">
        <v>359</v>
      </c>
      <c r="P387" s="62"/>
      <c r="Q387" s="65"/>
      <c r="R387" s="63"/>
      <c r="S387" s="62" t="s">
        <v>149</v>
      </c>
      <c r="T387" s="65" t="s">
        <v>136</v>
      </c>
      <c r="U387" s="65"/>
      <c r="V387" s="65"/>
      <c r="W387" s="65"/>
      <c r="X387" s="65"/>
      <c r="Y387" s="65"/>
      <c r="Z387" s="65"/>
      <c r="AA387" s="65"/>
      <c r="AB387" s="65"/>
      <c r="AC387" s="65"/>
      <c r="AD387" s="65"/>
      <c r="AE387" s="65"/>
      <c r="AF387" s="65"/>
      <c r="AG387" s="65"/>
      <c r="AH387" s="65"/>
      <c r="AI387" s="65"/>
      <c r="AJ387" s="46"/>
      <c r="AK387" s="10"/>
      <c r="AL387" s="10"/>
      <c r="AM387" s="10"/>
      <c r="AN387" s="10"/>
      <c r="AO387" s="65"/>
      <c r="AP387" s="65"/>
      <c r="AQ387" s="65"/>
      <c r="AR387" s="65"/>
      <c r="AS387" s="77"/>
      <c r="AT387" s="77"/>
      <c r="AU387" s="78"/>
      <c r="AV387" s="78"/>
      <c r="AW387" s="79"/>
      <c r="AX387" s="79"/>
    </row>
    <row r="388" spans="1:50" s="68" customFormat="1" ht="58" x14ac:dyDescent="0.35">
      <c r="A388" s="62" t="e">
        <f>IF(F388="Gateway","SDWAN Gateway, SDW0020",IF(E388="","",VLOOKUP(E388,#REF!,2,FALSE)))</f>
        <v>#REF!</v>
      </c>
      <c r="B388" s="62" t="e">
        <f>IF(F388="Gateway","not applicable",IF(E388="","",VLOOKUP(E388,#REF!,3,FALSE)))</f>
        <v>#REF!</v>
      </c>
      <c r="C388" s="62" t="e">
        <f>IF(F388="Gateway","19400263",IF(E388="","",VLOOKUP(E388,#REF!,4,FALSE)))</f>
        <v>#REF!</v>
      </c>
      <c r="D388" s="64" t="s">
        <v>361</v>
      </c>
      <c r="E388" s="64" t="s">
        <v>128</v>
      </c>
      <c r="F388" s="62" t="s">
        <v>129</v>
      </c>
      <c r="G388" s="65" t="s">
        <v>49</v>
      </c>
      <c r="H388" s="65" t="s">
        <v>2138</v>
      </c>
      <c r="I388" s="65"/>
      <c r="J388" s="65">
        <v>30</v>
      </c>
      <c r="K388" s="62"/>
      <c r="L388" s="62" t="s">
        <v>158</v>
      </c>
      <c r="M388" s="62" t="s">
        <v>159</v>
      </c>
      <c r="N388" s="76">
        <v>100</v>
      </c>
      <c r="O388" s="62" t="s">
        <v>362</v>
      </c>
      <c r="P388" s="62"/>
      <c r="Q388" s="65"/>
      <c r="R388" s="63"/>
      <c r="S388" s="62" t="s">
        <v>149</v>
      </c>
      <c r="T388" s="65" t="s">
        <v>136</v>
      </c>
      <c r="U388" s="65"/>
      <c r="V388" s="65"/>
      <c r="W388" s="65"/>
      <c r="X388" s="65"/>
      <c r="Y388" s="65"/>
      <c r="Z388" s="65"/>
      <c r="AA388" s="65"/>
      <c r="AB388" s="65"/>
      <c r="AC388" s="65"/>
      <c r="AD388" s="65"/>
      <c r="AE388" s="65"/>
      <c r="AF388" s="65"/>
      <c r="AG388" s="65"/>
      <c r="AH388" s="65"/>
      <c r="AI388" s="65"/>
      <c r="AJ388" s="46"/>
      <c r="AK388" s="10"/>
      <c r="AL388" s="10"/>
      <c r="AM388" s="10"/>
      <c r="AN388" s="10"/>
      <c r="AO388" s="65"/>
      <c r="AP388" s="65"/>
      <c r="AQ388" s="65"/>
      <c r="AR388" s="65"/>
      <c r="AS388" s="77"/>
      <c r="AT388" s="77"/>
      <c r="AU388" s="78"/>
      <c r="AV388" s="78"/>
      <c r="AW388" s="79"/>
      <c r="AX388" s="79"/>
    </row>
    <row r="389" spans="1:50" s="68" customFormat="1" ht="58" x14ac:dyDescent="0.35">
      <c r="A389" s="62" t="e">
        <f>IF(F389="Gateway","SDWAN Gateway, SDW0020",IF(E389="","",VLOOKUP(E389,#REF!,2,FALSE)))</f>
        <v>#REF!</v>
      </c>
      <c r="B389" s="62" t="e">
        <f>IF(F389="Gateway","not applicable",IF(E389="","",VLOOKUP(E389,#REF!,3,FALSE)))</f>
        <v>#REF!</v>
      </c>
      <c r="C389" s="62" t="e">
        <f>IF(F389="Gateway","19400263",IF(E389="","",VLOOKUP(E389,#REF!,4,FALSE)))</f>
        <v>#REF!</v>
      </c>
      <c r="D389" s="64" t="s">
        <v>363</v>
      </c>
      <c r="E389" s="64" t="s">
        <v>128</v>
      </c>
      <c r="F389" s="62" t="s">
        <v>129</v>
      </c>
      <c r="G389" s="65" t="s">
        <v>49</v>
      </c>
      <c r="H389" s="65" t="s">
        <v>2138</v>
      </c>
      <c r="I389" s="65"/>
      <c r="J389" s="73">
        <v>31</v>
      </c>
      <c r="K389" s="62"/>
      <c r="L389" s="62" t="s">
        <v>158</v>
      </c>
      <c r="M389" s="62" t="s">
        <v>159</v>
      </c>
      <c r="N389" s="76">
        <v>100</v>
      </c>
      <c r="O389" s="62" t="s">
        <v>362</v>
      </c>
      <c r="P389" s="62"/>
      <c r="Q389" s="65"/>
      <c r="R389" s="63"/>
      <c r="S389" s="62" t="s">
        <v>149</v>
      </c>
      <c r="T389" s="65" t="s">
        <v>136</v>
      </c>
      <c r="U389" s="65"/>
      <c r="V389" s="65"/>
      <c r="W389" s="65"/>
      <c r="X389" s="65"/>
      <c r="Y389" s="65"/>
      <c r="Z389" s="65"/>
      <c r="AA389" s="65"/>
      <c r="AB389" s="65"/>
      <c r="AC389" s="65"/>
      <c r="AD389" s="65"/>
      <c r="AE389" s="65"/>
      <c r="AF389" s="65"/>
      <c r="AG389" s="65"/>
      <c r="AH389" s="65"/>
      <c r="AI389" s="65"/>
      <c r="AJ389" s="46"/>
      <c r="AK389" s="10"/>
      <c r="AL389" s="10"/>
      <c r="AM389" s="10"/>
      <c r="AN389" s="10"/>
      <c r="AO389" s="65"/>
      <c r="AP389" s="65"/>
      <c r="AQ389" s="65"/>
      <c r="AR389" s="65"/>
      <c r="AS389" s="77"/>
      <c r="AT389" s="77"/>
      <c r="AU389" s="78"/>
      <c r="AV389" s="78"/>
      <c r="AW389" s="79"/>
      <c r="AX389" s="79"/>
    </row>
    <row r="390" spans="1:50" s="68" customFormat="1" ht="58" x14ac:dyDescent="0.35">
      <c r="A390" s="62" t="e">
        <f>IF(F390="Gateway","SDWAN Gateway, SDW0020",IF(E390="","",VLOOKUP(E390,#REF!,2,FALSE)))</f>
        <v>#REF!</v>
      </c>
      <c r="B390" s="62" t="e">
        <f>IF(F390="Gateway","not applicable",IF(E390="","",VLOOKUP(E390,#REF!,3,FALSE)))</f>
        <v>#REF!</v>
      </c>
      <c r="C390" s="62" t="e">
        <f>IF(F390="Gateway","19400263",IF(E390="","",VLOOKUP(E390,#REF!,4,FALSE)))</f>
        <v>#REF!</v>
      </c>
      <c r="D390" s="64" t="s">
        <v>364</v>
      </c>
      <c r="E390" s="64" t="s">
        <v>128</v>
      </c>
      <c r="F390" s="62" t="s">
        <v>129</v>
      </c>
      <c r="G390" s="65" t="s">
        <v>49</v>
      </c>
      <c r="H390" s="65" t="s">
        <v>2139</v>
      </c>
      <c r="I390" s="65"/>
      <c r="J390" s="65">
        <v>30</v>
      </c>
      <c r="K390" s="62"/>
      <c r="L390" s="62" t="s">
        <v>158</v>
      </c>
      <c r="M390" s="62" t="s">
        <v>159</v>
      </c>
      <c r="N390" s="76">
        <v>100</v>
      </c>
      <c r="O390" s="62" t="s">
        <v>362</v>
      </c>
      <c r="P390" s="62"/>
      <c r="Q390" s="65"/>
      <c r="R390" s="63"/>
      <c r="S390" s="62" t="s">
        <v>149</v>
      </c>
      <c r="T390" s="65" t="s">
        <v>136</v>
      </c>
      <c r="U390" s="65"/>
      <c r="V390" s="65"/>
      <c r="W390" s="65"/>
      <c r="X390" s="65"/>
      <c r="Y390" s="65"/>
      <c r="Z390" s="65"/>
      <c r="AA390" s="65"/>
      <c r="AB390" s="65"/>
      <c r="AC390" s="65"/>
      <c r="AD390" s="65"/>
      <c r="AE390" s="65"/>
      <c r="AF390" s="65"/>
      <c r="AG390" s="65"/>
      <c r="AH390" s="65"/>
      <c r="AI390" s="65"/>
      <c r="AJ390" s="46"/>
      <c r="AK390" s="10"/>
      <c r="AL390" s="10"/>
      <c r="AM390" s="10"/>
      <c r="AN390" s="10"/>
      <c r="AO390" s="65"/>
      <c r="AP390" s="65"/>
      <c r="AQ390" s="65"/>
      <c r="AR390" s="65"/>
      <c r="AS390" s="77"/>
      <c r="AT390" s="77"/>
      <c r="AU390" s="78"/>
      <c r="AV390" s="78"/>
      <c r="AW390" s="79"/>
      <c r="AX390" s="79"/>
    </row>
    <row r="391" spans="1:50" s="68" customFormat="1" ht="58" x14ac:dyDescent="0.35">
      <c r="A391" s="62" t="e">
        <f>IF(F391="Gateway","SDWAN Gateway, SDW0020",IF(E391="","",VLOOKUP(E391,#REF!,2,FALSE)))</f>
        <v>#REF!</v>
      </c>
      <c r="B391" s="62" t="e">
        <f>IF(F391="Gateway","not applicable",IF(E391="","",VLOOKUP(E391,#REF!,3,FALSE)))</f>
        <v>#REF!</v>
      </c>
      <c r="C391" s="62" t="e">
        <f>IF(F391="Gateway","19400263",IF(E391="","",VLOOKUP(E391,#REF!,4,FALSE)))</f>
        <v>#REF!</v>
      </c>
      <c r="D391" s="64" t="s">
        <v>365</v>
      </c>
      <c r="E391" s="64" t="s">
        <v>128</v>
      </c>
      <c r="F391" s="62" t="s">
        <v>129</v>
      </c>
      <c r="G391" s="65" t="s">
        <v>49</v>
      </c>
      <c r="H391" s="65" t="s">
        <v>2139</v>
      </c>
      <c r="I391" s="65"/>
      <c r="J391" s="73">
        <v>31</v>
      </c>
      <c r="K391" s="62"/>
      <c r="L391" s="62" t="s">
        <v>158</v>
      </c>
      <c r="M391" s="62" t="s">
        <v>159</v>
      </c>
      <c r="N391" s="76">
        <v>100</v>
      </c>
      <c r="O391" s="62" t="s">
        <v>362</v>
      </c>
      <c r="P391" s="62"/>
      <c r="Q391" s="65"/>
      <c r="R391" s="63"/>
      <c r="S391" s="62" t="s">
        <v>149</v>
      </c>
      <c r="T391" s="65" t="s">
        <v>136</v>
      </c>
      <c r="U391" s="65"/>
      <c r="V391" s="65"/>
      <c r="W391" s="65"/>
      <c r="X391" s="65"/>
      <c r="Y391" s="65"/>
      <c r="Z391" s="65"/>
      <c r="AA391" s="65"/>
      <c r="AB391" s="65"/>
      <c r="AC391" s="65"/>
      <c r="AD391" s="65"/>
      <c r="AE391" s="65"/>
      <c r="AF391" s="65"/>
      <c r="AG391" s="65"/>
      <c r="AH391" s="65"/>
      <c r="AI391" s="65"/>
      <c r="AJ391" s="46"/>
      <c r="AK391" s="10"/>
      <c r="AL391" s="10"/>
      <c r="AM391" s="10"/>
      <c r="AN391" s="10"/>
      <c r="AO391" s="65"/>
      <c r="AP391" s="65"/>
      <c r="AQ391" s="65"/>
      <c r="AR391" s="65"/>
      <c r="AS391" s="77"/>
      <c r="AT391" s="77"/>
      <c r="AU391" s="78"/>
      <c r="AV391" s="78"/>
      <c r="AW391" s="79"/>
      <c r="AX391" s="79"/>
    </row>
    <row r="392" spans="1:50" s="68" customFormat="1" ht="58" x14ac:dyDescent="0.35">
      <c r="A392" s="62" t="e">
        <f>IF(F392="Gateway","SDWAN Gateway, SDW0020",IF(E392="","",VLOOKUP(E392,#REF!,2,FALSE)))</f>
        <v>#REF!</v>
      </c>
      <c r="B392" s="62" t="e">
        <f>IF(F392="Gateway","not applicable",IF(E392="","",VLOOKUP(E392,#REF!,3,FALSE)))</f>
        <v>#REF!</v>
      </c>
      <c r="C392" s="62" t="e">
        <f>IF(F392="Gateway","19400263",IF(E392="","",VLOOKUP(E392,#REF!,4,FALSE)))</f>
        <v>#REF!</v>
      </c>
      <c r="D392" s="64" t="s">
        <v>366</v>
      </c>
      <c r="E392" s="64" t="s">
        <v>128</v>
      </c>
      <c r="F392" s="62" t="s">
        <v>129</v>
      </c>
      <c r="G392" s="65" t="s">
        <v>49</v>
      </c>
      <c r="H392" s="65" t="s">
        <v>2140</v>
      </c>
      <c r="I392" s="65"/>
      <c r="J392" s="65">
        <v>36</v>
      </c>
      <c r="K392" s="62"/>
      <c r="L392" s="62" t="s">
        <v>158</v>
      </c>
      <c r="M392" s="62" t="s">
        <v>147</v>
      </c>
      <c r="N392" s="76">
        <v>50</v>
      </c>
      <c r="O392" s="62" t="s">
        <v>367</v>
      </c>
      <c r="P392" s="62"/>
      <c r="Q392" s="65"/>
      <c r="R392" s="63"/>
      <c r="S392" s="62" t="s">
        <v>160</v>
      </c>
      <c r="T392" s="65" t="s">
        <v>136</v>
      </c>
      <c r="U392" s="65"/>
      <c r="V392" s="65"/>
      <c r="W392" s="65"/>
      <c r="X392" s="65"/>
      <c r="Y392" s="65"/>
      <c r="Z392" s="65"/>
      <c r="AA392" s="65"/>
      <c r="AB392" s="65"/>
      <c r="AC392" s="65"/>
      <c r="AD392" s="65"/>
      <c r="AE392" s="65"/>
      <c r="AF392" s="65"/>
      <c r="AG392" s="65"/>
      <c r="AH392" s="65"/>
      <c r="AI392" s="65"/>
      <c r="AJ392" s="46"/>
      <c r="AK392" s="10"/>
      <c r="AL392" s="10"/>
      <c r="AM392" s="10"/>
      <c r="AN392" s="10"/>
      <c r="AO392" s="65"/>
      <c r="AP392" s="65"/>
      <c r="AQ392" s="65"/>
      <c r="AR392" s="65"/>
      <c r="AS392" s="77"/>
      <c r="AT392" s="77"/>
      <c r="AU392" s="78"/>
      <c r="AV392" s="78"/>
      <c r="AW392" s="79"/>
      <c r="AX392" s="79"/>
    </row>
    <row r="393" spans="1:50" s="68" customFormat="1" ht="58" x14ac:dyDescent="0.35">
      <c r="A393" s="62" t="e">
        <f>IF(F393="Gateway","SDWAN Gateway, SDW0020",IF(E393="","",VLOOKUP(E393,#REF!,2,FALSE)))</f>
        <v>#REF!</v>
      </c>
      <c r="B393" s="62" t="e">
        <f>IF(F393="Gateway","not applicable",IF(E393="","",VLOOKUP(E393,#REF!,3,FALSE)))</f>
        <v>#REF!</v>
      </c>
      <c r="C393" s="62" t="e">
        <f>IF(F393="Gateway","19400263",IF(E393="","",VLOOKUP(E393,#REF!,4,FALSE)))</f>
        <v>#REF!</v>
      </c>
      <c r="D393" s="64" t="s">
        <v>368</v>
      </c>
      <c r="E393" s="64" t="s">
        <v>128</v>
      </c>
      <c r="F393" s="62" t="s">
        <v>129</v>
      </c>
      <c r="G393" s="65" t="s">
        <v>49</v>
      </c>
      <c r="H393" s="65" t="s">
        <v>2141</v>
      </c>
      <c r="I393" s="65"/>
      <c r="J393" s="65">
        <v>37</v>
      </c>
      <c r="K393" s="62"/>
      <c r="L393" s="62" t="s">
        <v>158</v>
      </c>
      <c r="M393" s="62" t="s">
        <v>147</v>
      </c>
      <c r="N393" s="76">
        <v>50</v>
      </c>
      <c r="O393" s="62" t="s">
        <v>367</v>
      </c>
      <c r="P393" s="62"/>
      <c r="Q393" s="65"/>
      <c r="R393" s="63"/>
      <c r="S393" s="62" t="s">
        <v>160</v>
      </c>
      <c r="T393" s="65" t="s">
        <v>136</v>
      </c>
      <c r="U393" s="65"/>
      <c r="V393" s="65"/>
      <c r="W393" s="65"/>
      <c r="X393" s="65"/>
      <c r="Y393" s="65"/>
      <c r="Z393" s="65"/>
      <c r="AA393" s="65"/>
      <c r="AB393" s="65"/>
      <c r="AC393" s="65"/>
      <c r="AD393" s="65"/>
      <c r="AE393" s="65"/>
      <c r="AF393" s="65"/>
      <c r="AG393" s="65"/>
      <c r="AH393" s="65"/>
      <c r="AI393" s="65"/>
      <c r="AJ393" s="46"/>
      <c r="AK393" s="10"/>
      <c r="AL393" s="10"/>
      <c r="AM393" s="10"/>
      <c r="AN393" s="10"/>
      <c r="AO393" s="65"/>
      <c r="AP393" s="65"/>
      <c r="AQ393" s="65"/>
      <c r="AR393" s="65"/>
      <c r="AS393" s="77"/>
      <c r="AT393" s="77"/>
      <c r="AU393" s="78"/>
      <c r="AV393" s="78"/>
      <c r="AW393" s="79"/>
      <c r="AX393" s="79"/>
    </row>
    <row r="394" spans="1:50" s="68" customFormat="1" ht="43.5" x14ac:dyDescent="0.35">
      <c r="A394" s="62" t="e">
        <f>IF(F394="Gateway","SDWAN Gateway, SDW0020",IF(E394="","",VLOOKUP(E394,#REF!,2,FALSE)))</f>
        <v>#REF!</v>
      </c>
      <c r="B394" s="62" t="e">
        <f>IF(F394="Gateway","not applicable",IF(E394="","",VLOOKUP(E394,#REF!,3,FALSE)))</f>
        <v>#REF!</v>
      </c>
      <c r="C394" s="62" t="e">
        <f>IF(F394="Gateway","19400263",IF(E394="","",VLOOKUP(E394,#REF!,4,FALSE)))</f>
        <v>#REF!</v>
      </c>
      <c r="D394" s="64" t="s">
        <v>369</v>
      </c>
      <c r="E394" s="64" t="s">
        <v>128</v>
      </c>
      <c r="F394" s="62" t="s">
        <v>129</v>
      </c>
      <c r="G394" s="65" t="s">
        <v>39</v>
      </c>
      <c r="H394" s="65" t="s">
        <v>1982</v>
      </c>
      <c r="I394" s="65"/>
      <c r="J394" s="65">
        <v>30</v>
      </c>
      <c r="K394" s="62"/>
      <c r="L394" s="62" t="s">
        <v>158</v>
      </c>
      <c r="M394" s="62" t="s">
        <v>159</v>
      </c>
      <c r="N394" s="76">
        <v>100</v>
      </c>
      <c r="O394" s="62" t="s">
        <v>370</v>
      </c>
      <c r="P394" s="62"/>
      <c r="Q394" s="65"/>
      <c r="R394" s="63"/>
      <c r="S394" s="62" t="s">
        <v>149</v>
      </c>
      <c r="T394" s="65" t="s">
        <v>136</v>
      </c>
      <c r="U394" s="65"/>
      <c r="V394" s="65"/>
      <c r="W394" s="65"/>
      <c r="X394" s="65"/>
      <c r="Y394" s="65"/>
      <c r="Z394" s="65"/>
      <c r="AA394" s="65"/>
      <c r="AB394" s="65"/>
      <c r="AC394" s="65"/>
      <c r="AD394" s="65"/>
      <c r="AE394" s="65"/>
      <c r="AF394" s="65"/>
      <c r="AG394" s="65"/>
      <c r="AH394" s="65"/>
      <c r="AI394" s="65"/>
      <c r="AJ394" s="46"/>
      <c r="AK394" s="10"/>
      <c r="AL394" s="10"/>
      <c r="AM394" s="10"/>
      <c r="AN394" s="10"/>
      <c r="AO394" s="65"/>
      <c r="AP394" s="65"/>
      <c r="AQ394" s="65"/>
      <c r="AR394" s="65"/>
      <c r="AS394" s="77"/>
      <c r="AT394" s="77"/>
      <c r="AU394" s="78"/>
      <c r="AV394" s="78"/>
      <c r="AW394" s="79"/>
      <c r="AX394" s="79"/>
    </row>
    <row r="395" spans="1:50" s="68" customFormat="1" ht="43.5" x14ac:dyDescent="0.35">
      <c r="A395" s="62" t="e">
        <f>IF(F395="Gateway","SDWAN Gateway, SDW0020",IF(E395="","",VLOOKUP(E395,#REF!,2,FALSE)))</f>
        <v>#REF!</v>
      </c>
      <c r="B395" s="62" t="e">
        <f>IF(F395="Gateway","not applicable",IF(E395="","",VLOOKUP(E395,#REF!,3,FALSE)))</f>
        <v>#REF!</v>
      </c>
      <c r="C395" s="62" t="e">
        <f>IF(F395="Gateway","19400263",IF(E395="","",VLOOKUP(E395,#REF!,4,FALSE)))</f>
        <v>#REF!</v>
      </c>
      <c r="D395" s="64" t="s">
        <v>371</v>
      </c>
      <c r="E395" s="64" t="s">
        <v>128</v>
      </c>
      <c r="F395" s="62" t="s">
        <v>129</v>
      </c>
      <c r="G395" s="65" t="s">
        <v>39</v>
      </c>
      <c r="H395" s="65" t="s">
        <v>1982</v>
      </c>
      <c r="I395" s="65"/>
      <c r="J395" s="73">
        <v>31</v>
      </c>
      <c r="K395" s="62"/>
      <c r="L395" s="62" t="s">
        <v>158</v>
      </c>
      <c r="M395" s="62" t="s">
        <v>159</v>
      </c>
      <c r="N395" s="76">
        <v>100</v>
      </c>
      <c r="O395" s="62" t="s">
        <v>370</v>
      </c>
      <c r="P395" s="62"/>
      <c r="Q395" s="65"/>
      <c r="R395" s="63"/>
      <c r="S395" s="62" t="s">
        <v>149</v>
      </c>
      <c r="T395" s="65" t="s">
        <v>136</v>
      </c>
      <c r="U395" s="65"/>
      <c r="V395" s="65"/>
      <c r="W395" s="65"/>
      <c r="X395" s="65"/>
      <c r="Y395" s="65"/>
      <c r="Z395" s="65"/>
      <c r="AA395" s="65"/>
      <c r="AB395" s="65"/>
      <c r="AC395" s="65"/>
      <c r="AD395" s="65"/>
      <c r="AE395" s="65"/>
      <c r="AF395" s="65"/>
      <c r="AG395" s="65"/>
      <c r="AH395" s="65"/>
      <c r="AI395" s="65"/>
      <c r="AJ395" s="46"/>
      <c r="AK395" s="10"/>
      <c r="AL395" s="10"/>
      <c r="AM395" s="10"/>
      <c r="AN395" s="10"/>
      <c r="AO395" s="65"/>
      <c r="AP395" s="65"/>
      <c r="AQ395" s="65"/>
      <c r="AR395" s="65"/>
      <c r="AS395" s="77"/>
      <c r="AT395" s="77"/>
      <c r="AU395" s="78"/>
      <c r="AV395" s="78"/>
      <c r="AW395" s="79"/>
      <c r="AX395" s="79"/>
    </row>
    <row r="396" spans="1:50" s="68" customFormat="1" ht="43.5" x14ac:dyDescent="0.35">
      <c r="A396" s="62" t="e">
        <f>IF(F396="Gateway","SDWAN Gateway, SDW0020",IF(E396="","",VLOOKUP(E396,#REF!,2,FALSE)))</f>
        <v>#REF!</v>
      </c>
      <c r="B396" s="62" t="e">
        <f>IF(F396="Gateway","not applicable",IF(E396="","",VLOOKUP(E396,#REF!,3,FALSE)))</f>
        <v>#REF!</v>
      </c>
      <c r="C396" s="62" t="e">
        <f>IF(F396="Gateway","19400263",IF(E396="","",VLOOKUP(E396,#REF!,4,FALSE)))</f>
        <v>#REF!</v>
      </c>
      <c r="D396" s="64" t="s">
        <v>372</v>
      </c>
      <c r="E396" s="64" t="s">
        <v>128</v>
      </c>
      <c r="F396" s="62" t="s">
        <v>129</v>
      </c>
      <c r="G396" s="65" t="s">
        <v>52</v>
      </c>
      <c r="H396" s="65" t="s">
        <v>2142</v>
      </c>
      <c r="I396" s="65"/>
      <c r="J396" s="65">
        <v>36</v>
      </c>
      <c r="K396" s="62"/>
      <c r="L396" s="62" t="s">
        <v>131</v>
      </c>
      <c r="M396" s="62" t="s">
        <v>132</v>
      </c>
      <c r="N396" s="76">
        <v>50</v>
      </c>
      <c r="O396" s="62" t="s">
        <v>373</v>
      </c>
      <c r="P396" s="62"/>
      <c r="Q396" s="65"/>
      <c r="R396" s="63"/>
      <c r="S396" s="62" t="s">
        <v>160</v>
      </c>
      <c r="T396" s="65" t="s">
        <v>136</v>
      </c>
      <c r="U396" s="65"/>
      <c r="V396" s="65"/>
      <c r="W396" s="65"/>
      <c r="X396" s="65"/>
      <c r="Y396" s="65"/>
      <c r="Z396" s="65"/>
      <c r="AA396" s="65"/>
      <c r="AB396" s="65"/>
      <c r="AC396" s="65"/>
      <c r="AD396" s="65"/>
      <c r="AE396" s="65"/>
      <c r="AF396" s="65"/>
      <c r="AG396" s="65"/>
      <c r="AH396" s="65"/>
      <c r="AI396" s="65"/>
      <c r="AJ396" s="46"/>
      <c r="AK396" s="10"/>
      <c r="AL396" s="10"/>
      <c r="AM396" s="10"/>
      <c r="AN396" s="10"/>
      <c r="AO396" s="65"/>
      <c r="AP396" s="65"/>
      <c r="AQ396" s="65"/>
      <c r="AR396" s="65"/>
      <c r="AS396" s="77"/>
      <c r="AT396" s="77"/>
      <c r="AU396" s="78"/>
      <c r="AV396" s="78"/>
      <c r="AW396" s="79"/>
      <c r="AX396" s="79"/>
    </row>
    <row r="397" spans="1:50" s="68" customFormat="1" ht="43.5" x14ac:dyDescent="0.35">
      <c r="A397" s="62" t="e">
        <f>IF(F397="Gateway","SDWAN Gateway, SDW0020",IF(E397="","",VLOOKUP(E397,#REF!,2,FALSE)))</f>
        <v>#REF!</v>
      </c>
      <c r="B397" s="62" t="e">
        <f>IF(F397="Gateway","not applicable",IF(E397="","",VLOOKUP(E397,#REF!,3,FALSE)))</f>
        <v>#REF!</v>
      </c>
      <c r="C397" s="62" t="e">
        <f>IF(F397="Gateway","19400263",IF(E397="","",VLOOKUP(E397,#REF!,4,FALSE)))</f>
        <v>#REF!</v>
      </c>
      <c r="D397" s="64" t="s">
        <v>374</v>
      </c>
      <c r="E397" s="64" t="s">
        <v>128</v>
      </c>
      <c r="F397" s="62" t="s">
        <v>129</v>
      </c>
      <c r="G397" s="65" t="s">
        <v>52</v>
      </c>
      <c r="H397" s="65" t="s">
        <v>2142</v>
      </c>
      <c r="I397" s="65"/>
      <c r="J397" s="65">
        <v>37</v>
      </c>
      <c r="K397" s="62"/>
      <c r="L397" s="62" t="s">
        <v>131</v>
      </c>
      <c r="M397" s="62" t="s">
        <v>147</v>
      </c>
      <c r="N397" s="76">
        <v>50</v>
      </c>
      <c r="O397" s="62" t="s">
        <v>373</v>
      </c>
      <c r="P397" s="62"/>
      <c r="Q397" s="65"/>
      <c r="R397" s="63"/>
      <c r="S397" s="62" t="s">
        <v>160</v>
      </c>
      <c r="T397" s="65" t="s">
        <v>136</v>
      </c>
      <c r="U397" s="65"/>
      <c r="V397" s="65"/>
      <c r="W397" s="65"/>
      <c r="X397" s="65"/>
      <c r="Y397" s="65"/>
      <c r="Z397" s="65"/>
      <c r="AA397" s="65"/>
      <c r="AB397" s="65"/>
      <c r="AC397" s="65"/>
      <c r="AD397" s="65"/>
      <c r="AE397" s="65"/>
      <c r="AF397" s="65"/>
      <c r="AG397" s="65"/>
      <c r="AH397" s="65"/>
      <c r="AI397" s="65"/>
      <c r="AJ397" s="46"/>
      <c r="AK397" s="10"/>
      <c r="AL397" s="10"/>
      <c r="AM397" s="10"/>
      <c r="AN397" s="10"/>
      <c r="AO397" s="65"/>
      <c r="AP397" s="65"/>
      <c r="AQ397" s="65"/>
      <c r="AR397" s="65"/>
      <c r="AS397" s="77"/>
      <c r="AT397" s="77"/>
      <c r="AU397" s="78"/>
      <c r="AV397" s="78"/>
      <c r="AW397" s="79"/>
      <c r="AX397" s="79"/>
    </row>
    <row r="398" spans="1:50" s="68" customFormat="1" ht="43.5" x14ac:dyDescent="0.35">
      <c r="A398" s="62" t="e">
        <f>IF(F398="Gateway","SDWAN Gateway, SDW0020",IF(E398="","",VLOOKUP(E398,#REF!,2,FALSE)))</f>
        <v>#REF!</v>
      </c>
      <c r="B398" s="62" t="e">
        <f>IF(F398="Gateway","not applicable",IF(E398="","",VLOOKUP(E398,#REF!,3,FALSE)))</f>
        <v>#REF!</v>
      </c>
      <c r="C398" s="62" t="e">
        <f>IF(F398="Gateway","19400263",IF(E398="","",VLOOKUP(E398,#REF!,4,FALSE)))</f>
        <v>#REF!</v>
      </c>
      <c r="D398" s="64" t="s">
        <v>375</v>
      </c>
      <c r="E398" s="64" t="s">
        <v>128</v>
      </c>
      <c r="F398" s="62" t="s">
        <v>129</v>
      </c>
      <c r="G398" s="65" t="s">
        <v>49</v>
      </c>
      <c r="H398" s="65" t="s">
        <v>376</v>
      </c>
      <c r="I398" s="65"/>
      <c r="J398" s="65">
        <v>36</v>
      </c>
      <c r="K398" s="62"/>
      <c r="L398" s="62" t="s">
        <v>158</v>
      </c>
      <c r="M398" s="62" t="s">
        <v>159</v>
      </c>
      <c r="N398" s="76">
        <v>20</v>
      </c>
      <c r="O398" s="62" t="s">
        <v>377</v>
      </c>
      <c r="P398" s="62"/>
      <c r="Q398" s="65"/>
      <c r="R398" s="63"/>
      <c r="S398" s="62" t="s">
        <v>160</v>
      </c>
      <c r="T398" s="65" t="s">
        <v>136</v>
      </c>
      <c r="U398" s="65"/>
      <c r="V398" s="65"/>
      <c r="W398" s="65"/>
      <c r="X398" s="65"/>
      <c r="Y398" s="65"/>
      <c r="Z398" s="65"/>
      <c r="AA398" s="65"/>
      <c r="AB398" s="65"/>
      <c r="AC398" s="65"/>
      <c r="AD398" s="65"/>
      <c r="AE398" s="65"/>
      <c r="AF398" s="65"/>
      <c r="AG398" s="65"/>
      <c r="AH398" s="65"/>
      <c r="AI398" s="65"/>
      <c r="AJ398" s="46"/>
      <c r="AK398" s="10"/>
      <c r="AL398" s="10"/>
      <c r="AM398" s="10"/>
      <c r="AN398" s="10"/>
      <c r="AO398" s="65"/>
      <c r="AP398" s="65"/>
      <c r="AQ398" s="65"/>
      <c r="AR398" s="65"/>
      <c r="AS398" s="77"/>
      <c r="AT398" s="77"/>
      <c r="AU398" s="78"/>
      <c r="AV398" s="78"/>
      <c r="AW398" s="79"/>
      <c r="AX398" s="79"/>
    </row>
    <row r="399" spans="1:50" s="68" customFormat="1" ht="43.5" x14ac:dyDescent="0.35">
      <c r="A399" s="62" t="e">
        <f>IF(F399="Gateway","SDWAN Gateway, SDW0020",IF(E399="","",VLOOKUP(E399,#REF!,2,FALSE)))</f>
        <v>#REF!</v>
      </c>
      <c r="B399" s="62" t="e">
        <f>IF(F399="Gateway","not applicable",IF(E399="","",VLOOKUP(E399,#REF!,3,FALSE)))</f>
        <v>#REF!</v>
      </c>
      <c r="C399" s="62" t="e">
        <f>IF(F399="Gateway","19400263",IF(E399="","",VLOOKUP(E399,#REF!,4,FALSE)))</f>
        <v>#REF!</v>
      </c>
      <c r="D399" s="64" t="s">
        <v>378</v>
      </c>
      <c r="E399" s="64" t="s">
        <v>128</v>
      </c>
      <c r="F399" s="62" t="s">
        <v>129</v>
      </c>
      <c r="G399" s="65" t="s">
        <v>49</v>
      </c>
      <c r="H399" s="65" t="s">
        <v>376</v>
      </c>
      <c r="I399" s="65"/>
      <c r="J399" s="65">
        <v>37</v>
      </c>
      <c r="K399" s="62"/>
      <c r="L399" s="62" t="s">
        <v>158</v>
      </c>
      <c r="M399" s="62" t="s">
        <v>159</v>
      </c>
      <c r="N399" s="76">
        <v>20</v>
      </c>
      <c r="O399" s="62" t="s">
        <v>377</v>
      </c>
      <c r="P399" s="62"/>
      <c r="Q399" s="65"/>
      <c r="R399" s="63"/>
      <c r="S399" s="62" t="s">
        <v>160</v>
      </c>
      <c r="T399" s="65" t="s">
        <v>136</v>
      </c>
      <c r="U399" s="65"/>
      <c r="V399" s="65"/>
      <c r="W399" s="65"/>
      <c r="X399" s="65"/>
      <c r="Y399" s="65"/>
      <c r="Z399" s="65"/>
      <c r="AA399" s="65"/>
      <c r="AB399" s="65"/>
      <c r="AC399" s="65"/>
      <c r="AD399" s="65"/>
      <c r="AE399" s="65"/>
      <c r="AF399" s="65"/>
      <c r="AG399" s="65"/>
      <c r="AH399" s="65"/>
      <c r="AI399" s="65"/>
      <c r="AJ399" s="46"/>
      <c r="AK399" s="10"/>
      <c r="AL399" s="10"/>
      <c r="AM399" s="10"/>
      <c r="AN399" s="10"/>
      <c r="AO399" s="65"/>
      <c r="AP399" s="65"/>
      <c r="AQ399" s="65"/>
      <c r="AR399" s="65"/>
      <c r="AS399" s="77"/>
      <c r="AT399" s="77"/>
      <c r="AU399" s="78"/>
      <c r="AV399" s="78"/>
      <c r="AW399" s="79"/>
      <c r="AX399" s="79"/>
    </row>
    <row r="400" spans="1:50" s="68" customFormat="1" ht="43.5" x14ac:dyDescent="0.35">
      <c r="A400" s="62" t="e">
        <f>IF(F400="Gateway","SDWAN Gateway, SDW0020",IF(E400="","",VLOOKUP(E400,#REF!,2,FALSE)))</f>
        <v>#REF!</v>
      </c>
      <c r="B400" s="62" t="e">
        <f>IF(F400="Gateway","not applicable",IF(E400="","",VLOOKUP(E400,#REF!,3,FALSE)))</f>
        <v>#REF!</v>
      </c>
      <c r="C400" s="62" t="e">
        <f>IF(F400="Gateway","19400263",IF(E400="","",VLOOKUP(E400,#REF!,4,FALSE)))</f>
        <v>#REF!</v>
      </c>
      <c r="D400" s="64" t="s">
        <v>379</v>
      </c>
      <c r="E400" s="64" t="s">
        <v>128</v>
      </c>
      <c r="F400" s="62" t="s">
        <v>129</v>
      </c>
      <c r="G400" s="65" t="s">
        <v>49</v>
      </c>
      <c r="H400" s="65" t="s">
        <v>2143</v>
      </c>
      <c r="I400" s="65"/>
      <c r="J400" s="65">
        <v>36</v>
      </c>
      <c r="K400" s="62"/>
      <c r="L400" s="62" t="s">
        <v>158</v>
      </c>
      <c r="M400" s="62" t="s">
        <v>159</v>
      </c>
      <c r="N400" s="76">
        <v>20</v>
      </c>
      <c r="O400" s="62" t="s">
        <v>380</v>
      </c>
      <c r="P400" s="62"/>
      <c r="Q400" s="65"/>
      <c r="R400" s="63"/>
      <c r="S400" s="62" t="s">
        <v>160</v>
      </c>
      <c r="T400" s="65" t="s">
        <v>136</v>
      </c>
      <c r="U400" s="65"/>
      <c r="V400" s="65"/>
      <c r="W400" s="65"/>
      <c r="X400" s="65"/>
      <c r="Y400" s="65"/>
      <c r="Z400" s="65"/>
      <c r="AA400" s="65"/>
      <c r="AB400" s="65"/>
      <c r="AC400" s="65"/>
      <c r="AD400" s="65"/>
      <c r="AE400" s="65"/>
      <c r="AF400" s="65"/>
      <c r="AG400" s="65"/>
      <c r="AH400" s="65"/>
      <c r="AI400" s="65"/>
      <c r="AJ400" s="46"/>
      <c r="AK400" s="10"/>
      <c r="AL400" s="10"/>
      <c r="AM400" s="10"/>
      <c r="AN400" s="10"/>
      <c r="AO400" s="65"/>
      <c r="AP400" s="65"/>
      <c r="AQ400" s="65"/>
      <c r="AR400" s="65"/>
      <c r="AS400" s="77"/>
      <c r="AT400" s="77"/>
      <c r="AU400" s="78"/>
      <c r="AV400" s="78"/>
      <c r="AW400" s="79"/>
      <c r="AX400" s="79"/>
    </row>
    <row r="401" spans="1:50" s="68" customFormat="1" ht="43.5" x14ac:dyDescent="0.35">
      <c r="A401" s="62" t="e">
        <f>IF(F401="Gateway","SDWAN Gateway, SDW0020",IF(E401="","",VLOOKUP(E401,#REF!,2,FALSE)))</f>
        <v>#REF!</v>
      </c>
      <c r="B401" s="62" t="e">
        <f>IF(F401="Gateway","not applicable",IF(E401="","",VLOOKUP(E401,#REF!,3,FALSE)))</f>
        <v>#REF!</v>
      </c>
      <c r="C401" s="62" t="e">
        <f>IF(F401="Gateway","19400263",IF(E401="","",VLOOKUP(E401,#REF!,4,FALSE)))</f>
        <v>#REF!</v>
      </c>
      <c r="D401" s="64" t="s">
        <v>381</v>
      </c>
      <c r="E401" s="64" t="s">
        <v>128</v>
      </c>
      <c r="F401" s="62" t="s">
        <v>129</v>
      </c>
      <c r="G401" s="65" t="s">
        <v>49</v>
      </c>
      <c r="H401" s="65" t="s">
        <v>2143</v>
      </c>
      <c r="I401" s="65"/>
      <c r="J401" s="65">
        <v>37</v>
      </c>
      <c r="K401" s="62"/>
      <c r="L401" s="62" t="s">
        <v>158</v>
      </c>
      <c r="M401" s="62" t="s">
        <v>159</v>
      </c>
      <c r="N401" s="76">
        <v>20</v>
      </c>
      <c r="O401" s="62" t="s">
        <v>380</v>
      </c>
      <c r="P401" s="62"/>
      <c r="Q401" s="65"/>
      <c r="R401" s="63"/>
      <c r="S401" s="62" t="s">
        <v>160</v>
      </c>
      <c r="T401" s="65" t="s">
        <v>136</v>
      </c>
      <c r="U401" s="65"/>
      <c r="V401" s="65"/>
      <c r="W401" s="65"/>
      <c r="X401" s="65"/>
      <c r="Y401" s="65"/>
      <c r="Z401" s="65"/>
      <c r="AA401" s="65"/>
      <c r="AB401" s="65"/>
      <c r="AC401" s="65"/>
      <c r="AD401" s="65"/>
      <c r="AE401" s="65"/>
      <c r="AF401" s="65"/>
      <c r="AG401" s="65"/>
      <c r="AH401" s="65"/>
      <c r="AI401" s="65"/>
      <c r="AJ401" s="46"/>
      <c r="AK401" s="10"/>
      <c r="AL401" s="10"/>
      <c r="AM401" s="10"/>
      <c r="AN401" s="10"/>
      <c r="AO401" s="65"/>
      <c r="AP401" s="65"/>
      <c r="AQ401" s="65"/>
      <c r="AR401" s="65"/>
      <c r="AS401" s="77"/>
      <c r="AT401" s="77"/>
      <c r="AU401" s="78"/>
      <c r="AV401" s="78"/>
      <c r="AW401" s="79"/>
      <c r="AX401" s="79"/>
    </row>
    <row r="402" spans="1:50" s="68" customFormat="1" ht="29" x14ac:dyDescent="0.35">
      <c r="A402" s="62" t="e">
        <f>IF(F402="Gateway","SDWAN Gateway, SDW0020",IF(E402="","",VLOOKUP(E402,#REF!,2,FALSE)))</f>
        <v>#REF!</v>
      </c>
      <c r="B402" s="62" t="e">
        <f>IF(F402="Gateway","not applicable",IF(E402="","",VLOOKUP(E402,#REF!,3,FALSE)))</f>
        <v>#REF!</v>
      </c>
      <c r="C402" s="62" t="e">
        <f>IF(F402="Gateway","19400263",IF(E402="","",VLOOKUP(E402,#REF!,4,FALSE)))</f>
        <v>#REF!</v>
      </c>
      <c r="D402" s="64" t="s">
        <v>382</v>
      </c>
      <c r="E402" s="64" t="s">
        <v>128</v>
      </c>
      <c r="F402" s="62" t="s">
        <v>129</v>
      </c>
      <c r="G402" s="65" t="s">
        <v>49</v>
      </c>
      <c r="H402" s="65" t="s">
        <v>2144</v>
      </c>
      <c r="I402" s="65"/>
      <c r="J402" s="65">
        <v>36</v>
      </c>
      <c r="K402" s="62"/>
      <c r="L402" s="62" t="s">
        <v>131</v>
      </c>
      <c r="M402" s="62" t="s">
        <v>132</v>
      </c>
      <c r="N402" s="76">
        <v>20</v>
      </c>
      <c r="O402" s="62" t="s">
        <v>383</v>
      </c>
      <c r="P402" s="62"/>
      <c r="Q402" s="65"/>
      <c r="R402" s="63"/>
      <c r="S402" s="62" t="s">
        <v>160</v>
      </c>
      <c r="T402" s="65" t="s">
        <v>136</v>
      </c>
      <c r="U402" s="65"/>
      <c r="V402" s="65"/>
      <c r="W402" s="65"/>
      <c r="X402" s="65"/>
      <c r="Y402" s="65"/>
      <c r="Z402" s="65"/>
      <c r="AA402" s="65"/>
      <c r="AB402" s="65"/>
      <c r="AC402" s="65"/>
      <c r="AD402" s="65"/>
      <c r="AE402" s="65"/>
      <c r="AF402" s="65"/>
      <c r="AG402" s="65"/>
      <c r="AH402" s="65"/>
      <c r="AI402" s="65"/>
      <c r="AJ402" s="46"/>
      <c r="AK402" s="10"/>
      <c r="AL402" s="10"/>
      <c r="AM402" s="10"/>
      <c r="AN402" s="10"/>
      <c r="AO402" s="65"/>
      <c r="AP402" s="65"/>
      <c r="AQ402" s="65"/>
      <c r="AR402" s="65"/>
      <c r="AS402" s="77"/>
      <c r="AT402" s="77"/>
      <c r="AU402" s="78"/>
      <c r="AV402" s="78"/>
      <c r="AW402" s="79"/>
      <c r="AX402" s="79"/>
    </row>
    <row r="403" spans="1:50" s="68" customFormat="1" ht="29" x14ac:dyDescent="0.35">
      <c r="A403" s="62" t="e">
        <f>IF(F403="Gateway","SDWAN Gateway, SDW0020",IF(E403="","",VLOOKUP(E403,#REF!,2,FALSE)))</f>
        <v>#REF!</v>
      </c>
      <c r="B403" s="62" t="e">
        <f>IF(F403="Gateway","not applicable",IF(E403="","",VLOOKUP(E403,#REF!,3,FALSE)))</f>
        <v>#REF!</v>
      </c>
      <c r="C403" s="62" t="e">
        <f>IF(F403="Gateway","19400263",IF(E403="","",VLOOKUP(E403,#REF!,4,FALSE)))</f>
        <v>#REF!</v>
      </c>
      <c r="D403" s="64" t="s">
        <v>384</v>
      </c>
      <c r="E403" s="64" t="s">
        <v>128</v>
      </c>
      <c r="F403" s="62" t="s">
        <v>129</v>
      </c>
      <c r="G403" s="65" t="s">
        <v>49</v>
      </c>
      <c r="H403" s="65" t="s">
        <v>2144</v>
      </c>
      <c r="I403" s="65"/>
      <c r="J403" s="65">
        <v>37</v>
      </c>
      <c r="K403" s="62"/>
      <c r="L403" s="62" t="s">
        <v>131</v>
      </c>
      <c r="M403" s="62" t="s">
        <v>147</v>
      </c>
      <c r="N403" s="76">
        <v>20</v>
      </c>
      <c r="O403" s="62" t="s">
        <v>383</v>
      </c>
      <c r="P403" s="62"/>
      <c r="Q403" s="65"/>
      <c r="R403" s="63"/>
      <c r="S403" s="62" t="s">
        <v>160</v>
      </c>
      <c r="T403" s="65" t="s">
        <v>136</v>
      </c>
      <c r="U403" s="65"/>
      <c r="V403" s="65"/>
      <c r="W403" s="65"/>
      <c r="X403" s="65"/>
      <c r="Y403" s="65"/>
      <c r="Z403" s="65"/>
      <c r="AA403" s="65"/>
      <c r="AB403" s="65"/>
      <c r="AC403" s="65"/>
      <c r="AD403" s="65"/>
      <c r="AE403" s="65"/>
      <c r="AF403" s="65"/>
      <c r="AG403" s="65"/>
      <c r="AH403" s="65"/>
      <c r="AI403" s="65"/>
      <c r="AJ403" s="46"/>
      <c r="AK403" s="10"/>
      <c r="AL403" s="10"/>
      <c r="AM403" s="10"/>
      <c r="AN403" s="10"/>
      <c r="AO403" s="65"/>
      <c r="AP403" s="65"/>
      <c r="AQ403" s="65"/>
      <c r="AR403" s="65"/>
      <c r="AS403" s="77"/>
      <c r="AT403" s="77"/>
      <c r="AU403" s="78"/>
      <c r="AV403" s="78"/>
      <c r="AW403" s="79"/>
      <c r="AX403" s="79"/>
    </row>
    <row r="404" spans="1:50" s="68" customFormat="1" ht="87" x14ac:dyDescent="0.35">
      <c r="A404" s="62" t="e">
        <f>IF(F404="Gateway","SDWAN Gateway, SDW0020",IF(E404="","",VLOOKUP(E404,#REF!,2,FALSE)))</f>
        <v>#REF!</v>
      </c>
      <c r="B404" s="62" t="e">
        <f>IF(F404="Gateway","not applicable",IF(E404="","",VLOOKUP(E404,#REF!,3,FALSE)))</f>
        <v>#REF!</v>
      </c>
      <c r="C404" s="62" t="e">
        <f>IF(F404="Gateway","19400263",IF(E404="","",VLOOKUP(E404,#REF!,4,FALSE)))</f>
        <v>#REF!</v>
      </c>
      <c r="D404" s="64" t="s">
        <v>385</v>
      </c>
      <c r="E404" s="64" t="s">
        <v>128</v>
      </c>
      <c r="F404" s="62" t="s">
        <v>129</v>
      </c>
      <c r="G404" s="65" t="s">
        <v>49</v>
      </c>
      <c r="H404" s="65" t="s">
        <v>1983</v>
      </c>
      <c r="I404" s="65"/>
      <c r="J404" s="65">
        <v>36</v>
      </c>
      <c r="K404" s="62"/>
      <c r="L404" s="62" t="s">
        <v>158</v>
      </c>
      <c r="M404" s="62" t="s">
        <v>159</v>
      </c>
      <c r="N404" s="76">
        <v>20</v>
      </c>
      <c r="O404" s="62" t="s">
        <v>386</v>
      </c>
      <c r="P404" s="62"/>
      <c r="Q404" s="65"/>
      <c r="R404" s="63"/>
      <c r="S404" s="62" t="s">
        <v>160</v>
      </c>
      <c r="T404" s="65" t="s">
        <v>136</v>
      </c>
      <c r="U404" s="65"/>
      <c r="V404" s="65"/>
      <c r="W404" s="65"/>
      <c r="X404" s="65"/>
      <c r="Y404" s="65"/>
      <c r="Z404" s="65"/>
      <c r="AA404" s="65"/>
      <c r="AB404" s="65"/>
      <c r="AC404" s="65"/>
      <c r="AD404" s="65"/>
      <c r="AE404" s="65"/>
      <c r="AF404" s="65"/>
      <c r="AG404" s="65"/>
      <c r="AH404" s="65"/>
      <c r="AI404" s="65"/>
      <c r="AJ404" s="46"/>
      <c r="AK404" s="10"/>
      <c r="AL404" s="10"/>
      <c r="AM404" s="10"/>
      <c r="AN404" s="10"/>
      <c r="AO404" s="65"/>
      <c r="AP404" s="65"/>
      <c r="AQ404" s="65"/>
      <c r="AR404" s="65"/>
      <c r="AS404" s="77"/>
      <c r="AT404" s="77"/>
      <c r="AU404" s="78"/>
      <c r="AV404" s="78"/>
      <c r="AW404" s="79"/>
      <c r="AX404" s="79"/>
    </row>
    <row r="405" spans="1:50" s="68" customFormat="1" ht="87" x14ac:dyDescent="0.35">
      <c r="A405" s="62" t="e">
        <f>IF(F405="Gateway","SDWAN Gateway, SDW0020",IF(E405="","",VLOOKUP(E405,#REF!,2,FALSE)))</f>
        <v>#REF!</v>
      </c>
      <c r="B405" s="62" t="e">
        <f>IF(F405="Gateway","not applicable",IF(E405="","",VLOOKUP(E405,#REF!,3,FALSE)))</f>
        <v>#REF!</v>
      </c>
      <c r="C405" s="62" t="e">
        <f>IF(F405="Gateway","19400263",IF(E405="","",VLOOKUP(E405,#REF!,4,FALSE)))</f>
        <v>#REF!</v>
      </c>
      <c r="D405" s="64" t="s">
        <v>387</v>
      </c>
      <c r="E405" s="64" t="s">
        <v>128</v>
      </c>
      <c r="F405" s="62" t="s">
        <v>129</v>
      </c>
      <c r="G405" s="65" t="s">
        <v>49</v>
      </c>
      <c r="H405" s="65" t="s">
        <v>1983</v>
      </c>
      <c r="I405" s="65"/>
      <c r="J405" s="65">
        <v>37</v>
      </c>
      <c r="K405" s="62"/>
      <c r="L405" s="62" t="s">
        <v>158</v>
      </c>
      <c r="M405" s="62" t="s">
        <v>159</v>
      </c>
      <c r="N405" s="76">
        <v>20</v>
      </c>
      <c r="O405" s="62" t="s">
        <v>386</v>
      </c>
      <c r="P405" s="62"/>
      <c r="Q405" s="65"/>
      <c r="R405" s="63"/>
      <c r="S405" s="62" t="s">
        <v>160</v>
      </c>
      <c r="T405" s="65" t="s">
        <v>136</v>
      </c>
      <c r="U405" s="65"/>
      <c r="V405" s="65"/>
      <c r="W405" s="65"/>
      <c r="X405" s="65"/>
      <c r="Y405" s="65"/>
      <c r="Z405" s="65"/>
      <c r="AA405" s="65"/>
      <c r="AB405" s="65"/>
      <c r="AC405" s="65"/>
      <c r="AD405" s="65"/>
      <c r="AE405" s="65"/>
      <c r="AF405" s="65"/>
      <c r="AG405" s="65"/>
      <c r="AH405" s="65"/>
      <c r="AI405" s="65"/>
      <c r="AJ405" s="46"/>
      <c r="AK405" s="10"/>
      <c r="AL405" s="10"/>
      <c r="AM405" s="10"/>
      <c r="AN405" s="10"/>
      <c r="AO405" s="65"/>
      <c r="AP405" s="65"/>
      <c r="AQ405" s="65"/>
      <c r="AR405" s="65"/>
      <c r="AS405" s="77"/>
      <c r="AT405" s="77"/>
      <c r="AU405" s="78"/>
      <c r="AV405" s="78"/>
      <c r="AW405" s="79"/>
      <c r="AX405" s="79"/>
    </row>
    <row r="406" spans="1:50" s="68" customFormat="1" ht="43.5" x14ac:dyDescent="0.35">
      <c r="A406" s="62" t="e">
        <f>IF(F406="Gateway","SDWAN Gateway, SDW0020",IF(E406="","",VLOOKUP(E406,#REF!,2,FALSE)))</f>
        <v>#REF!</v>
      </c>
      <c r="B406" s="62" t="e">
        <f>IF(F406="Gateway","not applicable",IF(E406="","",VLOOKUP(E406,#REF!,3,FALSE)))</f>
        <v>#REF!</v>
      </c>
      <c r="C406" s="62" t="e">
        <f>IF(F406="Gateway","19400263",IF(E406="","",VLOOKUP(E406,#REF!,4,FALSE)))</f>
        <v>#REF!</v>
      </c>
      <c r="D406" s="64" t="s">
        <v>388</v>
      </c>
      <c r="E406" s="64" t="s">
        <v>128</v>
      </c>
      <c r="F406" s="62" t="s">
        <v>129</v>
      </c>
      <c r="G406" s="65" t="s">
        <v>49</v>
      </c>
      <c r="H406" s="65" t="s">
        <v>2145</v>
      </c>
      <c r="I406" s="65"/>
      <c r="J406" s="65">
        <v>36</v>
      </c>
      <c r="K406" s="62"/>
      <c r="L406" s="62" t="s">
        <v>158</v>
      </c>
      <c r="M406" s="62" t="s">
        <v>159</v>
      </c>
      <c r="N406" s="76">
        <v>20</v>
      </c>
      <c r="O406" s="62" t="s">
        <v>389</v>
      </c>
      <c r="P406" s="62"/>
      <c r="Q406" s="65"/>
      <c r="R406" s="63"/>
      <c r="S406" s="62" t="s">
        <v>160</v>
      </c>
      <c r="T406" s="65" t="s">
        <v>136</v>
      </c>
      <c r="U406" s="65"/>
      <c r="V406" s="65"/>
      <c r="W406" s="65"/>
      <c r="X406" s="65"/>
      <c r="Y406" s="65"/>
      <c r="Z406" s="65"/>
      <c r="AA406" s="65"/>
      <c r="AB406" s="65"/>
      <c r="AC406" s="65"/>
      <c r="AD406" s="65"/>
      <c r="AE406" s="65"/>
      <c r="AF406" s="65"/>
      <c r="AG406" s="65"/>
      <c r="AH406" s="65"/>
      <c r="AI406" s="65"/>
      <c r="AJ406" s="46"/>
      <c r="AK406" s="10"/>
      <c r="AL406" s="10"/>
      <c r="AM406" s="10"/>
      <c r="AN406" s="10"/>
      <c r="AO406" s="65"/>
      <c r="AP406" s="65"/>
      <c r="AQ406" s="65"/>
      <c r="AR406" s="65"/>
      <c r="AS406" s="77"/>
      <c r="AT406" s="77"/>
      <c r="AU406" s="78"/>
      <c r="AV406" s="78"/>
      <c r="AW406" s="79"/>
      <c r="AX406" s="79"/>
    </row>
    <row r="407" spans="1:50" s="68" customFormat="1" ht="43.5" x14ac:dyDescent="0.35">
      <c r="A407" s="62" t="e">
        <f>IF(F407="Gateway","SDWAN Gateway, SDW0020",IF(E407="","",VLOOKUP(E407,#REF!,2,FALSE)))</f>
        <v>#REF!</v>
      </c>
      <c r="B407" s="62" t="e">
        <f>IF(F407="Gateway","not applicable",IF(E407="","",VLOOKUP(E407,#REF!,3,FALSE)))</f>
        <v>#REF!</v>
      </c>
      <c r="C407" s="62" t="e">
        <f>IF(F407="Gateway","19400263",IF(E407="","",VLOOKUP(E407,#REF!,4,FALSE)))</f>
        <v>#REF!</v>
      </c>
      <c r="D407" s="64" t="s">
        <v>390</v>
      </c>
      <c r="E407" s="64" t="s">
        <v>128</v>
      </c>
      <c r="F407" s="62" t="s">
        <v>129</v>
      </c>
      <c r="G407" s="65" t="s">
        <v>49</v>
      </c>
      <c r="H407" s="65" t="s">
        <v>2145</v>
      </c>
      <c r="I407" s="65"/>
      <c r="J407" s="65">
        <v>37</v>
      </c>
      <c r="K407" s="62"/>
      <c r="L407" s="62" t="s">
        <v>158</v>
      </c>
      <c r="M407" s="62" t="s">
        <v>159</v>
      </c>
      <c r="N407" s="76">
        <v>20</v>
      </c>
      <c r="O407" s="62" t="s">
        <v>389</v>
      </c>
      <c r="P407" s="62"/>
      <c r="Q407" s="65"/>
      <c r="R407" s="63"/>
      <c r="S407" s="62" t="s">
        <v>160</v>
      </c>
      <c r="T407" s="65" t="s">
        <v>136</v>
      </c>
      <c r="U407" s="65"/>
      <c r="V407" s="65"/>
      <c r="W407" s="65"/>
      <c r="X407" s="65"/>
      <c r="Y407" s="65"/>
      <c r="Z407" s="65"/>
      <c r="AA407" s="65"/>
      <c r="AB407" s="65"/>
      <c r="AC407" s="65"/>
      <c r="AD407" s="65"/>
      <c r="AE407" s="65"/>
      <c r="AF407" s="65"/>
      <c r="AG407" s="65"/>
      <c r="AH407" s="65"/>
      <c r="AI407" s="65"/>
      <c r="AJ407" s="46"/>
      <c r="AK407" s="10"/>
      <c r="AL407" s="10"/>
      <c r="AM407" s="10"/>
      <c r="AN407" s="10"/>
      <c r="AO407" s="65"/>
      <c r="AP407" s="65"/>
      <c r="AQ407" s="65"/>
      <c r="AR407" s="65"/>
      <c r="AS407" s="77"/>
      <c r="AT407" s="77"/>
      <c r="AU407" s="78"/>
      <c r="AV407" s="78"/>
      <c r="AW407" s="79"/>
      <c r="AX407" s="79"/>
    </row>
    <row r="408" spans="1:50" s="68" customFormat="1" ht="58" x14ac:dyDescent="0.35">
      <c r="A408" s="62" t="e">
        <f>IF(F408="Gateway","SDWAN Gateway, SDW0020",IF(E408="","",VLOOKUP(E408,#REF!,2,FALSE)))</f>
        <v>#REF!</v>
      </c>
      <c r="B408" s="62" t="e">
        <f>IF(F408="Gateway","not applicable",IF(E408="","",VLOOKUP(E408,#REF!,3,FALSE)))</f>
        <v>#REF!</v>
      </c>
      <c r="C408" s="62" t="e">
        <f>IF(F408="Gateway","19400263",IF(E408="","",VLOOKUP(E408,#REF!,4,FALSE)))</f>
        <v>#REF!</v>
      </c>
      <c r="D408" s="64" t="s">
        <v>391</v>
      </c>
      <c r="E408" s="64" t="s">
        <v>128</v>
      </c>
      <c r="F408" s="62" t="s">
        <v>129</v>
      </c>
      <c r="G408" s="65" t="s">
        <v>49</v>
      </c>
      <c r="H408" s="65" t="s">
        <v>392</v>
      </c>
      <c r="I408" s="65"/>
      <c r="J408" s="65">
        <v>36</v>
      </c>
      <c r="K408" s="62"/>
      <c r="L408" s="62" t="s">
        <v>158</v>
      </c>
      <c r="M408" s="62" t="s">
        <v>159</v>
      </c>
      <c r="N408" s="76">
        <v>20</v>
      </c>
      <c r="O408" s="62" t="s">
        <v>393</v>
      </c>
      <c r="P408" s="62"/>
      <c r="Q408" s="65"/>
      <c r="R408" s="63"/>
      <c r="S408" s="62" t="s">
        <v>160</v>
      </c>
      <c r="T408" s="65" t="s">
        <v>136</v>
      </c>
      <c r="U408" s="65"/>
      <c r="V408" s="65"/>
      <c r="W408" s="65"/>
      <c r="X408" s="65"/>
      <c r="Y408" s="65"/>
      <c r="Z408" s="65"/>
      <c r="AA408" s="65"/>
      <c r="AB408" s="65"/>
      <c r="AC408" s="65"/>
      <c r="AD408" s="65"/>
      <c r="AE408" s="65"/>
      <c r="AF408" s="65"/>
      <c r="AG408" s="65"/>
      <c r="AH408" s="65"/>
      <c r="AI408" s="65"/>
      <c r="AJ408" s="46"/>
      <c r="AK408" s="10"/>
      <c r="AL408" s="10"/>
      <c r="AM408" s="10"/>
      <c r="AN408" s="10"/>
      <c r="AO408" s="65"/>
      <c r="AP408" s="65"/>
      <c r="AQ408" s="65"/>
      <c r="AR408" s="65"/>
      <c r="AS408" s="77"/>
      <c r="AT408" s="77"/>
      <c r="AU408" s="78"/>
      <c r="AV408" s="78"/>
      <c r="AW408" s="79"/>
      <c r="AX408" s="79"/>
    </row>
    <row r="409" spans="1:50" s="68" customFormat="1" ht="58" x14ac:dyDescent="0.35">
      <c r="A409" s="62" t="e">
        <f>IF(F409="Gateway","SDWAN Gateway, SDW0020",IF(E409="","",VLOOKUP(E409,#REF!,2,FALSE)))</f>
        <v>#REF!</v>
      </c>
      <c r="B409" s="62" t="e">
        <f>IF(F409="Gateway","not applicable",IF(E409="","",VLOOKUP(E409,#REF!,3,FALSE)))</f>
        <v>#REF!</v>
      </c>
      <c r="C409" s="62" t="e">
        <f>IF(F409="Gateway","19400263",IF(E409="","",VLOOKUP(E409,#REF!,4,FALSE)))</f>
        <v>#REF!</v>
      </c>
      <c r="D409" s="64" t="s">
        <v>394</v>
      </c>
      <c r="E409" s="64" t="s">
        <v>128</v>
      </c>
      <c r="F409" s="62" t="s">
        <v>129</v>
      </c>
      <c r="G409" s="65" t="s">
        <v>49</v>
      </c>
      <c r="H409" s="65" t="s">
        <v>392</v>
      </c>
      <c r="I409" s="65"/>
      <c r="J409" s="65">
        <v>37</v>
      </c>
      <c r="K409" s="62"/>
      <c r="L409" s="62" t="s">
        <v>158</v>
      </c>
      <c r="M409" s="62" t="s">
        <v>159</v>
      </c>
      <c r="N409" s="76">
        <v>20</v>
      </c>
      <c r="O409" s="62" t="s">
        <v>393</v>
      </c>
      <c r="P409" s="62"/>
      <c r="Q409" s="65"/>
      <c r="R409" s="63"/>
      <c r="S409" s="62" t="s">
        <v>160</v>
      </c>
      <c r="T409" s="65" t="s">
        <v>136</v>
      </c>
      <c r="U409" s="65"/>
      <c r="V409" s="65"/>
      <c r="W409" s="65"/>
      <c r="X409" s="65"/>
      <c r="Y409" s="65"/>
      <c r="Z409" s="65"/>
      <c r="AA409" s="65"/>
      <c r="AB409" s="65"/>
      <c r="AC409" s="65"/>
      <c r="AD409" s="65"/>
      <c r="AE409" s="65"/>
      <c r="AF409" s="65"/>
      <c r="AG409" s="65"/>
      <c r="AH409" s="65"/>
      <c r="AI409" s="65"/>
      <c r="AJ409" s="46"/>
      <c r="AK409" s="10"/>
      <c r="AL409" s="10"/>
      <c r="AM409" s="10"/>
      <c r="AN409" s="10"/>
      <c r="AO409" s="65"/>
      <c r="AP409" s="65"/>
      <c r="AQ409" s="65"/>
      <c r="AR409" s="65"/>
      <c r="AS409" s="77"/>
      <c r="AT409" s="77"/>
      <c r="AU409" s="78"/>
      <c r="AV409" s="78"/>
      <c r="AW409" s="79"/>
      <c r="AX409" s="79"/>
    </row>
    <row r="410" spans="1:50" s="68" customFormat="1" ht="58" x14ac:dyDescent="0.35">
      <c r="A410" s="62" t="e">
        <f>IF(F410="Gateway","SDWAN Gateway, SDW0020",IF(E410="","",VLOOKUP(E410,#REF!,2,FALSE)))</f>
        <v>#REF!</v>
      </c>
      <c r="B410" s="62" t="e">
        <f>IF(F410="Gateway","not applicable",IF(E410="","",VLOOKUP(E410,#REF!,3,FALSE)))</f>
        <v>#REF!</v>
      </c>
      <c r="C410" s="62" t="e">
        <f>IF(F410="Gateway","19400263",IF(E410="","",VLOOKUP(E410,#REF!,4,FALSE)))</f>
        <v>#REF!</v>
      </c>
      <c r="D410" s="64" t="s">
        <v>395</v>
      </c>
      <c r="E410" s="64" t="s">
        <v>128</v>
      </c>
      <c r="F410" s="62" t="s">
        <v>129</v>
      </c>
      <c r="G410" s="65" t="s">
        <v>49</v>
      </c>
      <c r="H410" s="65" t="s">
        <v>2146</v>
      </c>
      <c r="I410" s="65"/>
      <c r="J410" s="65">
        <v>36</v>
      </c>
      <c r="K410" s="62"/>
      <c r="L410" s="62" t="s">
        <v>158</v>
      </c>
      <c r="M410" s="62" t="s">
        <v>159</v>
      </c>
      <c r="N410" s="76">
        <v>20</v>
      </c>
      <c r="O410" s="62" t="s">
        <v>396</v>
      </c>
      <c r="P410" s="62"/>
      <c r="Q410" s="65"/>
      <c r="R410" s="63"/>
      <c r="S410" s="62" t="s">
        <v>160</v>
      </c>
      <c r="T410" s="65" t="s">
        <v>136</v>
      </c>
      <c r="U410" s="65"/>
      <c r="V410" s="65"/>
      <c r="W410" s="65"/>
      <c r="X410" s="65"/>
      <c r="Y410" s="65"/>
      <c r="Z410" s="65"/>
      <c r="AA410" s="65"/>
      <c r="AB410" s="65"/>
      <c r="AC410" s="65"/>
      <c r="AD410" s="65"/>
      <c r="AE410" s="65"/>
      <c r="AF410" s="65"/>
      <c r="AG410" s="65"/>
      <c r="AH410" s="65"/>
      <c r="AI410" s="65"/>
      <c r="AJ410" s="46"/>
      <c r="AK410" s="10"/>
      <c r="AL410" s="10"/>
      <c r="AM410" s="10"/>
      <c r="AN410" s="10"/>
      <c r="AO410" s="65"/>
      <c r="AP410" s="65"/>
      <c r="AQ410" s="65"/>
      <c r="AR410" s="65"/>
      <c r="AS410" s="77"/>
      <c r="AT410" s="77"/>
      <c r="AU410" s="78"/>
      <c r="AV410" s="78"/>
      <c r="AW410" s="79"/>
      <c r="AX410" s="79"/>
    </row>
    <row r="411" spans="1:50" s="68" customFormat="1" ht="58" x14ac:dyDescent="0.35">
      <c r="A411" s="62" t="e">
        <f>IF(F411="Gateway","SDWAN Gateway, SDW0020",IF(E411="","",VLOOKUP(E411,#REF!,2,FALSE)))</f>
        <v>#REF!</v>
      </c>
      <c r="B411" s="62" t="e">
        <f>IF(F411="Gateway","not applicable",IF(E411="","",VLOOKUP(E411,#REF!,3,FALSE)))</f>
        <v>#REF!</v>
      </c>
      <c r="C411" s="62" t="e">
        <f>IF(F411="Gateway","19400263",IF(E411="","",VLOOKUP(E411,#REF!,4,FALSE)))</f>
        <v>#REF!</v>
      </c>
      <c r="D411" s="64" t="s">
        <v>397</v>
      </c>
      <c r="E411" s="64" t="s">
        <v>128</v>
      </c>
      <c r="F411" s="62" t="s">
        <v>129</v>
      </c>
      <c r="G411" s="65" t="s">
        <v>49</v>
      </c>
      <c r="H411" s="65" t="s">
        <v>2146</v>
      </c>
      <c r="I411" s="65"/>
      <c r="J411" s="65">
        <v>37</v>
      </c>
      <c r="K411" s="62"/>
      <c r="L411" s="62" t="s">
        <v>158</v>
      </c>
      <c r="M411" s="62" t="s">
        <v>159</v>
      </c>
      <c r="N411" s="76">
        <v>20</v>
      </c>
      <c r="O411" s="62" t="s">
        <v>396</v>
      </c>
      <c r="P411" s="62"/>
      <c r="Q411" s="65"/>
      <c r="R411" s="63"/>
      <c r="S411" s="62" t="s">
        <v>160</v>
      </c>
      <c r="T411" s="65" t="s">
        <v>136</v>
      </c>
      <c r="U411" s="65"/>
      <c r="V411" s="65"/>
      <c r="W411" s="65"/>
      <c r="X411" s="65"/>
      <c r="Y411" s="65"/>
      <c r="Z411" s="65"/>
      <c r="AA411" s="65"/>
      <c r="AB411" s="65"/>
      <c r="AC411" s="65"/>
      <c r="AD411" s="65"/>
      <c r="AE411" s="65"/>
      <c r="AF411" s="65"/>
      <c r="AG411" s="65"/>
      <c r="AH411" s="65"/>
      <c r="AI411" s="65"/>
      <c r="AJ411" s="46"/>
      <c r="AK411" s="10"/>
      <c r="AL411" s="10"/>
      <c r="AM411" s="10"/>
      <c r="AN411" s="10"/>
      <c r="AO411" s="65"/>
      <c r="AP411" s="65"/>
      <c r="AQ411" s="65"/>
      <c r="AR411" s="65"/>
      <c r="AS411" s="77"/>
      <c r="AT411" s="77"/>
      <c r="AU411" s="78"/>
      <c r="AV411" s="78"/>
      <c r="AW411" s="79"/>
      <c r="AX411" s="79"/>
    </row>
    <row r="412" spans="1:50" s="68" customFormat="1" ht="58" x14ac:dyDescent="0.35">
      <c r="A412" s="62" t="e">
        <f>IF(F412="Gateway","SDWAN Gateway, SDW0020",IF(E412="","",VLOOKUP(E412,#REF!,2,FALSE)))</f>
        <v>#REF!</v>
      </c>
      <c r="B412" s="62" t="e">
        <f>IF(F412="Gateway","not applicable",IF(E412="","",VLOOKUP(E412,#REF!,3,FALSE)))</f>
        <v>#REF!</v>
      </c>
      <c r="C412" s="62" t="e">
        <f>IF(F412="Gateway","19400263",IF(E412="","",VLOOKUP(E412,#REF!,4,FALSE)))</f>
        <v>#REF!</v>
      </c>
      <c r="D412" s="64" t="s">
        <v>398</v>
      </c>
      <c r="E412" s="64" t="s">
        <v>128</v>
      </c>
      <c r="F412" s="62" t="s">
        <v>129</v>
      </c>
      <c r="G412" s="65" t="s">
        <v>49</v>
      </c>
      <c r="H412" s="65" t="s">
        <v>2147</v>
      </c>
      <c r="I412" s="65"/>
      <c r="J412" s="65">
        <v>36</v>
      </c>
      <c r="K412" s="62"/>
      <c r="L412" s="62" t="s">
        <v>158</v>
      </c>
      <c r="M412" s="62" t="s">
        <v>159</v>
      </c>
      <c r="N412" s="76">
        <v>20</v>
      </c>
      <c r="O412" s="62" t="s">
        <v>399</v>
      </c>
      <c r="P412" s="62"/>
      <c r="Q412" s="65"/>
      <c r="R412" s="63"/>
      <c r="S412" s="62" t="s">
        <v>160</v>
      </c>
      <c r="T412" s="65" t="s">
        <v>136</v>
      </c>
      <c r="U412" s="65"/>
      <c r="V412" s="65"/>
      <c r="W412" s="65"/>
      <c r="X412" s="65"/>
      <c r="Y412" s="65"/>
      <c r="Z412" s="65"/>
      <c r="AA412" s="65"/>
      <c r="AB412" s="65"/>
      <c r="AC412" s="65"/>
      <c r="AD412" s="65"/>
      <c r="AE412" s="65"/>
      <c r="AF412" s="65"/>
      <c r="AG412" s="65"/>
      <c r="AH412" s="65"/>
      <c r="AI412" s="65"/>
      <c r="AJ412" s="46"/>
      <c r="AK412" s="10"/>
      <c r="AL412" s="10"/>
      <c r="AM412" s="10"/>
      <c r="AN412" s="10"/>
      <c r="AO412" s="65"/>
      <c r="AP412" s="65"/>
      <c r="AQ412" s="65"/>
      <c r="AR412" s="65"/>
      <c r="AS412" s="77"/>
      <c r="AT412" s="77"/>
      <c r="AU412" s="78"/>
      <c r="AV412" s="78"/>
      <c r="AW412" s="79"/>
      <c r="AX412" s="79"/>
    </row>
    <row r="413" spans="1:50" s="68" customFormat="1" ht="58" x14ac:dyDescent="0.35">
      <c r="A413" s="62" t="e">
        <f>IF(F413="Gateway","SDWAN Gateway, SDW0020",IF(E413="","",VLOOKUP(E413,#REF!,2,FALSE)))</f>
        <v>#REF!</v>
      </c>
      <c r="B413" s="62" t="e">
        <f>IF(F413="Gateway","not applicable",IF(E413="","",VLOOKUP(E413,#REF!,3,FALSE)))</f>
        <v>#REF!</v>
      </c>
      <c r="C413" s="62" t="e">
        <f>IF(F413="Gateway","19400263",IF(E413="","",VLOOKUP(E413,#REF!,4,FALSE)))</f>
        <v>#REF!</v>
      </c>
      <c r="D413" s="64" t="s">
        <v>400</v>
      </c>
      <c r="E413" s="64" t="s">
        <v>128</v>
      </c>
      <c r="F413" s="62" t="s">
        <v>129</v>
      </c>
      <c r="G413" s="65" t="s">
        <v>49</v>
      </c>
      <c r="H413" s="65" t="s">
        <v>2147</v>
      </c>
      <c r="I413" s="65"/>
      <c r="J413" s="65">
        <v>37</v>
      </c>
      <c r="K413" s="62"/>
      <c r="L413" s="62" t="s">
        <v>158</v>
      </c>
      <c r="M413" s="62" t="s">
        <v>159</v>
      </c>
      <c r="N413" s="76">
        <v>20</v>
      </c>
      <c r="O413" s="62" t="s">
        <v>399</v>
      </c>
      <c r="P413" s="62"/>
      <c r="Q413" s="65"/>
      <c r="R413" s="63"/>
      <c r="S413" s="62" t="s">
        <v>160</v>
      </c>
      <c r="T413" s="65" t="s">
        <v>136</v>
      </c>
      <c r="U413" s="65"/>
      <c r="V413" s="65"/>
      <c r="W413" s="65"/>
      <c r="X413" s="65"/>
      <c r="Y413" s="65"/>
      <c r="Z413" s="65"/>
      <c r="AA413" s="65"/>
      <c r="AB413" s="65"/>
      <c r="AC413" s="65"/>
      <c r="AD413" s="65"/>
      <c r="AE413" s="65"/>
      <c r="AF413" s="65"/>
      <c r="AG413" s="65"/>
      <c r="AH413" s="65"/>
      <c r="AI413" s="65"/>
      <c r="AJ413" s="46"/>
      <c r="AK413" s="10"/>
      <c r="AL413" s="10"/>
      <c r="AM413" s="10"/>
      <c r="AN413" s="10"/>
      <c r="AO413" s="65"/>
      <c r="AP413" s="65"/>
      <c r="AQ413" s="65"/>
      <c r="AR413" s="65"/>
      <c r="AS413" s="77"/>
      <c r="AT413" s="77"/>
      <c r="AU413" s="78"/>
      <c r="AV413" s="78"/>
      <c r="AW413" s="79"/>
      <c r="AX413" s="79"/>
    </row>
    <row r="414" spans="1:50" s="68" customFormat="1" ht="43.5" x14ac:dyDescent="0.35">
      <c r="A414" s="62" t="e">
        <f>IF(F414="Gateway","SDWAN Gateway, SDW0020",IF(E414="","",VLOOKUP(E414,#REF!,2,FALSE)))</f>
        <v>#REF!</v>
      </c>
      <c r="B414" s="62" t="e">
        <f>IF(F414="Gateway","not applicable",IF(E414="","",VLOOKUP(E414,#REF!,3,FALSE)))</f>
        <v>#REF!</v>
      </c>
      <c r="C414" s="62" t="e">
        <f>IF(F414="Gateway","19400263",IF(E414="","",VLOOKUP(E414,#REF!,4,FALSE)))</f>
        <v>#REF!</v>
      </c>
      <c r="D414" s="64" t="s">
        <v>401</v>
      </c>
      <c r="E414" s="64" t="s">
        <v>128</v>
      </c>
      <c r="F414" s="62" t="s">
        <v>129</v>
      </c>
      <c r="G414" s="65" t="s">
        <v>54</v>
      </c>
      <c r="H414" s="65" t="s">
        <v>1984</v>
      </c>
      <c r="I414" s="65"/>
      <c r="J414" s="65">
        <v>36</v>
      </c>
      <c r="K414" s="62"/>
      <c r="L414" s="62" t="s">
        <v>131</v>
      </c>
      <c r="M414" s="62" t="s">
        <v>132</v>
      </c>
      <c r="N414" s="76">
        <v>50</v>
      </c>
      <c r="O414" s="62" t="s">
        <v>402</v>
      </c>
      <c r="P414" s="62"/>
      <c r="Q414" s="65"/>
      <c r="R414" s="63"/>
      <c r="S414" s="62" t="s">
        <v>160</v>
      </c>
      <c r="T414" s="65" t="s">
        <v>136</v>
      </c>
      <c r="U414" s="65"/>
      <c r="V414" s="65"/>
      <c r="W414" s="65"/>
      <c r="X414" s="65"/>
      <c r="Y414" s="65"/>
      <c r="Z414" s="65"/>
      <c r="AA414" s="65"/>
      <c r="AB414" s="65"/>
      <c r="AC414" s="65"/>
      <c r="AD414" s="65"/>
      <c r="AE414" s="65"/>
      <c r="AF414" s="65"/>
      <c r="AG414" s="65"/>
      <c r="AH414" s="65"/>
      <c r="AI414" s="65"/>
      <c r="AJ414" s="46"/>
      <c r="AK414" s="10"/>
      <c r="AL414" s="10"/>
      <c r="AM414" s="10"/>
      <c r="AN414" s="10"/>
      <c r="AO414" s="65"/>
      <c r="AP414" s="65"/>
      <c r="AQ414" s="65"/>
      <c r="AR414" s="65"/>
      <c r="AS414" s="77"/>
      <c r="AT414" s="77"/>
      <c r="AU414" s="78"/>
      <c r="AV414" s="78"/>
      <c r="AW414" s="79"/>
      <c r="AX414" s="79"/>
    </row>
    <row r="415" spans="1:50" s="68" customFormat="1" ht="43.5" x14ac:dyDescent="0.35">
      <c r="A415" s="62" t="e">
        <f>IF(F415="Gateway","SDWAN Gateway, SDW0020",IF(E415="","",VLOOKUP(E415,#REF!,2,FALSE)))</f>
        <v>#REF!</v>
      </c>
      <c r="B415" s="62" t="e">
        <f>IF(F415="Gateway","not applicable",IF(E415="","",VLOOKUP(E415,#REF!,3,FALSE)))</f>
        <v>#REF!</v>
      </c>
      <c r="C415" s="62" t="e">
        <f>IF(F415="Gateway","19400263",IF(E415="","",VLOOKUP(E415,#REF!,4,FALSE)))</f>
        <v>#REF!</v>
      </c>
      <c r="D415" s="64" t="s">
        <v>403</v>
      </c>
      <c r="E415" s="64" t="s">
        <v>128</v>
      </c>
      <c r="F415" s="62" t="s">
        <v>129</v>
      </c>
      <c r="G415" s="65" t="s">
        <v>54</v>
      </c>
      <c r="H415" s="65" t="s">
        <v>1984</v>
      </c>
      <c r="I415" s="65"/>
      <c r="J415" s="65">
        <v>37</v>
      </c>
      <c r="K415" s="62"/>
      <c r="L415" s="62" t="s">
        <v>131</v>
      </c>
      <c r="M415" s="62" t="s">
        <v>147</v>
      </c>
      <c r="N415" s="76">
        <v>50</v>
      </c>
      <c r="O415" s="62" t="s">
        <v>402</v>
      </c>
      <c r="P415" s="62"/>
      <c r="Q415" s="65"/>
      <c r="R415" s="63"/>
      <c r="S415" s="62" t="s">
        <v>160</v>
      </c>
      <c r="T415" s="65" t="s">
        <v>136</v>
      </c>
      <c r="U415" s="65"/>
      <c r="V415" s="65"/>
      <c r="W415" s="65"/>
      <c r="X415" s="65"/>
      <c r="Y415" s="65"/>
      <c r="Z415" s="65"/>
      <c r="AA415" s="65"/>
      <c r="AB415" s="65"/>
      <c r="AC415" s="65"/>
      <c r="AD415" s="65"/>
      <c r="AE415" s="65"/>
      <c r="AF415" s="65"/>
      <c r="AG415" s="65"/>
      <c r="AH415" s="65"/>
      <c r="AI415" s="65"/>
      <c r="AJ415" s="46"/>
      <c r="AK415" s="10"/>
      <c r="AL415" s="10"/>
      <c r="AM415" s="10"/>
      <c r="AN415" s="10"/>
      <c r="AO415" s="65"/>
      <c r="AP415" s="65"/>
      <c r="AQ415" s="65"/>
      <c r="AR415" s="65"/>
      <c r="AS415" s="77"/>
      <c r="AT415" s="77"/>
      <c r="AU415" s="78"/>
      <c r="AV415" s="78"/>
      <c r="AW415" s="79"/>
      <c r="AX415" s="79"/>
    </row>
    <row r="416" spans="1:50" s="68" customFormat="1" ht="29" x14ac:dyDescent="0.35">
      <c r="A416" s="62" t="e">
        <f>IF(F416="Gateway","SDWAN Gateway, SDW0020",IF(E416="","",VLOOKUP(E416,#REF!,2,FALSE)))</f>
        <v>#REF!</v>
      </c>
      <c r="B416" s="62" t="e">
        <f>IF(F416="Gateway","not applicable",IF(E416="","",VLOOKUP(E416,#REF!,3,FALSE)))</f>
        <v>#REF!</v>
      </c>
      <c r="C416" s="62" t="e">
        <f>IF(F416="Gateway","19400263",IF(E416="","",VLOOKUP(E416,#REF!,4,FALSE)))</f>
        <v>#REF!</v>
      </c>
      <c r="D416" s="64" t="s">
        <v>404</v>
      </c>
      <c r="E416" s="64" t="s">
        <v>128</v>
      </c>
      <c r="F416" s="62" t="s">
        <v>129</v>
      </c>
      <c r="G416" s="65" t="s">
        <v>41</v>
      </c>
      <c r="H416" s="65" t="s">
        <v>2148</v>
      </c>
      <c r="I416" s="65"/>
      <c r="J416" s="65">
        <v>36</v>
      </c>
      <c r="K416" s="62"/>
      <c r="L416" s="62" t="s">
        <v>205</v>
      </c>
      <c r="M416" s="62" t="s">
        <v>147</v>
      </c>
      <c r="N416" s="76">
        <v>20</v>
      </c>
      <c r="O416" s="62" t="s">
        <v>405</v>
      </c>
      <c r="P416" s="62"/>
      <c r="Q416" s="65"/>
      <c r="R416" s="63"/>
      <c r="S416" s="62" t="s">
        <v>160</v>
      </c>
      <c r="T416" s="65" t="s">
        <v>136</v>
      </c>
      <c r="U416" s="65"/>
      <c r="V416" s="65"/>
      <c r="W416" s="65"/>
      <c r="X416" s="65"/>
      <c r="Y416" s="65"/>
      <c r="Z416" s="65"/>
      <c r="AA416" s="65"/>
      <c r="AB416" s="65"/>
      <c r="AC416" s="65"/>
      <c r="AD416" s="65"/>
      <c r="AE416" s="65"/>
      <c r="AF416" s="65"/>
      <c r="AG416" s="65"/>
      <c r="AH416" s="65"/>
      <c r="AI416" s="65"/>
      <c r="AJ416" s="46"/>
      <c r="AK416" s="10"/>
      <c r="AL416" s="10"/>
      <c r="AM416" s="10"/>
      <c r="AN416" s="10"/>
      <c r="AO416" s="65"/>
      <c r="AP416" s="65"/>
      <c r="AQ416" s="65"/>
      <c r="AR416" s="65"/>
      <c r="AS416" s="77"/>
      <c r="AT416" s="77"/>
      <c r="AU416" s="78"/>
      <c r="AV416" s="78"/>
      <c r="AW416" s="79"/>
      <c r="AX416" s="79"/>
    </row>
    <row r="417" spans="1:50" s="68" customFormat="1" ht="29" x14ac:dyDescent="0.35">
      <c r="A417" s="62" t="e">
        <f>IF(F417="Gateway","SDWAN Gateway, SDW0020",IF(E417="","",VLOOKUP(E417,#REF!,2,FALSE)))</f>
        <v>#REF!</v>
      </c>
      <c r="B417" s="62" t="e">
        <f>IF(F417="Gateway","not applicable",IF(E417="","",VLOOKUP(E417,#REF!,3,FALSE)))</f>
        <v>#REF!</v>
      </c>
      <c r="C417" s="62" t="e">
        <f>IF(F417="Gateway","19400263",IF(E417="","",VLOOKUP(E417,#REF!,4,FALSE)))</f>
        <v>#REF!</v>
      </c>
      <c r="D417" s="64" t="s">
        <v>406</v>
      </c>
      <c r="E417" s="64" t="s">
        <v>128</v>
      </c>
      <c r="F417" s="62" t="s">
        <v>129</v>
      </c>
      <c r="G417" s="65" t="s">
        <v>41</v>
      </c>
      <c r="H417" s="65" t="s">
        <v>2148</v>
      </c>
      <c r="I417" s="65"/>
      <c r="J417" s="65">
        <v>37</v>
      </c>
      <c r="K417" s="62"/>
      <c r="L417" s="62" t="s">
        <v>205</v>
      </c>
      <c r="M417" s="62" t="s">
        <v>159</v>
      </c>
      <c r="N417" s="76">
        <v>20</v>
      </c>
      <c r="O417" s="62" t="s">
        <v>405</v>
      </c>
      <c r="P417" s="62"/>
      <c r="Q417" s="65"/>
      <c r="R417" s="63"/>
      <c r="S417" s="62" t="s">
        <v>160</v>
      </c>
      <c r="T417" s="65" t="s">
        <v>136</v>
      </c>
      <c r="U417" s="65"/>
      <c r="V417" s="65"/>
      <c r="W417" s="65"/>
      <c r="X417" s="65"/>
      <c r="Y417" s="65"/>
      <c r="Z417" s="65"/>
      <c r="AA417" s="65"/>
      <c r="AB417" s="65"/>
      <c r="AC417" s="65"/>
      <c r="AD417" s="65"/>
      <c r="AE417" s="65"/>
      <c r="AF417" s="65"/>
      <c r="AG417" s="65"/>
      <c r="AH417" s="65"/>
      <c r="AI417" s="65"/>
      <c r="AJ417" s="46"/>
      <c r="AK417" s="10"/>
      <c r="AL417" s="10"/>
      <c r="AM417" s="10"/>
      <c r="AN417" s="10"/>
      <c r="AO417" s="65"/>
      <c r="AP417" s="65"/>
      <c r="AQ417" s="65"/>
      <c r="AR417" s="65"/>
      <c r="AS417" s="77"/>
      <c r="AT417" s="77"/>
      <c r="AU417" s="78"/>
      <c r="AV417" s="78"/>
      <c r="AW417" s="79"/>
      <c r="AX417" s="79"/>
    </row>
    <row r="418" spans="1:50" s="68" customFormat="1" ht="43.5" x14ac:dyDescent="0.35">
      <c r="A418" s="62" t="e">
        <f>IF(F418="Gateway","SDWAN Gateway, SDW0020",IF(E418="","",VLOOKUP(E418,#REF!,2,FALSE)))</f>
        <v>#REF!</v>
      </c>
      <c r="B418" s="62" t="e">
        <f>IF(F418="Gateway","not applicable",IF(E418="","",VLOOKUP(E418,#REF!,3,FALSE)))</f>
        <v>#REF!</v>
      </c>
      <c r="C418" s="62" t="e">
        <f>IF(F418="Gateway","19400263",IF(E418="","",VLOOKUP(E418,#REF!,4,FALSE)))</f>
        <v>#REF!</v>
      </c>
      <c r="D418" s="64" t="s">
        <v>407</v>
      </c>
      <c r="E418" s="64" t="s">
        <v>128</v>
      </c>
      <c r="F418" s="62" t="s">
        <v>129</v>
      </c>
      <c r="G418" s="65" t="s">
        <v>52</v>
      </c>
      <c r="H418" s="65" t="s">
        <v>1985</v>
      </c>
      <c r="I418" s="65"/>
      <c r="J418" s="65">
        <v>30</v>
      </c>
      <c r="K418" s="62"/>
      <c r="L418" s="62" t="s">
        <v>131</v>
      </c>
      <c r="M418" s="62" t="s">
        <v>132</v>
      </c>
      <c r="N418" s="76">
        <v>100</v>
      </c>
      <c r="O418" s="62" t="s">
        <v>408</v>
      </c>
      <c r="P418" s="62"/>
      <c r="Q418" s="65"/>
      <c r="R418" s="63"/>
      <c r="S418" s="62" t="s">
        <v>149</v>
      </c>
      <c r="T418" s="65" t="s">
        <v>136</v>
      </c>
      <c r="U418" s="65"/>
      <c r="V418" s="65"/>
      <c r="W418" s="65"/>
      <c r="X418" s="65"/>
      <c r="Y418" s="65"/>
      <c r="Z418" s="65"/>
      <c r="AA418" s="65"/>
      <c r="AB418" s="65"/>
      <c r="AC418" s="65"/>
      <c r="AD418" s="65"/>
      <c r="AE418" s="65"/>
      <c r="AF418" s="65"/>
      <c r="AG418" s="65"/>
      <c r="AH418" s="65"/>
      <c r="AI418" s="65"/>
      <c r="AJ418" s="46"/>
      <c r="AK418" s="10"/>
      <c r="AL418" s="10"/>
      <c r="AM418" s="10"/>
      <c r="AN418" s="10"/>
      <c r="AO418" s="65"/>
      <c r="AP418" s="65"/>
      <c r="AQ418" s="65"/>
      <c r="AR418" s="65"/>
      <c r="AS418" s="77"/>
      <c r="AT418" s="77"/>
      <c r="AU418" s="78"/>
      <c r="AV418" s="78"/>
      <c r="AW418" s="79"/>
      <c r="AX418" s="79"/>
    </row>
    <row r="419" spans="1:50" s="68" customFormat="1" ht="43.5" x14ac:dyDescent="0.35">
      <c r="A419" s="62" t="e">
        <f>IF(F419="Gateway","SDWAN Gateway, SDW0020",IF(E419="","",VLOOKUP(E419,#REF!,2,FALSE)))</f>
        <v>#REF!</v>
      </c>
      <c r="B419" s="62" t="e">
        <f>IF(F419="Gateway","not applicable",IF(E419="","",VLOOKUP(E419,#REF!,3,FALSE)))</f>
        <v>#REF!</v>
      </c>
      <c r="C419" s="62" t="e">
        <f>IF(F419="Gateway","19400263",IF(E419="","",VLOOKUP(E419,#REF!,4,FALSE)))</f>
        <v>#REF!</v>
      </c>
      <c r="D419" s="64" t="s">
        <v>409</v>
      </c>
      <c r="E419" s="64" t="s">
        <v>128</v>
      </c>
      <c r="F419" s="62" t="s">
        <v>129</v>
      </c>
      <c r="G419" s="65" t="s">
        <v>52</v>
      </c>
      <c r="H419" s="65" t="s">
        <v>1985</v>
      </c>
      <c r="I419" s="65"/>
      <c r="J419" s="65">
        <v>31</v>
      </c>
      <c r="K419" s="62"/>
      <c r="L419" s="62" t="s">
        <v>131</v>
      </c>
      <c r="M419" s="62" t="s">
        <v>147</v>
      </c>
      <c r="N419" s="76">
        <v>100</v>
      </c>
      <c r="O419" s="62" t="s">
        <v>408</v>
      </c>
      <c r="P419" s="62"/>
      <c r="Q419" s="65"/>
      <c r="R419" s="63"/>
      <c r="S419" s="62" t="s">
        <v>149</v>
      </c>
      <c r="T419" s="65" t="s">
        <v>136</v>
      </c>
      <c r="U419" s="65"/>
      <c r="V419" s="65"/>
      <c r="W419" s="65"/>
      <c r="X419" s="65"/>
      <c r="Y419" s="65"/>
      <c r="Z419" s="65"/>
      <c r="AA419" s="65"/>
      <c r="AB419" s="65"/>
      <c r="AC419" s="65"/>
      <c r="AD419" s="65"/>
      <c r="AE419" s="65"/>
      <c r="AF419" s="65"/>
      <c r="AG419" s="65"/>
      <c r="AH419" s="65"/>
      <c r="AI419" s="65"/>
      <c r="AJ419" s="46"/>
      <c r="AK419" s="10"/>
      <c r="AL419" s="10"/>
      <c r="AM419" s="10"/>
      <c r="AN419" s="10"/>
      <c r="AO419" s="65"/>
      <c r="AP419" s="65"/>
      <c r="AQ419" s="65"/>
      <c r="AR419" s="65"/>
      <c r="AS419" s="77"/>
      <c r="AT419" s="77"/>
      <c r="AU419" s="78"/>
      <c r="AV419" s="78"/>
      <c r="AW419" s="79"/>
      <c r="AX419" s="79"/>
    </row>
    <row r="420" spans="1:50" s="68" customFormat="1" ht="43.5" x14ac:dyDescent="0.35">
      <c r="A420" s="62" t="e">
        <f>IF(F420="Gateway","SDWAN Gateway, SDW0020",IF(E420="","",VLOOKUP(E420,#REF!,2,FALSE)))</f>
        <v>#REF!</v>
      </c>
      <c r="B420" s="62" t="e">
        <f>IF(F420="Gateway","not applicable",IF(E420="","",VLOOKUP(E420,#REF!,3,FALSE)))</f>
        <v>#REF!</v>
      </c>
      <c r="C420" s="62" t="e">
        <f>IF(F420="Gateway","19400263",IF(E420="","",VLOOKUP(E420,#REF!,4,FALSE)))</f>
        <v>#REF!</v>
      </c>
      <c r="D420" s="64" t="s">
        <v>410</v>
      </c>
      <c r="E420" s="64" t="s">
        <v>128</v>
      </c>
      <c r="F420" s="62" t="s">
        <v>129</v>
      </c>
      <c r="G420" s="65" t="s">
        <v>39</v>
      </c>
      <c r="H420" s="65" t="s">
        <v>2149</v>
      </c>
      <c r="I420" s="65"/>
      <c r="J420" s="65">
        <v>36</v>
      </c>
      <c r="K420" s="62"/>
      <c r="L420" s="62" t="s">
        <v>158</v>
      </c>
      <c r="M420" s="62" t="s">
        <v>159</v>
      </c>
      <c r="N420" s="76">
        <v>50</v>
      </c>
      <c r="O420" s="62" t="s">
        <v>411</v>
      </c>
      <c r="P420" s="62"/>
      <c r="Q420" s="65"/>
      <c r="R420" s="63"/>
      <c r="S420" s="62" t="s">
        <v>160</v>
      </c>
      <c r="T420" s="65" t="s">
        <v>136</v>
      </c>
      <c r="U420" s="65"/>
      <c r="V420" s="65"/>
      <c r="W420" s="65"/>
      <c r="X420" s="65"/>
      <c r="Y420" s="65"/>
      <c r="Z420" s="65"/>
      <c r="AA420" s="65"/>
      <c r="AB420" s="65"/>
      <c r="AC420" s="65"/>
      <c r="AD420" s="65"/>
      <c r="AE420" s="65"/>
      <c r="AF420" s="65"/>
      <c r="AG420" s="65"/>
      <c r="AH420" s="65"/>
      <c r="AI420" s="65"/>
      <c r="AJ420" s="46"/>
      <c r="AK420" s="10"/>
      <c r="AL420" s="10"/>
      <c r="AM420" s="10"/>
      <c r="AN420" s="10"/>
      <c r="AO420" s="65"/>
      <c r="AP420" s="65"/>
      <c r="AQ420" s="65"/>
      <c r="AR420" s="65"/>
      <c r="AS420" s="77"/>
      <c r="AT420" s="77"/>
      <c r="AU420" s="78"/>
      <c r="AV420" s="78"/>
      <c r="AW420" s="79"/>
      <c r="AX420" s="79"/>
    </row>
    <row r="421" spans="1:50" s="68" customFormat="1" ht="43.5" x14ac:dyDescent="0.35">
      <c r="A421" s="62" t="e">
        <f>IF(F421="Gateway","SDWAN Gateway, SDW0020",IF(E421="","",VLOOKUP(E421,#REF!,2,FALSE)))</f>
        <v>#REF!</v>
      </c>
      <c r="B421" s="62" t="e">
        <f>IF(F421="Gateway","not applicable",IF(E421="","",VLOOKUP(E421,#REF!,3,FALSE)))</f>
        <v>#REF!</v>
      </c>
      <c r="C421" s="62" t="e">
        <f>IF(F421="Gateway","19400263",IF(E421="","",VLOOKUP(E421,#REF!,4,FALSE)))</f>
        <v>#REF!</v>
      </c>
      <c r="D421" s="64" t="s">
        <v>412</v>
      </c>
      <c r="E421" s="64" t="s">
        <v>128</v>
      </c>
      <c r="F421" s="62" t="s">
        <v>129</v>
      </c>
      <c r="G421" s="65" t="s">
        <v>39</v>
      </c>
      <c r="H421" s="65" t="s">
        <v>2149</v>
      </c>
      <c r="I421" s="65"/>
      <c r="J421" s="65">
        <v>37</v>
      </c>
      <c r="K421" s="62"/>
      <c r="L421" s="62" t="s">
        <v>158</v>
      </c>
      <c r="M421" s="62" t="s">
        <v>159</v>
      </c>
      <c r="N421" s="76">
        <v>50</v>
      </c>
      <c r="O421" s="62" t="s">
        <v>411</v>
      </c>
      <c r="P421" s="62"/>
      <c r="Q421" s="65"/>
      <c r="R421" s="63"/>
      <c r="S421" s="62" t="s">
        <v>160</v>
      </c>
      <c r="T421" s="65" t="s">
        <v>136</v>
      </c>
      <c r="U421" s="65"/>
      <c r="V421" s="65"/>
      <c r="W421" s="65"/>
      <c r="X421" s="65"/>
      <c r="Y421" s="65"/>
      <c r="Z421" s="65"/>
      <c r="AA421" s="65"/>
      <c r="AB421" s="65"/>
      <c r="AC421" s="65"/>
      <c r="AD421" s="65"/>
      <c r="AE421" s="65"/>
      <c r="AF421" s="65"/>
      <c r="AG421" s="65"/>
      <c r="AH421" s="65"/>
      <c r="AI421" s="65"/>
      <c r="AJ421" s="46"/>
      <c r="AK421" s="10"/>
      <c r="AL421" s="10"/>
      <c r="AM421" s="10"/>
      <c r="AN421" s="10"/>
      <c r="AO421" s="65"/>
      <c r="AP421" s="65"/>
      <c r="AQ421" s="65"/>
      <c r="AR421" s="65"/>
      <c r="AS421" s="77"/>
      <c r="AT421" s="77"/>
      <c r="AU421" s="78"/>
      <c r="AV421" s="78"/>
      <c r="AW421" s="79"/>
      <c r="AX421" s="79"/>
    </row>
    <row r="422" spans="1:50" s="68" customFormat="1" ht="58" x14ac:dyDescent="0.35">
      <c r="A422" s="62" t="e">
        <f>IF(F422="Gateway","SDWAN Gateway, SDW0020",IF(E422="","",VLOOKUP(E422,#REF!,2,FALSE)))</f>
        <v>#REF!</v>
      </c>
      <c r="B422" s="62" t="e">
        <f>IF(F422="Gateway","not applicable",IF(E422="","",VLOOKUP(E422,#REF!,3,FALSE)))</f>
        <v>#REF!</v>
      </c>
      <c r="C422" s="62" t="e">
        <f>IF(F422="Gateway","19400263",IF(E422="","",VLOOKUP(E422,#REF!,4,FALSE)))</f>
        <v>#REF!</v>
      </c>
      <c r="D422" s="64" t="s">
        <v>413</v>
      </c>
      <c r="E422" s="64" t="s">
        <v>128</v>
      </c>
      <c r="F422" s="62" t="s">
        <v>129</v>
      </c>
      <c r="G422" s="65" t="s">
        <v>39</v>
      </c>
      <c r="H422" s="65" t="s">
        <v>1986</v>
      </c>
      <c r="I422" s="65"/>
      <c r="J422" s="65">
        <v>9</v>
      </c>
      <c r="K422" s="62"/>
      <c r="L422" s="62" t="s">
        <v>158</v>
      </c>
      <c r="M422" s="62" t="s">
        <v>159</v>
      </c>
      <c r="N422" s="76">
        <v>200</v>
      </c>
      <c r="O422" s="62" t="s">
        <v>414</v>
      </c>
      <c r="P422" s="62"/>
      <c r="Q422" s="65"/>
      <c r="R422" s="63"/>
      <c r="S422" s="62" t="s">
        <v>149</v>
      </c>
      <c r="T422" s="65" t="s">
        <v>136</v>
      </c>
      <c r="U422" s="65"/>
      <c r="V422" s="65"/>
      <c r="W422" s="65"/>
      <c r="X422" s="65"/>
      <c r="Y422" s="65"/>
      <c r="Z422" s="65"/>
      <c r="AA422" s="65"/>
      <c r="AB422" s="65"/>
      <c r="AC422" s="65"/>
      <c r="AD422" s="65"/>
      <c r="AE422" s="65"/>
      <c r="AF422" s="65"/>
      <c r="AG422" s="65"/>
      <c r="AH422" s="65"/>
      <c r="AI422" s="65"/>
      <c r="AJ422" s="46"/>
      <c r="AK422" s="10"/>
      <c r="AL422" s="10"/>
      <c r="AM422" s="10"/>
      <c r="AN422" s="10"/>
      <c r="AO422" s="65"/>
      <c r="AP422" s="65"/>
      <c r="AQ422" s="65"/>
      <c r="AR422" s="65"/>
      <c r="AS422" s="77"/>
      <c r="AT422" s="77"/>
      <c r="AU422" s="78"/>
      <c r="AV422" s="78"/>
      <c r="AW422" s="79"/>
      <c r="AX422" s="79"/>
    </row>
    <row r="423" spans="1:50" s="68" customFormat="1" ht="58" x14ac:dyDescent="0.35">
      <c r="A423" s="62" t="e">
        <f>IF(F423="Gateway","SDWAN Gateway, SDW0020",IF(E423="","",VLOOKUP(E423,#REF!,2,FALSE)))</f>
        <v>#REF!</v>
      </c>
      <c r="B423" s="62" t="e">
        <f>IF(F423="Gateway","not applicable",IF(E423="","",VLOOKUP(E423,#REF!,3,FALSE)))</f>
        <v>#REF!</v>
      </c>
      <c r="C423" s="62" t="e">
        <f>IF(F423="Gateway","19400263",IF(E423="","",VLOOKUP(E423,#REF!,4,FALSE)))</f>
        <v>#REF!</v>
      </c>
      <c r="D423" s="64" t="s">
        <v>415</v>
      </c>
      <c r="E423" s="64" t="s">
        <v>128</v>
      </c>
      <c r="F423" s="62" t="s">
        <v>129</v>
      </c>
      <c r="G423" s="65" t="s">
        <v>39</v>
      </c>
      <c r="H423" s="65" t="s">
        <v>1986</v>
      </c>
      <c r="I423" s="65"/>
      <c r="J423" s="73">
        <v>10</v>
      </c>
      <c r="K423" s="62"/>
      <c r="L423" s="62" t="s">
        <v>158</v>
      </c>
      <c r="M423" s="62" t="s">
        <v>159</v>
      </c>
      <c r="N423" s="76">
        <v>200</v>
      </c>
      <c r="O423" s="62" t="s">
        <v>414</v>
      </c>
      <c r="P423" s="62"/>
      <c r="Q423" s="65"/>
      <c r="R423" s="63"/>
      <c r="S423" s="62" t="s">
        <v>149</v>
      </c>
      <c r="T423" s="65" t="s">
        <v>136</v>
      </c>
      <c r="U423" s="65"/>
      <c r="V423" s="65"/>
      <c r="W423" s="65"/>
      <c r="X423" s="65"/>
      <c r="Y423" s="65"/>
      <c r="Z423" s="65"/>
      <c r="AA423" s="65"/>
      <c r="AB423" s="65"/>
      <c r="AC423" s="65"/>
      <c r="AD423" s="65"/>
      <c r="AE423" s="65"/>
      <c r="AF423" s="65"/>
      <c r="AG423" s="65"/>
      <c r="AH423" s="65"/>
      <c r="AI423" s="65"/>
      <c r="AJ423" s="46"/>
      <c r="AK423" s="10"/>
      <c r="AL423" s="10"/>
      <c r="AM423" s="10"/>
      <c r="AN423" s="10"/>
      <c r="AO423" s="65"/>
      <c r="AP423" s="65"/>
      <c r="AQ423" s="65"/>
      <c r="AR423" s="65"/>
      <c r="AS423" s="77"/>
      <c r="AT423" s="77"/>
      <c r="AU423" s="78"/>
      <c r="AV423" s="78"/>
      <c r="AW423" s="79"/>
      <c r="AX423" s="79"/>
    </row>
    <row r="424" spans="1:50" s="68" customFormat="1" ht="43.5" x14ac:dyDescent="0.35">
      <c r="A424" s="62" t="e">
        <f>IF(F424="Gateway","SDWAN Gateway, SDW0020",IF(E424="","",VLOOKUP(E424,#REF!,2,FALSE)))</f>
        <v>#REF!</v>
      </c>
      <c r="B424" s="62" t="e">
        <f>IF(F424="Gateway","not applicable",IF(E424="","",VLOOKUP(E424,#REF!,3,FALSE)))</f>
        <v>#REF!</v>
      </c>
      <c r="C424" s="62" t="e">
        <f>IF(F424="Gateway","19400263",IF(E424="","",VLOOKUP(E424,#REF!,4,FALSE)))</f>
        <v>#REF!</v>
      </c>
      <c r="D424" s="64" t="s">
        <v>416</v>
      </c>
      <c r="E424" s="64" t="s">
        <v>128</v>
      </c>
      <c r="F424" s="62" t="s">
        <v>129</v>
      </c>
      <c r="G424" s="65" t="s">
        <v>39</v>
      </c>
      <c r="H424" s="65" t="s">
        <v>2041</v>
      </c>
      <c r="I424" s="65"/>
      <c r="J424" s="65">
        <v>30</v>
      </c>
      <c r="K424" s="62"/>
      <c r="L424" s="62" t="s">
        <v>158</v>
      </c>
      <c r="M424" s="62" t="s">
        <v>159</v>
      </c>
      <c r="N424" s="76">
        <v>100</v>
      </c>
      <c r="O424" s="62" t="s">
        <v>417</v>
      </c>
      <c r="P424" s="62"/>
      <c r="Q424" s="65"/>
      <c r="R424" s="63"/>
      <c r="S424" s="62" t="s">
        <v>149</v>
      </c>
      <c r="T424" s="65" t="s">
        <v>136</v>
      </c>
      <c r="U424" s="65"/>
      <c r="V424" s="65"/>
      <c r="W424" s="65"/>
      <c r="X424" s="65"/>
      <c r="Y424" s="65"/>
      <c r="Z424" s="65"/>
      <c r="AA424" s="65"/>
      <c r="AB424" s="65"/>
      <c r="AC424" s="65"/>
      <c r="AD424" s="65"/>
      <c r="AE424" s="65"/>
      <c r="AF424" s="65"/>
      <c r="AG424" s="65"/>
      <c r="AH424" s="65"/>
      <c r="AI424" s="65"/>
      <c r="AJ424" s="46"/>
      <c r="AK424" s="10"/>
      <c r="AL424" s="10"/>
      <c r="AM424" s="10"/>
      <c r="AN424" s="10"/>
      <c r="AO424" s="65"/>
      <c r="AP424" s="65"/>
      <c r="AQ424" s="65"/>
      <c r="AR424" s="65"/>
      <c r="AS424" s="77"/>
      <c r="AT424" s="77"/>
      <c r="AU424" s="78"/>
      <c r="AV424" s="78"/>
      <c r="AW424" s="79"/>
      <c r="AX424" s="79"/>
    </row>
    <row r="425" spans="1:50" s="68" customFormat="1" ht="43.5" x14ac:dyDescent="0.35">
      <c r="A425" s="62" t="e">
        <f>IF(F425="Gateway","SDWAN Gateway, SDW0020",IF(E425="","",VLOOKUP(E425,#REF!,2,FALSE)))</f>
        <v>#REF!</v>
      </c>
      <c r="B425" s="62" t="e">
        <f>IF(F425="Gateway","not applicable",IF(E425="","",VLOOKUP(E425,#REF!,3,FALSE)))</f>
        <v>#REF!</v>
      </c>
      <c r="C425" s="62" t="e">
        <f>IF(F425="Gateway","19400263",IF(E425="","",VLOOKUP(E425,#REF!,4,FALSE)))</f>
        <v>#REF!</v>
      </c>
      <c r="D425" s="64" t="s">
        <v>418</v>
      </c>
      <c r="E425" s="64" t="s">
        <v>128</v>
      </c>
      <c r="F425" s="62" t="s">
        <v>129</v>
      </c>
      <c r="G425" s="65" t="s">
        <v>39</v>
      </c>
      <c r="H425" s="65" t="s">
        <v>2041</v>
      </c>
      <c r="I425" s="65"/>
      <c r="J425" s="73">
        <v>31</v>
      </c>
      <c r="K425" s="62"/>
      <c r="L425" s="62" t="s">
        <v>158</v>
      </c>
      <c r="M425" s="62" t="s">
        <v>159</v>
      </c>
      <c r="N425" s="76">
        <v>100</v>
      </c>
      <c r="O425" s="62" t="s">
        <v>417</v>
      </c>
      <c r="P425" s="62"/>
      <c r="Q425" s="65"/>
      <c r="R425" s="63"/>
      <c r="S425" s="62" t="s">
        <v>149</v>
      </c>
      <c r="T425" s="65" t="s">
        <v>136</v>
      </c>
      <c r="U425" s="65"/>
      <c r="V425" s="65"/>
      <c r="W425" s="65"/>
      <c r="X425" s="65"/>
      <c r="Y425" s="65"/>
      <c r="Z425" s="65"/>
      <c r="AA425" s="65"/>
      <c r="AB425" s="65"/>
      <c r="AC425" s="65"/>
      <c r="AD425" s="65"/>
      <c r="AE425" s="65"/>
      <c r="AF425" s="65"/>
      <c r="AG425" s="65"/>
      <c r="AH425" s="65"/>
      <c r="AI425" s="65"/>
      <c r="AJ425" s="46"/>
      <c r="AK425" s="10"/>
      <c r="AL425" s="10"/>
      <c r="AM425" s="10"/>
      <c r="AN425" s="10"/>
      <c r="AO425" s="65"/>
      <c r="AP425" s="65"/>
      <c r="AQ425" s="65"/>
      <c r="AR425" s="65"/>
      <c r="AS425" s="77"/>
      <c r="AT425" s="77"/>
      <c r="AU425" s="78"/>
      <c r="AV425" s="78"/>
      <c r="AW425" s="79"/>
      <c r="AX425" s="79"/>
    </row>
    <row r="426" spans="1:50" s="68" customFormat="1" ht="58" x14ac:dyDescent="0.35">
      <c r="A426" s="62" t="e">
        <f>IF(F426="Gateway","SDWAN Gateway, SDW0020",IF(E426="","",VLOOKUP(E426,#REF!,2,FALSE)))</f>
        <v>#REF!</v>
      </c>
      <c r="B426" s="62" t="e">
        <f>IF(F426="Gateway","not applicable",IF(E426="","",VLOOKUP(E426,#REF!,3,FALSE)))</f>
        <v>#REF!</v>
      </c>
      <c r="C426" s="62" t="e">
        <f>IF(F426="Gateway","19400263",IF(E426="","",VLOOKUP(E426,#REF!,4,FALSE)))</f>
        <v>#REF!</v>
      </c>
      <c r="D426" s="64" t="s">
        <v>1536</v>
      </c>
      <c r="E426" s="64" t="s">
        <v>128</v>
      </c>
      <c r="F426" s="62" t="s">
        <v>129</v>
      </c>
      <c r="G426" s="65" t="s">
        <v>49</v>
      </c>
      <c r="H426" s="65" t="s">
        <v>2042</v>
      </c>
      <c r="I426" s="65"/>
      <c r="J426" s="65">
        <v>38</v>
      </c>
      <c r="K426" s="62"/>
      <c r="L426" s="62" t="s">
        <v>158</v>
      </c>
      <c r="M426" s="62" t="s">
        <v>159</v>
      </c>
      <c r="N426" s="76">
        <v>20</v>
      </c>
      <c r="O426" s="62"/>
      <c r="P426" s="62"/>
      <c r="Q426" s="65"/>
      <c r="R426" s="63"/>
      <c r="S426" s="62" t="s">
        <v>160</v>
      </c>
      <c r="T426" s="65" t="s">
        <v>136</v>
      </c>
      <c r="U426" s="65"/>
      <c r="V426" s="65"/>
      <c r="W426" s="65"/>
      <c r="X426" s="65"/>
      <c r="Y426" s="65"/>
      <c r="Z426" s="65"/>
      <c r="AA426" s="65"/>
      <c r="AB426" s="65"/>
      <c r="AC426" s="65"/>
      <c r="AD426" s="65"/>
      <c r="AE426" s="65"/>
      <c r="AF426" s="65"/>
      <c r="AG426" s="65"/>
      <c r="AH426" s="65"/>
      <c r="AI426" s="65"/>
      <c r="AJ426" s="46"/>
      <c r="AK426" s="10"/>
      <c r="AL426" s="10"/>
      <c r="AM426" s="10"/>
      <c r="AN426" s="10"/>
      <c r="AO426" s="65"/>
      <c r="AP426" s="65"/>
      <c r="AQ426" s="65"/>
      <c r="AR426" s="65"/>
      <c r="AS426" s="77"/>
      <c r="AT426" s="77"/>
      <c r="AU426" s="78"/>
      <c r="AV426" s="78"/>
      <c r="AW426" s="79"/>
      <c r="AX426" s="79"/>
    </row>
    <row r="427" spans="1:50" s="68" customFormat="1" ht="58" x14ac:dyDescent="0.35">
      <c r="A427" s="62" t="e">
        <f>IF(F427="Gateway","SDWAN Gateway, SDW0020",IF(E427="","",VLOOKUP(E427,#REF!,2,FALSE)))</f>
        <v>#REF!</v>
      </c>
      <c r="B427" s="62" t="e">
        <f>IF(F427="Gateway","not applicable",IF(E427="","",VLOOKUP(E427,#REF!,3,FALSE)))</f>
        <v>#REF!</v>
      </c>
      <c r="C427" s="62" t="e">
        <f>IF(F427="Gateway","19400263",IF(E427="","",VLOOKUP(E427,#REF!,4,FALSE)))</f>
        <v>#REF!</v>
      </c>
      <c r="D427" s="64" t="s">
        <v>1537</v>
      </c>
      <c r="E427" s="64" t="s">
        <v>128</v>
      </c>
      <c r="F427" s="62" t="s">
        <v>129</v>
      </c>
      <c r="G427" s="65" t="s">
        <v>49</v>
      </c>
      <c r="H427" s="65" t="s">
        <v>2042</v>
      </c>
      <c r="I427" s="65"/>
      <c r="J427" s="73">
        <v>39</v>
      </c>
      <c r="K427" s="62"/>
      <c r="L427" s="62" t="s">
        <v>158</v>
      </c>
      <c r="M427" s="62" t="s">
        <v>159</v>
      </c>
      <c r="N427" s="76">
        <v>20</v>
      </c>
      <c r="O427" s="62"/>
      <c r="P427" s="62"/>
      <c r="Q427" s="65"/>
      <c r="R427" s="63"/>
      <c r="S427" s="62" t="s">
        <v>160</v>
      </c>
      <c r="T427" s="65" t="s">
        <v>136</v>
      </c>
      <c r="U427" s="65"/>
      <c r="V427" s="65"/>
      <c r="W427" s="65"/>
      <c r="X427" s="65"/>
      <c r="Y427" s="65"/>
      <c r="Z427" s="65"/>
      <c r="AA427" s="65"/>
      <c r="AB427" s="65"/>
      <c r="AC427" s="65"/>
      <c r="AD427" s="65"/>
      <c r="AE427" s="65"/>
      <c r="AF427" s="65"/>
      <c r="AG427" s="65"/>
      <c r="AH427" s="65"/>
      <c r="AI427" s="65"/>
      <c r="AJ427" s="46"/>
      <c r="AK427" s="10"/>
      <c r="AL427" s="10"/>
      <c r="AM427" s="10"/>
      <c r="AN427" s="10"/>
      <c r="AO427" s="65"/>
      <c r="AP427" s="65"/>
      <c r="AQ427" s="65"/>
      <c r="AR427" s="65"/>
      <c r="AS427" s="77"/>
      <c r="AT427" s="77"/>
      <c r="AU427" s="78"/>
      <c r="AV427" s="78"/>
      <c r="AW427" s="79"/>
      <c r="AX427" s="79"/>
    </row>
    <row r="428" spans="1:50" s="13" customFormat="1" ht="43.5" x14ac:dyDescent="0.35">
      <c r="A428" s="10" t="e">
        <f>IF(F428="Gateway","SDWAN Gateway, SDW0020",IF(E428="","",VLOOKUP(E428,#REF!,2,FALSE)))</f>
        <v>#REF!</v>
      </c>
      <c r="B428" s="10" t="e">
        <f>IF(F428="Gateway","not applicable",IF(E428="","",VLOOKUP(E428,#REF!,3,FALSE)))</f>
        <v>#REF!</v>
      </c>
      <c r="C428" s="10" t="e">
        <f>IF(F428="Gateway","19400263",IF(E428="","",VLOOKUP(E428,#REF!,4,FALSE)))</f>
        <v>#REF!</v>
      </c>
      <c r="D428" s="43" t="s">
        <v>58</v>
      </c>
      <c r="E428" s="43" t="s">
        <v>128</v>
      </c>
      <c r="F428" s="10" t="s">
        <v>129</v>
      </c>
      <c r="G428" s="52" t="s">
        <v>39</v>
      </c>
      <c r="H428" s="46" t="s">
        <v>2043</v>
      </c>
      <c r="I428" s="46"/>
      <c r="J428" s="46">
        <v>30</v>
      </c>
      <c r="K428" s="10"/>
      <c r="L428" s="10" t="s">
        <v>131</v>
      </c>
      <c r="M428" s="10" t="s">
        <v>132</v>
      </c>
      <c r="N428" s="47">
        <v>100</v>
      </c>
      <c r="O428" s="10"/>
      <c r="P428" s="10"/>
      <c r="Q428" s="46"/>
      <c r="R428" s="48"/>
      <c r="S428" s="10" t="s">
        <v>149</v>
      </c>
      <c r="T428" s="46" t="s">
        <v>136</v>
      </c>
      <c r="U428" s="46"/>
      <c r="V428" s="46"/>
      <c r="W428" s="46"/>
      <c r="X428" s="46"/>
      <c r="Y428" s="46"/>
      <c r="Z428" s="46"/>
      <c r="AA428" s="46"/>
      <c r="AB428" s="46"/>
      <c r="AC428" s="46"/>
      <c r="AD428" s="46"/>
      <c r="AE428" s="46"/>
      <c r="AF428" s="46"/>
      <c r="AG428" s="46"/>
      <c r="AH428" s="46"/>
      <c r="AI428" s="46"/>
      <c r="AJ428" s="46"/>
      <c r="AK428" s="10"/>
      <c r="AL428" s="10"/>
      <c r="AM428" s="10"/>
      <c r="AN428" s="10"/>
      <c r="AO428" s="46"/>
      <c r="AP428" s="46"/>
      <c r="AQ428" s="46"/>
      <c r="AR428" s="46"/>
      <c r="AS428" s="49"/>
      <c r="AT428" s="49"/>
      <c r="AU428" s="50"/>
      <c r="AV428" s="50"/>
      <c r="AW428" s="51"/>
      <c r="AX428" s="51"/>
    </row>
    <row r="429" spans="1:50" s="13" customFormat="1" ht="43.5" x14ac:dyDescent="0.35">
      <c r="A429" s="10" t="e">
        <f>IF(F429="Gateway","SDWAN Gateway, SDW0020",IF(E429="","",VLOOKUP(E429,#REF!,2,FALSE)))</f>
        <v>#REF!</v>
      </c>
      <c r="B429" s="10" t="e">
        <f>IF(F429="Gateway","not applicable",IF(E429="","",VLOOKUP(E429,#REF!,3,FALSE)))</f>
        <v>#REF!</v>
      </c>
      <c r="C429" s="10" t="e">
        <f>IF(F429="Gateway","19400263",IF(E429="","",VLOOKUP(E429,#REF!,4,FALSE)))</f>
        <v>#REF!</v>
      </c>
      <c r="D429" s="43" t="s">
        <v>59</v>
      </c>
      <c r="E429" s="43" t="s">
        <v>128</v>
      </c>
      <c r="F429" s="10" t="s">
        <v>129</v>
      </c>
      <c r="G429" s="52" t="s">
        <v>39</v>
      </c>
      <c r="H429" s="46" t="s">
        <v>2043</v>
      </c>
      <c r="I429" s="46"/>
      <c r="J429" s="46">
        <v>31</v>
      </c>
      <c r="K429" s="10"/>
      <c r="L429" s="10" t="s">
        <v>131</v>
      </c>
      <c r="M429" s="10" t="s">
        <v>147</v>
      </c>
      <c r="N429" s="47">
        <v>100</v>
      </c>
      <c r="O429" s="10"/>
      <c r="P429" s="10"/>
      <c r="Q429" s="46"/>
      <c r="R429" s="48"/>
      <c r="S429" s="10" t="s">
        <v>149</v>
      </c>
      <c r="T429" s="46" t="s">
        <v>136</v>
      </c>
      <c r="U429" s="46"/>
      <c r="V429" s="46"/>
      <c r="W429" s="46"/>
      <c r="X429" s="46"/>
      <c r="Y429" s="46"/>
      <c r="Z429" s="46"/>
      <c r="AA429" s="46"/>
      <c r="AB429" s="46"/>
      <c r="AC429" s="46"/>
      <c r="AD429" s="46"/>
      <c r="AE429" s="46"/>
      <c r="AF429" s="46"/>
      <c r="AG429" s="46"/>
      <c r="AH429" s="46"/>
      <c r="AI429" s="46"/>
      <c r="AJ429" s="46"/>
      <c r="AK429" s="10"/>
      <c r="AL429" s="10"/>
      <c r="AM429" s="10"/>
      <c r="AN429" s="10"/>
      <c r="AO429" s="46"/>
      <c r="AP429" s="46"/>
      <c r="AQ429" s="46"/>
      <c r="AR429" s="46"/>
      <c r="AS429" s="49"/>
      <c r="AT429" s="49"/>
      <c r="AU429" s="50"/>
      <c r="AV429" s="50"/>
      <c r="AW429" s="51"/>
      <c r="AX429" s="51"/>
    </row>
    <row r="430" spans="1:50" s="68" customFormat="1" ht="43.5" x14ac:dyDescent="0.35">
      <c r="A430" s="62" t="e">
        <f>IF(F430="Gateway","SDWAN Gateway, SDW0020",IF(E430="","",VLOOKUP(E430,#REF!,2,FALSE)))</f>
        <v>#REF!</v>
      </c>
      <c r="B430" s="62" t="e">
        <f>IF(F430="Gateway","not applicable",IF(E430="","",VLOOKUP(E430,#REF!,3,FALSE)))</f>
        <v>#REF!</v>
      </c>
      <c r="C430" s="62" t="e">
        <f>IF(F430="Gateway","19400263",IF(E430="","",VLOOKUP(E430,#REF!,4,FALSE)))</f>
        <v>#REF!</v>
      </c>
      <c r="D430" s="64" t="s">
        <v>1538</v>
      </c>
      <c r="E430" s="64" t="s">
        <v>128</v>
      </c>
      <c r="F430" s="62" t="s">
        <v>129</v>
      </c>
      <c r="G430" s="65" t="s">
        <v>39</v>
      </c>
      <c r="H430" s="65" t="s">
        <v>2150</v>
      </c>
      <c r="I430" s="65"/>
      <c r="J430" s="65">
        <v>36</v>
      </c>
      <c r="K430" s="62"/>
      <c r="L430" s="62" t="s">
        <v>205</v>
      </c>
      <c r="M430" s="62" t="s">
        <v>147</v>
      </c>
      <c r="N430" s="76">
        <v>20</v>
      </c>
      <c r="O430" s="62"/>
      <c r="P430" s="62"/>
      <c r="Q430" s="65"/>
      <c r="R430" s="63"/>
      <c r="S430" s="62" t="s">
        <v>160</v>
      </c>
      <c r="T430" s="65" t="s">
        <v>136</v>
      </c>
      <c r="U430" s="65"/>
      <c r="V430" s="65"/>
      <c r="W430" s="65"/>
      <c r="X430" s="65"/>
      <c r="Y430" s="65"/>
      <c r="Z430" s="65"/>
      <c r="AA430" s="65"/>
      <c r="AB430" s="65"/>
      <c r="AC430" s="65"/>
      <c r="AD430" s="65"/>
      <c r="AE430" s="65"/>
      <c r="AF430" s="65"/>
      <c r="AG430" s="65"/>
      <c r="AH430" s="65"/>
      <c r="AI430" s="65"/>
      <c r="AJ430" s="46"/>
      <c r="AK430" s="10"/>
      <c r="AL430" s="10"/>
      <c r="AM430" s="10"/>
      <c r="AN430" s="10"/>
      <c r="AO430" s="65"/>
      <c r="AP430" s="65"/>
      <c r="AQ430" s="65"/>
      <c r="AR430" s="65"/>
      <c r="AS430" s="77"/>
      <c r="AT430" s="77"/>
      <c r="AU430" s="78"/>
      <c r="AV430" s="78"/>
      <c r="AW430" s="79"/>
      <c r="AX430" s="79"/>
    </row>
    <row r="431" spans="1:50" s="68" customFormat="1" ht="43.5" x14ac:dyDescent="0.35">
      <c r="A431" s="62" t="e">
        <f>IF(F431="Gateway","SDWAN Gateway, SDW0020",IF(E431="","",VLOOKUP(E431,#REF!,2,FALSE)))</f>
        <v>#REF!</v>
      </c>
      <c r="B431" s="62" t="e">
        <f>IF(F431="Gateway","not applicable",IF(E431="","",VLOOKUP(E431,#REF!,3,FALSE)))</f>
        <v>#REF!</v>
      </c>
      <c r="C431" s="62" t="e">
        <f>IF(F431="Gateway","19400263",IF(E431="","",VLOOKUP(E431,#REF!,4,FALSE)))</f>
        <v>#REF!</v>
      </c>
      <c r="D431" s="64" t="s">
        <v>1539</v>
      </c>
      <c r="E431" s="64" t="s">
        <v>128</v>
      </c>
      <c r="F431" s="62" t="s">
        <v>129</v>
      </c>
      <c r="G431" s="65" t="s">
        <v>39</v>
      </c>
      <c r="H431" s="65" t="s">
        <v>2150</v>
      </c>
      <c r="I431" s="65"/>
      <c r="J431" s="65">
        <v>37</v>
      </c>
      <c r="K431" s="62"/>
      <c r="L431" s="62" t="s">
        <v>205</v>
      </c>
      <c r="M431" s="62" t="s">
        <v>159</v>
      </c>
      <c r="N431" s="76">
        <v>50</v>
      </c>
      <c r="O431" s="62"/>
      <c r="P431" s="62"/>
      <c r="Q431" s="65"/>
      <c r="R431" s="63"/>
      <c r="S431" s="62" t="s">
        <v>160</v>
      </c>
      <c r="T431" s="65" t="s">
        <v>136</v>
      </c>
      <c r="U431" s="65"/>
      <c r="V431" s="65"/>
      <c r="W431" s="65"/>
      <c r="X431" s="65"/>
      <c r="Y431" s="65"/>
      <c r="Z431" s="65"/>
      <c r="AA431" s="65"/>
      <c r="AB431" s="65"/>
      <c r="AC431" s="65"/>
      <c r="AD431" s="65"/>
      <c r="AE431" s="65"/>
      <c r="AF431" s="65"/>
      <c r="AG431" s="65"/>
      <c r="AH431" s="65"/>
      <c r="AI431" s="65"/>
      <c r="AJ431" s="46"/>
      <c r="AK431" s="10"/>
      <c r="AL431" s="10"/>
      <c r="AM431" s="10"/>
      <c r="AN431" s="10"/>
      <c r="AO431" s="65"/>
      <c r="AP431" s="65"/>
      <c r="AQ431" s="65"/>
      <c r="AR431" s="65"/>
      <c r="AS431" s="77"/>
      <c r="AT431" s="77"/>
      <c r="AU431" s="78"/>
      <c r="AV431" s="78"/>
      <c r="AW431" s="79"/>
      <c r="AX431" s="79"/>
    </row>
    <row r="432" spans="1:50" s="68" customFormat="1" ht="29" x14ac:dyDescent="0.35">
      <c r="A432" s="62" t="e">
        <f>IF(F432="Gateway","SDWAN Gateway, SDW0020",IF(E432="","",VLOOKUP(E432,#REF!,2,FALSE)))</f>
        <v>#REF!</v>
      </c>
      <c r="B432" s="62" t="e">
        <f>IF(F432="Gateway","not applicable",IF(E432="","",VLOOKUP(E432,#REF!,3,FALSE)))</f>
        <v>#REF!</v>
      </c>
      <c r="C432" s="62" t="e">
        <f>IF(F432="Gateway","19400263",IF(E432="","",VLOOKUP(E432,#REF!,4,FALSE)))</f>
        <v>#REF!</v>
      </c>
      <c r="D432" s="64" t="s">
        <v>1540</v>
      </c>
      <c r="E432" s="64" t="s">
        <v>128</v>
      </c>
      <c r="F432" s="62" t="s">
        <v>129</v>
      </c>
      <c r="G432" s="65" t="s">
        <v>39</v>
      </c>
      <c r="H432" s="65" t="s">
        <v>1987</v>
      </c>
      <c r="I432" s="65"/>
      <c r="J432" s="65">
        <v>36</v>
      </c>
      <c r="K432" s="62"/>
      <c r="L432" s="62" t="s">
        <v>158</v>
      </c>
      <c r="M432" s="62" t="s">
        <v>159</v>
      </c>
      <c r="N432" s="76">
        <v>50</v>
      </c>
      <c r="O432" s="62"/>
      <c r="P432" s="62"/>
      <c r="Q432" s="65"/>
      <c r="R432" s="63"/>
      <c r="S432" s="62" t="s">
        <v>160</v>
      </c>
      <c r="T432" s="65" t="s">
        <v>136</v>
      </c>
      <c r="U432" s="65"/>
      <c r="V432" s="65"/>
      <c r="W432" s="65"/>
      <c r="X432" s="65"/>
      <c r="Y432" s="65"/>
      <c r="Z432" s="65"/>
      <c r="AA432" s="65"/>
      <c r="AB432" s="65"/>
      <c r="AC432" s="65"/>
      <c r="AD432" s="65"/>
      <c r="AE432" s="65"/>
      <c r="AF432" s="65"/>
      <c r="AG432" s="65"/>
      <c r="AH432" s="65"/>
      <c r="AI432" s="65"/>
      <c r="AJ432" s="46"/>
      <c r="AK432" s="10"/>
      <c r="AL432" s="10"/>
      <c r="AM432" s="10"/>
      <c r="AN432" s="10"/>
      <c r="AO432" s="65"/>
      <c r="AP432" s="65"/>
      <c r="AQ432" s="65"/>
      <c r="AR432" s="65"/>
      <c r="AS432" s="77"/>
      <c r="AT432" s="77"/>
      <c r="AU432" s="78"/>
      <c r="AV432" s="78"/>
      <c r="AW432" s="79"/>
      <c r="AX432" s="79"/>
    </row>
    <row r="433" spans="1:50" s="68" customFormat="1" ht="29" x14ac:dyDescent="0.35">
      <c r="A433" s="62" t="e">
        <f>IF(F433="Gateway","SDWAN Gateway, SDW0020",IF(E433="","",VLOOKUP(E433,#REF!,2,FALSE)))</f>
        <v>#REF!</v>
      </c>
      <c r="B433" s="62" t="e">
        <f>IF(F433="Gateway","not applicable",IF(E433="","",VLOOKUP(E433,#REF!,3,FALSE)))</f>
        <v>#REF!</v>
      </c>
      <c r="C433" s="62" t="e">
        <f>IF(F433="Gateway","19400263",IF(E433="","",VLOOKUP(E433,#REF!,4,FALSE)))</f>
        <v>#REF!</v>
      </c>
      <c r="D433" s="64" t="s">
        <v>1541</v>
      </c>
      <c r="E433" s="64" t="s">
        <v>128</v>
      </c>
      <c r="F433" s="62" t="s">
        <v>129</v>
      </c>
      <c r="G433" s="65" t="s">
        <v>39</v>
      </c>
      <c r="H433" s="65" t="s">
        <v>1987</v>
      </c>
      <c r="I433" s="65"/>
      <c r="J433" s="65">
        <v>37</v>
      </c>
      <c r="K433" s="62"/>
      <c r="L433" s="62" t="s">
        <v>158</v>
      </c>
      <c r="M433" s="62" t="s">
        <v>159</v>
      </c>
      <c r="N433" s="76">
        <v>50</v>
      </c>
      <c r="O433" s="62"/>
      <c r="P433" s="62"/>
      <c r="Q433" s="65"/>
      <c r="R433" s="63"/>
      <c r="S433" s="62" t="s">
        <v>160</v>
      </c>
      <c r="T433" s="65" t="s">
        <v>136</v>
      </c>
      <c r="U433" s="65"/>
      <c r="V433" s="65"/>
      <c r="W433" s="65"/>
      <c r="X433" s="65"/>
      <c r="Y433" s="65"/>
      <c r="Z433" s="65"/>
      <c r="AA433" s="65"/>
      <c r="AB433" s="65"/>
      <c r="AC433" s="65"/>
      <c r="AD433" s="65"/>
      <c r="AE433" s="65"/>
      <c r="AF433" s="65"/>
      <c r="AG433" s="65"/>
      <c r="AH433" s="65"/>
      <c r="AI433" s="65"/>
      <c r="AJ433" s="46"/>
      <c r="AK433" s="10"/>
      <c r="AL433" s="10"/>
      <c r="AM433" s="10"/>
      <c r="AN433" s="10"/>
      <c r="AO433" s="65"/>
      <c r="AP433" s="65"/>
      <c r="AQ433" s="65"/>
      <c r="AR433" s="65"/>
      <c r="AS433" s="77"/>
      <c r="AT433" s="77"/>
      <c r="AU433" s="78"/>
      <c r="AV433" s="78"/>
      <c r="AW433" s="79"/>
      <c r="AX433" s="79"/>
    </row>
    <row r="434" spans="1:50" s="68" customFormat="1" ht="43.5" x14ac:dyDescent="0.35">
      <c r="A434" s="62" t="e">
        <f>IF(F434="Gateway","SDWAN Gateway, SDW0020",IF(E434="","",VLOOKUP(E434,#REF!,2,FALSE)))</f>
        <v>#REF!</v>
      </c>
      <c r="B434" s="62" t="e">
        <f>IF(F434="Gateway","not applicable",IF(E434="","",VLOOKUP(E434,#REF!,3,FALSE)))</f>
        <v>#REF!</v>
      </c>
      <c r="C434" s="62" t="e">
        <f>IF(F434="Gateway","19400263",IF(E434="","",VLOOKUP(E434,#REF!,4,FALSE)))</f>
        <v>#REF!</v>
      </c>
      <c r="D434" s="64" t="s">
        <v>1542</v>
      </c>
      <c r="E434" s="64" t="s">
        <v>128</v>
      </c>
      <c r="F434" s="62" t="s">
        <v>129</v>
      </c>
      <c r="G434" s="65" t="s">
        <v>274</v>
      </c>
      <c r="H434" s="65" t="s">
        <v>2044</v>
      </c>
      <c r="I434" s="65"/>
      <c r="J434" s="65">
        <v>30</v>
      </c>
      <c r="K434" s="62"/>
      <c r="L434" s="62" t="s">
        <v>205</v>
      </c>
      <c r="M434" s="62" t="s">
        <v>147</v>
      </c>
      <c r="N434" s="76">
        <v>100</v>
      </c>
      <c r="O434" s="62"/>
      <c r="P434" s="62"/>
      <c r="Q434" s="65"/>
      <c r="R434" s="63"/>
      <c r="S434" s="62" t="s">
        <v>149</v>
      </c>
      <c r="T434" s="65" t="s">
        <v>136</v>
      </c>
      <c r="U434" s="65"/>
      <c r="V434" s="65"/>
      <c r="W434" s="65"/>
      <c r="X434" s="65"/>
      <c r="Y434" s="65"/>
      <c r="Z434" s="65"/>
      <c r="AA434" s="65"/>
      <c r="AB434" s="65"/>
      <c r="AC434" s="65"/>
      <c r="AD434" s="65"/>
      <c r="AE434" s="65"/>
      <c r="AF434" s="65"/>
      <c r="AG434" s="65"/>
      <c r="AH434" s="65"/>
      <c r="AI434" s="65"/>
      <c r="AJ434" s="46"/>
      <c r="AK434" s="10"/>
      <c r="AL434" s="10"/>
      <c r="AM434" s="10"/>
      <c r="AN434" s="10"/>
      <c r="AO434" s="65"/>
      <c r="AP434" s="65"/>
      <c r="AQ434" s="65"/>
      <c r="AR434" s="65"/>
      <c r="AS434" s="77"/>
      <c r="AT434" s="77"/>
      <c r="AU434" s="78"/>
      <c r="AV434" s="78"/>
      <c r="AW434" s="79"/>
      <c r="AX434" s="79"/>
    </row>
    <row r="435" spans="1:50" s="68" customFormat="1" ht="43.5" x14ac:dyDescent="0.35">
      <c r="A435" s="62" t="e">
        <f>IF(F435="Gateway","SDWAN Gateway, SDW0020",IF(E435="","",VLOOKUP(E435,#REF!,2,FALSE)))</f>
        <v>#REF!</v>
      </c>
      <c r="B435" s="62" t="e">
        <f>IF(F435="Gateway","not applicable",IF(E435="","",VLOOKUP(E435,#REF!,3,FALSE)))</f>
        <v>#REF!</v>
      </c>
      <c r="C435" s="62" t="e">
        <f>IF(F435="Gateway","19400263",IF(E435="","",VLOOKUP(E435,#REF!,4,FALSE)))</f>
        <v>#REF!</v>
      </c>
      <c r="D435" s="64" t="s">
        <v>1543</v>
      </c>
      <c r="E435" s="64" t="s">
        <v>128</v>
      </c>
      <c r="F435" s="62" t="s">
        <v>129</v>
      </c>
      <c r="G435" s="65" t="s">
        <v>274</v>
      </c>
      <c r="H435" s="65" t="s">
        <v>2044</v>
      </c>
      <c r="I435" s="65"/>
      <c r="J435" s="65">
        <v>30</v>
      </c>
      <c r="K435" s="62"/>
      <c r="L435" s="62" t="s">
        <v>205</v>
      </c>
      <c r="M435" s="62" t="s">
        <v>159</v>
      </c>
      <c r="N435" s="76">
        <v>100</v>
      </c>
      <c r="O435" s="62"/>
      <c r="P435" s="62"/>
      <c r="Q435" s="65"/>
      <c r="R435" s="63"/>
      <c r="S435" s="62" t="s">
        <v>149</v>
      </c>
      <c r="T435" s="65" t="s">
        <v>136</v>
      </c>
      <c r="U435" s="65"/>
      <c r="V435" s="65"/>
      <c r="W435" s="65"/>
      <c r="X435" s="65"/>
      <c r="Y435" s="65"/>
      <c r="Z435" s="65"/>
      <c r="AA435" s="65"/>
      <c r="AB435" s="65"/>
      <c r="AC435" s="65"/>
      <c r="AD435" s="65"/>
      <c r="AE435" s="65"/>
      <c r="AF435" s="65"/>
      <c r="AG435" s="65"/>
      <c r="AH435" s="65"/>
      <c r="AI435" s="65"/>
      <c r="AJ435" s="46"/>
      <c r="AK435" s="10"/>
      <c r="AL435" s="10"/>
      <c r="AM435" s="10"/>
      <c r="AN435" s="10"/>
      <c r="AO435" s="65"/>
      <c r="AP435" s="65"/>
      <c r="AQ435" s="65"/>
      <c r="AR435" s="65"/>
      <c r="AS435" s="77"/>
      <c r="AT435" s="77"/>
      <c r="AU435" s="78"/>
      <c r="AV435" s="78"/>
      <c r="AW435" s="79"/>
      <c r="AX435" s="79"/>
    </row>
    <row r="436" spans="1:50" s="68" customFormat="1" ht="43.5" x14ac:dyDescent="0.35">
      <c r="A436" s="62" t="e">
        <f>IF(F436="Gateway","SDWAN Gateway, SDW0020",IF(E436="","",VLOOKUP(E436,#REF!,2,FALSE)))</f>
        <v>#REF!</v>
      </c>
      <c r="B436" s="62" t="e">
        <f>IF(F436="Gateway","not applicable",IF(E436="","",VLOOKUP(E436,#REF!,3,FALSE)))</f>
        <v>#REF!</v>
      </c>
      <c r="C436" s="62" t="e">
        <f>IF(F436="Gateway","19400263",IF(E436="","",VLOOKUP(E436,#REF!,4,FALSE)))</f>
        <v>#REF!</v>
      </c>
      <c r="D436" s="64" t="s">
        <v>419</v>
      </c>
      <c r="E436" s="64" t="s">
        <v>128</v>
      </c>
      <c r="F436" s="62" t="s">
        <v>129</v>
      </c>
      <c r="G436" s="65" t="s">
        <v>39</v>
      </c>
      <c r="H436" s="65" t="s">
        <v>2151</v>
      </c>
      <c r="I436" s="65"/>
      <c r="J436" s="65">
        <v>36</v>
      </c>
      <c r="K436" s="62"/>
      <c r="L436" s="62" t="s">
        <v>205</v>
      </c>
      <c r="M436" s="62" t="s">
        <v>147</v>
      </c>
      <c r="N436" s="76">
        <v>50</v>
      </c>
      <c r="O436" s="62"/>
      <c r="P436" s="62"/>
      <c r="Q436" s="65"/>
      <c r="R436" s="63"/>
      <c r="S436" s="62" t="s">
        <v>160</v>
      </c>
      <c r="T436" s="65" t="s">
        <v>136</v>
      </c>
      <c r="U436" s="65"/>
      <c r="V436" s="65"/>
      <c r="W436" s="65"/>
      <c r="X436" s="65"/>
      <c r="Y436" s="65"/>
      <c r="Z436" s="65"/>
      <c r="AA436" s="65"/>
      <c r="AB436" s="65"/>
      <c r="AC436" s="65"/>
      <c r="AD436" s="65"/>
      <c r="AE436" s="65"/>
      <c r="AF436" s="65"/>
      <c r="AG436" s="65"/>
      <c r="AH436" s="65"/>
      <c r="AI436" s="65"/>
      <c r="AJ436" s="46"/>
      <c r="AK436" s="10"/>
      <c r="AL436" s="10"/>
      <c r="AM436" s="10"/>
      <c r="AN436" s="10"/>
      <c r="AO436" s="65"/>
      <c r="AP436" s="65"/>
      <c r="AQ436" s="65"/>
      <c r="AR436" s="65"/>
      <c r="AS436" s="77"/>
      <c r="AT436" s="77"/>
      <c r="AU436" s="78"/>
      <c r="AV436" s="78"/>
      <c r="AW436" s="79"/>
      <c r="AX436" s="79"/>
    </row>
    <row r="437" spans="1:50" s="68" customFormat="1" ht="43.5" x14ac:dyDescent="0.35">
      <c r="A437" s="62" t="e">
        <f>IF(F437="Gateway","SDWAN Gateway, SDW0020",IF(E437="","",VLOOKUP(E437,#REF!,2,FALSE)))</f>
        <v>#REF!</v>
      </c>
      <c r="B437" s="62" t="e">
        <f>IF(F437="Gateway","not applicable",IF(E437="","",VLOOKUP(E437,#REF!,3,FALSE)))</f>
        <v>#REF!</v>
      </c>
      <c r="C437" s="62" t="e">
        <f>IF(F437="Gateway","19400263",IF(E437="","",VLOOKUP(E437,#REF!,4,FALSE)))</f>
        <v>#REF!</v>
      </c>
      <c r="D437" s="64" t="s">
        <v>420</v>
      </c>
      <c r="E437" s="64" t="s">
        <v>128</v>
      </c>
      <c r="F437" s="62" t="s">
        <v>129</v>
      </c>
      <c r="G437" s="65" t="s">
        <v>39</v>
      </c>
      <c r="H437" s="65" t="s">
        <v>2151</v>
      </c>
      <c r="I437" s="65"/>
      <c r="J437" s="65">
        <v>37</v>
      </c>
      <c r="K437" s="62"/>
      <c r="L437" s="62" t="s">
        <v>205</v>
      </c>
      <c r="M437" s="62" t="s">
        <v>159</v>
      </c>
      <c r="N437" s="76">
        <v>50</v>
      </c>
      <c r="O437" s="62"/>
      <c r="P437" s="62"/>
      <c r="Q437" s="65"/>
      <c r="R437" s="63"/>
      <c r="S437" s="62" t="s">
        <v>160</v>
      </c>
      <c r="T437" s="65" t="s">
        <v>136</v>
      </c>
      <c r="U437" s="65"/>
      <c r="V437" s="65"/>
      <c r="W437" s="65"/>
      <c r="X437" s="65"/>
      <c r="Y437" s="65"/>
      <c r="Z437" s="65"/>
      <c r="AA437" s="65"/>
      <c r="AB437" s="65"/>
      <c r="AC437" s="65"/>
      <c r="AD437" s="65"/>
      <c r="AE437" s="65"/>
      <c r="AF437" s="65"/>
      <c r="AG437" s="65"/>
      <c r="AH437" s="65"/>
      <c r="AI437" s="65"/>
      <c r="AJ437" s="46"/>
      <c r="AK437" s="10"/>
      <c r="AL437" s="10"/>
      <c r="AM437" s="10"/>
      <c r="AN437" s="10"/>
      <c r="AO437" s="65"/>
      <c r="AP437" s="65"/>
      <c r="AQ437" s="65"/>
      <c r="AR437" s="65"/>
      <c r="AS437" s="77"/>
      <c r="AT437" s="77"/>
      <c r="AU437" s="78"/>
      <c r="AV437" s="78"/>
      <c r="AW437" s="79"/>
      <c r="AX437" s="79"/>
    </row>
    <row r="438" spans="1:50" s="68" customFormat="1" ht="43.5" x14ac:dyDescent="0.35">
      <c r="A438" s="62" t="e">
        <f>IF(F438="Gateway","SDWAN Gateway, SDW0020",IF(E438="","",VLOOKUP(E438,#REF!,2,FALSE)))</f>
        <v>#REF!</v>
      </c>
      <c r="B438" s="62" t="e">
        <f>IF(F438="Gateway","not applicable",IF(E438="","",VLOOKUP(E438,#REF!,3,FALSE)))</f>
        <v>#REF!</v>
      </c>
      <c r="C438" s="62" t="e">
        <f>IF(F438="Gateway","19400263",IF(E438="","",VLOOKUP(E438,#REF!,4,FALSE)))</f>
        <v>#REF!</v>
      </c>
      <c r="D438" s="64" t="s">
        <v>1544</v>
      </c>
      <c r="E438" s="64" t="s">
        <v>128</v>
      </c>
      <c r="F438" s="62" t="s">
        <v>129</v>
      </c>
      <c r="G438" s="65" t="s">
        <v>49</v>
      </c>
      <c r="H438" s="65" t="s">
        <v>2045</v>
      </c>
      <c r="I438" s="65"/>
      <c r="J438" s="65">
        <v>30</v>
      </c>
      <c r="K438" s="62"/>
      <c r="L438" s="62" t="s">
        <v>158</v>
      </c>
      <c r="M438" s="62" t="s">
        <v>159</v>
      </c>
      <c r="N438" s="76">
        <v>100</v>
      </c>
      <c r="O438" s="62"/>
      <c r="P438" s="62"/>
      <c r="Q438" s="65"/>
      <c r="R438" s="63"/>
      <c r="S438" s="62" t="s">
        <v>149</v>
      </c>
      <c r="T438" s="65" t="s">
        <v>136</v>
      </c>
      <c r="U438" s="65"/>
      <c r="V438" s="65"/>
      <c r="W438" s="65"/>
      <c r="X438" s="65"/>
      <c r="Y438" s="65"/>
      <c r="Z438" s="65"/>
      <c r="AA438" s="65"/>
      <c r="AB438" s="65"/>
      <c r="AC438" s="65"/>
      <c r="AD438" s="65"/>
      <c r="AE438" s="65"/>
      <c r="AF438" s="65"/>
      <c r="AG438" s="65"/>
      <c r="AH438" s="65"/>
      <c r="AI438" s="65"/>
      <c r="AJ438" s="46"/>
      <c r="AK438" s="10"/>
      <c r="AL438" s="10"/>
      <c r="AM438" s="10"/>
      <c r="AN438" s="10"/>
      <c r="AO438" s="65"/>
      <c r="AP438" s="65"/>
      <c r="AQ438" s="65"/>
      <c r="AR438" s="65"/>
      <c r="AS438" s="77"/>
      <c r="AT438" s="77"/>
      <c r="AU438" s="78"/>
      <c r="AV438" s="78"/>
      <c r="AW438" s="79"/>
      <c r="AX438" s="79"/>
    </row>
    <row r="439" spans="1:50" s="68" customFormat="1" ht="43.5" x14ac:dyDescent="0.35">
      <c r="A439" s="62" t="e">
        <f>IF(F439="Gateway","SDWAN Gateway, SDW0020",IF(E439="","",VLOOKUP(E439,#REF!,2,FALSE)))</f>
        <v>#REF!</v>
      </c>
      <c r="B439" s="62" t="e">
        <f>IF(F439="Gateway","not applicable",IF(E439="","",VLOOKUP(E439,#REF!,3,FALSE)))</f>
        <v>#REF!</v>
      </c>
      <c r="C439" s="62" t="e">
        <f>IF(F439="Gateway","19400263",IF(E439="","",VLOOKUP(E439,#REF!,4,FALSE)))</f>
        <v>#REF!</v>
      </c>
      <c r="D439" s="64" t="s">
        <v>1545</v>
      </c>
      <c r="E439" s="64" t="s">
        <v>128</v>
      </c>
      <c r="F439" s="62" t="s">
        <v>129</v>
      </c>
      <c r="G439" s="65" t="s">
        <v>49</v>
      </c>
      <c r="H439" s="65" t="s">
        <v>2045</v>
      </c>
      <c r="I439" s="65"/>
      <c r="J439" s="73">
        <v>31</v>
      </c>
      <c r="K439" s="62"/>
      <c r="L439" s="62" t="s">
        <v>158</v>
      </c>
      <c r="M439" s="62" t="s">
        <v>159</v>
      </c>
      <c r="N439" s="76">
        <v>100</v>
      </c>
      <c r="O439" s="62"/>
      <c r="P439" s="62"/>
      <c r="Q439" s="65"/>
      <c r="R439" s="63"/>
      <c r="S439" s="62" t="s">
        <v>149</v>
      </c>
      <c r="T439" s="65" t="s">
        <v>136</v>
      </c>
      <c r="U439" s="65"/>
      <c r="V439" s="65"/>
      <c r="W439" s="65"/>
      <c r="X439" s="65"/>
      <c r="Y439" s="65"/>
      <c r="Z439" s="65"/>
      <c r="AA439" s="65"/>
      <c r="AB439" s="65"/>
      <c r="AC439" s="65"/>
      <c r="AD439" s="65"/>
      <c r="AE439" s="65"/>
      <c r="AF439" s="65"/>
      <c r="AG439" s="65"/>
      <c r="AH439" s="65"/>
      <c r="AI439" s="65"/>
      <c r="AJ439" s="46"/>
      <c r="AK439" s="10"/>
      <c r="AL439" s="10"/>
      <c r="AM439" s="10"/>
      <c r="AN439" s="10"/>
      <c r="AO439" s="65"/>
      <c r="AP439" s="65"/>
      <c r="AQ439" s="65"/>
      <c r="AR439" s="65"/>
      <c r="AS439" s="77"/>
      <c r="AT439" s="77"/>
      <c r="AU439" s="78"/>
      <c r="AV439" s="78"/>
      <c r="AW439" s="79"/>
      <c r="AX439" s="79"/>
    </row>
    <row r="440" spans="1:50" s="68" customFormat="1" ht="29" x14ac:dyDescent="0.35">
      <c r="A440" s="62" t="e">
        <f>IF(F440="Gateway","SDWAN Gateway, SDW0020",IF(E440="","",VLOOKUP(E440,#REF!,2,FALSE)))</f>
        <v>#REF!</v>
      </c>
      <c r="B440" s="62" t="e">
        <f>IF(F440="Gateway","not applicable",IF(E440="","",VLOOKUP(E440,#REF!,3,FALSE)))</f>
        <v>#REF!</v>
      </c>
      <c r="C440" s="62" t="e">
        <f>IF(F440="Gateway","19400263",IF(E440="","",VLOOKUP(E440,#REF!,4,FALSE)))</f>
        <v>#REF!</v>
      </c>
      <c r="D440" s="64" t="s">
        <v>1546</v>
      </c>
      <c r="E440" s="64" t="s">
        <v>128</v>
      </c>
      <c r="F440" s="62" t="s">
        <v>129</v>
      </c>
      <c r="G440" s="65" t="s">
        <v>39</v>
      </c>
      <c r="H440" s="65" t="s">
        <v>2152</v>
      </c>
      <c r="I440" s="65"/>
      <c r="J440" s="65">
        <v>36</v>
      </c>
      <c r="K440" s="62"/>
      <c r="L440" s="62" t="s">
        <v>158</v>
      </c>
      <c r="M440" s="62" t="s">
        <v>159</v>
      </c>
      <c r="N440" s="76">
        <v>50</v>
      </c>
      <c r="O440" s="62"/>
      <c r="P440" s="62"/>
      <c r="Q440" s="65"/>
      <c r="R440" s="63"/>
      <c r="S440" s="62" t="s">
        <v>160</v>
      </c>
      <c r="T440" s="65" t="s">
        <v>136</v>
      </c>
      <c r="U440" s="65"/>
      <c r="V440" s="65"/>
      <c r="W440" s="65"/>
      <c r="X440" s="65"/>
      <c r="Y440" s="65"/>
      <c r="Z440" s="65"/>
      <c r="AA440" s="65"/>
      <c r="AB440" s="65"/>
      <c r="AC440" s="65"/>
      <c r="AD440" s="65"/>
      <c r="AE440" s="65"/>
      <c r="AF440" s="65"/>
      <c r="AG440" s="65"/>
      <c r="AH440" s="65"/>
      <c r="AI440" s="65"/>
      <c r="AJ440" s="46"/>
      <c r="AK440" s="10"/>
      <c r="AL440" s="10"/>
      <c r="AM440" s="10"/>
      <c r="AN440" s="10"/>
      <c r="AO440" s="65"/>
      <c r="AP440" s="65"/>
      <c r="AQ440" s="65"/>
      <c r="AR440" s="65"/>
      <c r="AS440" s="77"/>
      <c r="AT440" s="77"/>
      <c r="AU440" s="78"/>
      <c r="AV440" s="78"/>
      <c r="AW440" s="79"/>
      <c r="AX440" s="79"/>
    </row>
    <row r="441" spans="1:50" s="68" customFormat="1" ht="29" x14ac:dyDescent="0.35">
      <c r="A441" s="62" t="e">
        <f>IF(F441="Gateway","SDWAN Gateway, SDW0020",IF(E441="","",VLOOKUP(E441,#REF!,2,FALSE)))</f>
        <v>#REF!</v>
      </c>
      <c r="B441" s="62" t="e">
        <f>IF(F441="Gateway","not applicable",IF(E441="","",VLOOKUP(E441,#REF!,3,FALSE)))</f>
        <v>#REF!</v>
      </c>
      <c r="C441" s="62" t="e">
        <f>IF(F441="Gateway","19400263",IF(E441="","",VLOOKUP(E441,#REF!,4,FALSE)))</f>
        <v>#REF!</v>
      </c>
      <c r="D441" s="64" t="s">
        <v>1547</v>
      </c>
      <c r="E441" s="64" t="s">
        <v>128</v>
      </c>
      <c r="F441" s="62" t="s">
        <v>129</v>
      </c>
      <c r="G441" s="65" t="s">
        <v>39</v>
      </c>
      <c r="H441" s="65" t="s">
        <v>2152</v>
      </c>
      <c r="I441" s="65"/>
      <c r="J441" s="65">
        <v>37</v>
      </c>
      <c r="K441" s="62"/>
      <c r="L441" s="62" t="s">
        <v>158</v>
      </c>
      <c r="M441" s="62" t="s">
        <v>159</v>
      </c>
      <c r="N441" s="76">
        <v>50</v>
      </c>
      <c r="O441" s="62"/>
      <c r="P441" s="62"/>
      <c r="Q441" s="65"/>
      <c r="R441" s="63"/>
      <c r="S441" s="62" t="s">
        <v>160</v>
      </c>
      <c r="T441" s="65" t="s">
        <v>136</v>
      </c>
      <c r="U441" s="65"/>
      <c r="V441" s="65"/>
      <c r="W441" s="65"/>
      <c r="X441" s="65"/>
      <c r="Y441" s="65"/>
      <c r="Z441" s="65"/>
      <c r="AA441" s="65"/>
      <c r="AB441" s="65"/>
      <c r="AC441" s="65"/>
      <c r="AD441" s="65"/>
      <c r="AE441" s="65"/>
      <c r="AF441" s="65"/>
      <c r="AG441" s="65"/>
      <c r="AH441" s="65"/>
      <c r="AI441" s="65"/>
      <c r="AJ441" s="46"/>
      <c r="AK441" s="10"/>
      <c r="AL441" s="10"/>
      <c r="AM441" s="10"/>
      <c r="AN441" s="10"/>
      <c r="AO441" s="65"/>
      <c r="AP441" s="65"/>
      <c r="AQ441" s="65"/>
      <c r="AR441" s="65"/>
      <c r="AS441" s="77"/>
      <c r="AT441" s="77"/>
      <c r="AU441" s="78"/>
      <c r="AV441" s="78"/>
      <c r="AW441" s="79"/>
      <c r="AX441" s="79"/>
    </row>
    <row r="442" spans="1:50" s="68" customFormat="1" ht="43.5" x14ac:dyDescent="0.35">
      <c r="A442" s="62" t="e">
        <f>IF(F442="Gateway","SDWAN Gateway, SDW0020",IF(E442="","",VLOOKUP(E442,#REF!,2,FALSE)))</f>
        <v>#REF!</v>
      </c>
      <c r="B442" s="62" t="e">
        <f>IF(F442="Gateway","not applicable",IF(E442="","",VLOOKUP(E442,#REF!,3,FALSE)))</f>
        <v>#REF!</v>
      </c>
      <c r="C442" s="62" t="e">
        <f>IF(F442="Gateway","19400263",IF(E442="","",VLOOKUP(E442,#REF!,4,FALSE)))</f>
        <v>#REF!</v>
      </c>
      <c r="D442" s="64" t="s">
        <v>1548</v>
      </c>
      <c r="E442" s="64" t="s">
        <v>128</v>
      </c>
      <c r="F442" s="62" t="s">
        <v>129</v>
      </c>
      <c r="G442" s="65" t="s">
        <v>39</v>
      </c>
      <c r="H442" s="65" t="s">
        <v>1988</v>
      </c>
      <c r="I442" s="65"/>
      <c r="J442" s="65">
        <v>38</v>
      </c>
      <c r="K442" s="62"/>
      <c r="L442" s="62" t="s">
        <v>205</v>
      </c>
      <c r="M442" s="62" t="s">
        <v>147</v>
      </c>
      <c r="N442" s="76">
        <v>20</v>
      </c>
      <c r="O442" s="62"/>
      <c r="P442" s="62"/>
      <c r="Q442" s="65"/>
      <c r="R442" s="63"/>
      <c r="S442" s="62" t="s">
        <v>160</v>
      </c>
      <c r="T442" s="65" t="s">
        <v>136</v>
      </c>
      <c r="U442" s="65"/>
      <c r="V442" s="65"/>
      <c r="W442" s="65"/>
      <c r="X442" s="65"/>
      <c r="Y442" s="65"/>
      <c r="Z442" s="65"/>
      <c r="AA442" s="65"/>
      <c r="AB442" s="65"/>
      <c r="AC442" s="65"/>
      <c r="AD442" s="65"/>
      <c r="AE442" s="65"/>
      <c r="AF442" s="65"/>
      <c r="AG442" s="65"/>
      <c r="AH442" s="65"/>
      <c r="AI442" s="65"/>
      <c r="AJ442" s="46"/>
      <c r="AK442" s="10"/>
      <c r="AL442" s="10"/>
      <c r="AM442" s="10"/>
      <c r="AN442" s="10"/>
      <c r="AO442" s="65"/>
      <c r="AP442" s="65"/>
      <c r="AQ442" s="65"/>
      <c r="AR442" s="65"/>
      <c r="AS442" s="77"/>
      <c r="AT442" s="77"/>
      <c r="AU442" s="78"/>
      <c r="AV442" s="78"/>
      <c r="AW442" s="79"/>
      <c r="AX442" s="79"/>
    </row>
    <row r="443" spans="1:50" s="68" customFormat="1" ht="43.5" x14ac:dyDescent="0.35">
      <c r="A443" s="62" t="e">
        <f>IF(F443="Gateway","SDWAN Gateway, SDW0020",IF(E443="","",VLOOKUP(E443,#REF!,2,FALSE)))</f>
        <v>#REF!</v>
      </c>
      <c r="B443" s="62" t="e">
        <f>IF(F443="Gateway","not applicable",IF(E443="","",VLOOKUP(E443,#REF!,3,FALSE)))</f>
        <v>#REF!</v>
      </c>
      <c r="C443" s="62" t="e">
        <f>IF(F443="Gateway","19400263",IF(E443="","",VLOOKUP(E443,#REF!,4,FALSE)))</f>
        <v>#REF!</v>
      </c>
      <c r="D443" s="64" t="s">
        <v>1549</v>
      </c>
      <c r="E443" s="64" t="s">
        <v>128</v>
      </c>
      <c r="F443" s="62" t="s">
        <v>129</v>
      </c>
      <c r="G443" s="65" t="s">
        <v>39</v>
      </c>
      <c r="H443" s="65" t="s">
        <v>1988</v>
      </c>
      <c r="I443" s="65"/>
      <c r="J443" s="73">
        <v>39</v>
      </c>
      <c r="K443" s="62"/>
      <c r="L443" s="62" t="s">
        <v>205</v>
      </c>
      <c r="M443" s="62" t="s">
        <v>159</v>
      </c>
      <c r="N443" s="76">
        <v>20</v>
      </c>
      <c r="O443" s="62"/>
      <c r="P443" s="62"/>
      <c r="Q443" s="65"/>
      <c r="R443" s="63"/>
      <c r="S443" s="62" t="s">
        <v>160</v>
      </c>
      <c r="T443" s="65" t="s">
        <v>136</v>
      </c>
      <c r="U443" s="65"/>
      <c r="V443" s="65"/>
      <c r="W443" s="65"/>
      <c r="X443" s="65"/>
      <c r="Y443" s="65"/>
      <c r="Z443" s="65"/>
      <c r="AA443" s="65"/>
      <c r="AB443" s="65"/>
      <c r="AC443" s="65"/>
      <c r="AD443" s="65"/>
      <c r="AE443" s="65"/>
      <c r="AF443" s="65"/>
      <c r="AG443" s="65"/>
      <c r="AH443" s="65"/>
      <c r="AI443" s="65"/>
      <c r="AJ443" s="46"/>
      <c r="AK443" s="10"/>
      <c r="AL443" s="10"/>
      <c r="AM443" s="10"/>
      <c r="AN443" s="10"/>
      <c r="AO443" s="65"/>
      <c r="AP443" s="65"/>
      <c r="AQ443" s="65"/>
      <c r="AR443" s="65"/>
      <c r="AS443" s="77"/>
      <c r="AT443" s="77"/>
      <c r="AU443" s="78"/>
      <c r="AV443" s="78"/>
      <c r="AW443" s="79"/>
      <c r="AX443" s="79"/>
    </row>
    <row r="444" spans="1:50" s="68" customFormat="1" ht="43.5" x14ac:dyDescent="0.35">
      <c r="A444" s="62" t="e">
        <f>IF(F444="Gateway","SDWAN Gateway, SDW0020",IF(E444="","",VLOOKUP(E444,#REF!,2,FALSE)))</f>
        <v>#REF!</v>
      </c>
      <c r="B444" s="62" t="e">
        <f>IF(F444="Gateway","not applicable",IF(E444="","",VLOOKUP(E444,#REF!,3,FALSE)))</f>
        <v>#REF!</v>
      </c>
      <c r="C444" s="62" t="e">
        <f>IF(F444="Gateway","19400263",IF(E444="","",VLOOKUP(E444,#REF!,4,FALSE)))</f>
        <v>#REF!</v>
      </c>
      <c r="D444" s="64" t="s">
        <v>1550</v>
      </c>
      <c r="E444" s="64" t="s">
        <v>128</v>
      </c>
      <c r="F444" s="62" t="s">
        <v>129</v>
      </c>
      <c r="G444" s="65" t="s">
        <v>39</v>
      </c>
      <c r="H444" s="65" t="s">
        <v>1989</v>
      </c>
      <c r="I444" s="65"/>
      <c r="J444" s="65">
        <v>30</v>
      </c>
      <c r="K444" s="62"/>
      <c r="L444" s="62" t="s">
        <v>158</v>
      </c>
      <c r="M444" s="62" t="s">
        <v>159</v>
      </c>
      <c r="N444" s="76">
        <v>100</v>
      </c>
      <c r="O444" s="62"/>
      <c r="P444" s="62"/>
      <c r="Q444" s="65"/>
      <c r="R444" s="63"/>
      <c r="S444" s="62" t="s">
        <v>149</v>
      </c>
      <c r="T444" s="65" t="s">
        <v>136</v>
      </c>
      <c r="U444" s="65"/>
      <c r="V444" s="65"/>
      <c r="W444" s="65"/>
      <c r="X444" s="65"/>
      <c r="Y444" s="65"/>
      <c r="Z444" s="65"/>
      <c r="AA444" s="65"/>
      <c r="AB444" s="65"/>
      <c r="AC444" s="65"/>
      <c r="AD444" s="65"/>
      <c r="AE444" s="65"/>
      <c r="AF444" s="65"/>
      <c r="AG444" s="65"/>
      <c r="AH444" s="65"/>
      <c r="AI444" s="65"/>
      <c r="AJ444" s="46"/>
      <c r="AK444" s="10"/>
      <c r="AL444" s="10"/>
      <c r="AM444" s="10"/>
      <c r="AN444" s="10"/>
      <c r="AO444" s="65"/>
      <c r="AP444" s="65"/>
      <c r="AQ444" s="65"/>
      <c r="AR444" s="65"/>
      <c r="AS444" s="77"/>
      <c r="AT444" s="77"/>
      <c r="AU444" s="78"/>
      <c r="AV444" s="78"/>
      <c r="AW444" s="79"/>
      <c r="AX444" s="79"/>
    </row>
    <row r="445" spans="1:50" s="68" customFormat="1" ht="43.5" x14ac:dyDescent="0.35">
      <c r="A445" s="62" t="e">
        <f>IF(F445="Gateway","SDWAN Gateway, SDW0020",IF(E445="","",VLOOKUP(E445,#REF!,2,FALSE)))</f>
        <v>#REF!</v>
      </c>
      <c r="B445" s="62" t="e">
        <f>IF(F445="Gateway","not applicable",IF(E445="","",VLOOKUP(E445,#REF!,3,FALSE)))</f>
        <v>#REF!</v>
      </c>
      <c r="C445" s="62" t="e">
        <f>IF(F445="Gateway","19400263",IF(E445="","",VLOOKUP(E445,#REF!,4,FALSE)))</f>
        <v>#REF!</v>
      </c>
      <c r="D445" s="64" t="s">
        <v>1551</v>
      </c>
      <c r="E445" s="64" t="s">
        <v>128</v>
      </c>
      <c r="F445" s="62" t="s">
        <v>129</v>
      </c>
      <c r="G445" s="65" t="s">
        <v>39</v>
      </c>
      <c r="H445" s="65" t="s">
        <v>1989</v>
      </c>
      <c r="I445" s="65"/>
      <c r="J445" s="73">
        <v>31</v>
      </c>
      <c r="K445" s="62"/>
      <c r="L445" s="62" t="s">
        <v>158</v>
      </c>
      <c r="M445" s="62" t="s">
        <v>159</v>
      </c>
      <c r="N445" s="76">
        <v>100</v>
      </c>
      <c r="O445" s="62"/>
      <c r="P445" s="62"/>
      <c r="Q445" s="65"/>
      <c r="R445" s="63"/>
      <c r="S445" s="62" t="s">
        <v>149</v>
      </c>
      <c r="T445" s="65" t="s">
        <v>136</v>
      </c>
      <c r="U445" s="65"/>
      <c r="V445" s="65"/>
      <c r="W445" s="65"/>
      <c r="X445" s="65"/>
      <c r="Y445" s="65"/>
      <c r="Z445" s="65"/>
      <c r="AA445" s="65"/>
      <c r="AB445" s="65"/>
      <c r="AC445" s="65"/>
      <c r="AD445" s="65"/>
      <c r="AE445" s="65"/>
      <c r="AF445" s="65"/>
      <c r="AG445" s="65"/>
      <c r="AH445" s="65"/>
      <c r="AI445" s="65"/>
      <c r="AJ445" s="46"/>
      <c r="AK445" s="10"/>
      <c r="AL445" s="10"/>
      <c r="AM445" s="10"/>
      <c r="AN445" s="10"/>
      <c r="AO445" s="65"/>
      <c r="AP445" s="65"/>
      <c r="AQ445" s="65"/>
      <c r="AR445" s="65"/>
      <c r="AS445" s="77"/>
      <c r="AT445" s="77"/>
      <c r="AU445" s="78"/>
      <c r="AV445" s="78"/>
      <c r="AW445" s="79"/>
      <c r="AX445" s="79"/>
    </row>
    <row r="446" spans="1:50" s="13" customFormat="1" ht="58" x14ac:dyDescent="0.35">
      <c r="A446" s="10" t="e">
        <f>IF(F446="Gateway","SDWAN Gateway, SDW0020",IF(E446="","",VLOOKUP(E446,#REF!,2,FALSE)))</f>
        <v>#REF!</v>
      </c>
      <c r="B446" s="10" t="e">
        <f>IF(F446="Gateway","not applicable",IF(E446="","",VLOOKUP(E446,#REF!,3,FALSE)))</f>
        <v>#REF!</v>
      </c>
      <c r="C446" s="10" t="e">
        <f>IF(F446="Gateway","19400263",IF(E446="","",VLOOKUP(E446,#REF!,4,FALSE)))</f>
        <v>#REF!</v>
      </c>
      <c r="D446" s="43" t="s">
        <v>1468</v>
      </c>
      <c r="E446" s="43" t="s">
        <v>128</v>
      </c>
      <c r="F446" s="10" t="s">
        <v>129</v>
      </c>
      <c r="G446" s="52" t="s">
        <v>39</v>
      </c>
      <c r="H446" s="46" t="s">
        <v>2153</v>
      </c>
      <c r="I446" s="46"/>
      <c r="J446" s="46">
        <v>30</v>
      </c>
      <c r="K446" s="10"/>
      <c r="L446" s="10" t="s">
        <v>158</v>
      </c>
      <c r="M446" s="10" t="s">
        <v>159</v>
      </c>
      <c r="N446" s="47">
        <v>100</v>
      </c>
      <c r="O446" s="10"/>
      <c r="P446" s="10"/>
      <c r="Q446" s="46"/>
      <c r="R446" s="48"/>
      <c r="S446" s="10" t="s">
        <v>149</v>
      </c>
      <c r="T446" s="46" t="s">
        <v>136</v>
      </c>
      <c r="U446" s="46"/>
      <c r="V446" s="46"/>
      <c r="W446" s="46"/>
      <c r="X446" s="46"/>
      <c r="Y446" s="46"/>
      <c r="Z446" s="46"/>
      <c r="AA446" s="46"/>
      <c r="AB446" s="46"/>
      <c r="AC446" s="46"/>
      <c r="AD446" s="46"/>
      <c r="AE446" s="46"/>
      <c r="AF446" s="46"/>
      <c r="AG446" s="46"/>
      <c r="AH446" s="46"/>
      <c r="AI446" s="46"/>
      <c r="AJ446" s="46"/>
      <c r="AK446" s="10"/>
      <c r="AL446" s="10"/>
      <c r="AM446" s="10"/>
      <c r="AN446" s="10"/>
      <c r="AO446" s="46"/>
      <c r="AP446" s="46"/>
      <c r="AQ446" s="46"/>
      <c r="AR446" s="46"/>
      <c r="AS446" s="49"/>
      <c r="AT446" s="49"/>
      <c r="AU446" s="50"/>
      <c r="AV446" s="50"/>
      <c r="AW446" s="51"/>
      <c r="AX446" s="51"/>
    </row>
    <row r="447" spans="1:50" s="13" customFormat="1" ht="58" x14ac:dyDescent="0.35">
      <c r="A447" s="10" t="e">
        <f>IF(F447="Gateway","SDWAN Gateway, SDW0020",IF(E447="","",VLOOKUP(E447,#REF!,2,FALSE)))</f>
        <v>#REF!</v>
      </c>
      <c r="B447" s="10" t="e">
        <f>IF(F447="Gateway","not applicable",IF(E447="","",VLOOKUP(E447,#REF!,3,FALSE)))</f>
        <v>#REF!</v>
      </c>
      <c r="C447" s="10" t="e">
        <f>IF(F447="Gateway","19400263",IF(E447="","",VLOOKUP(E447,#REF!,4,FALSE)))</f>
        <v>#REF!</v>
      </c>
      <c r="D447" s="43" t="s">
        <v>1470</v>
      </c>
      <c r="E447" s="43" t="s">
        <v>128</v>
      </c>
      <c r="F447" s="10" t="s">
        <v>129</v>
      </c>
      <c r="G447" s="52" t="s">
        <v>39</v>
      </c>
      <c r="H447" s="46" t="s">
        <v>2153</v>
      </c>
      <c r="I447" s="46"/>
      <c r="J447" s="69">
        <v>31</v>
      </c>
      <c r="K447" s="10"/>
      <c r="L447" s="10" t="s">
        <v>158</v>
      </c>
      <c r="M447" s="10" t="s">
        <v>159</v>
      </c>
      <c r="N447" s="47">
        <v>100</v>
      </c>
      <c r="O447" s="10"/>
      <c r="P447" s="10"/>
      <c r="Q447" s="46"/>
      <c r="R447" s="48"/>
      <c r="S447" s="10" t="s">
        <v>149</v>
      </c>
      <c r="T447" s="46" t="s">
        <v>136</v>
      </c>
      <c r="U447" s="46"/>
      <c r="V447" s="46"/>
      <c r="W447" s="46"/>
      <c r="X447" s="46"/>
      <c r="Y447" s="46"/>
      <c r="Z447" s="46"/>
      <c r="AA447" s="46"/>
      <c r="AB447" s="46"/>
      <c r="AC447" s="46"/>
      <c r="AD447" s="46"/>
      <c r="AE447" s="46"/>
      <c r="AF447" s="46"/>
      <c r="AG447" s="46"/>
      <c r="AH447" s="46"/>
      <c r="AI447" s="46"/>
      <c r="AJ447" s="46"/>
      <c r="AK447" s="10"/>
      <c r="AL447" s="10"/>
      <c r="AM447" s="10"/>
      <c r="AN447" s="10"/>
      <c r="AO447" s="46"/>
      <c r="AP447" s="46"/>
      <c r="AQ447" s="46"/>
      <c r="AR447" s="46"/>
      <c r="AS447" s="49"/>
      <c r="AT447" s="49"/>
      <c r="AU447" s="50"/>
      <c r="AV447" s="50"/>
      <c r="AW447" s="51"/>
      <c r="AX447" s="51"/>
    </row>
    <row r="448" spans="1:50" s="68" customFormat="1" ht="43.5" x14ac:dyDescent="0.35">
      <c r="A448" s="62" t="e">
        <f>IF(F448="Gateway","SDWAN Gateway, SDW0020",IF(E448="","",VLOOKUP(E448,#REF!,2,FALSE)))</f>
        <v>#REF!</v>
      </c>
      <c r="B448" s="62" t="e">
        <f>IF(F448="Gateway","not applicable",IF(E448="","",VLOOKUP(E448,#REF!,3,FALSE)))</f>
        <v>#REF!</v>
      </c>
      <c r="C448" s="62" t="e">
        <f>IF(F448="Gateway","19400263",IF(E448="","",VLOOKUP(E448,#REF!,4,FALSE)))</f>
        <v>#REF!</v>
      </c>
      <c r="D448" s="64" t="s">
        <v>1552</v>
      </c>
      <c r="E448" s="64" t="s">
        <v>128</v>
      </c>
      <c r="F448" s="62" t="s">
        <v>129</v>
      </c>
      <c r="G448" s="65" t="s">
        <v>39</v>
      </c>
      <c r="H448" s="65" t="s">
        <v>2046</v>
      </c>
      <c r="I448" s="65"/>
      <c r="J448" s="65">
        <v>9</v>
      </c>
      <c r="K448" s="62"/>
      <c r="L448" s="62" t="s">
        <v>205</v>
      </c>
      <c r="M448" s="62" t="s">
        <v>147</v>
      </c>
      <c r="N448" s="76">
        <v>250</v>
      </c>
      <c r="O448" s="62"/>
      <c r="P448" s="62"/>
      <c r="Q448" s="65"/>
      <c r="R448" s="63"/>
      <c r="S448" s="62" t="s">
        <v>149</v>
      </c>
      <c r="T448" s="65" t="s">
        <v>136</v>
      </c>
      <c r="U448" s="65"/>
      <c r="V448" s="65"/>
      <c r="W448" s="65"/>
      <c r="X448" s="65"/>
      <c r="Y448" s="65"/>
      <c r="Z448" s="65"/>
      <c r="AA448" s="65"/>
      <c r="AB448" s="65"/>
      <c r="AC448" s="65"/>
      <c r="AD448" s="65"/>
      <c r="AE448" s="65"/>
      <c r="AF448" s="65"/>
      <c r="AG448" s="65"/>
      <c r="AH448" s="65"/>
      <c r="AI448" s="65"/>
      <c r="AJ448" s="46"/>
      <c r="AK448" s="10"/>
      <c r="AL448" s="10"/>
      <c r="AM448" s="10"/>
      <c r="AN448" s="10"/>
      <c r="AO448" s="65"/>
      <c r="AP448" s="65"/>
      <c r="AQ448" s="65"/>
      <c r="AR448" s="65"/>
      <c r="AS448" s="77"/>
      <c r="AT448" s="77"/>
      <c r="AU448" s="78"/>
      <c r="AV448" s="78"/>
      <c r="AW448" s="79"/>
      <c r="AX448" s="79"/>
    </row>
    <row r="449" spans="1:50" s="68" customFormat="1" ht="43.5" x14ac:dyDescent="0.35">
      <c r="A449" s="62" t="e">
        <f>IF(F449="Gateway","SDWAN Gateway, SDW0020",IF(E449="","",VLOOKUP(E449,#REF!,2,FALSE)))</f>
        <v>#REF!</v>
      </c>
      <c r="B449" s="62" t="e">
        <f>IF(F449="Gateway","not applicable",IF(E449="","",VLOOKUP(E449,#REF!,3,FALSE)))</f>
        <v>#REF!</v>
      </c>
      <c r="C449" s="62" t="e">
        <f>IF(F449="Gateway","19400263",IF(E449="","",VLOOKUP(E449,#REF!,4,FALSE)))</f>
        <v>#REF!</v>
      </c>
      <c r="D449" s="64" t="s">
        <v>1553</v>
      </c>
      <c r="E449" s="64" t="s">
        <v>128</v>
      </c>
      <c r="F449" s="62" t="s">
        <v>129</v>
      </c>
      <c r="G449" s="65" t="s">
        <v>39</v>
      </c>
      <c r="H449" s="65" t="s">
        <v>2046</v>
      </c>
      <c r="I449" s="65"/>
      <c r="J449" s="65">
        <v>10</v>
      </c>
      <c r="K449" s="62"/>
      <c r="L449" s="62" t="s">
        <v>205</v>
      </c>
      <c r="M449" s="62" t="s">
        <v>159</v>
      </c>
      <c r="N449" s="76">
        <v>250</v>
      </c>
      <c r="O449" s="62"/>
      <c r="P449" s="62"/>
      <c r="Q449" s="65"/>
      <c r="R449" s="63"/>
      <c r="S449" s="62" t="s">
        <v>149</v>
      </c>
      <c r="T449" s="65" t="s">
        <v>136</v>
      </c>
      <c r="U449" s="65"/>
      <c r="V449" s="65"/>
      <c r="W449" s="65"/>
      <c r="X449" s="65"/>
      <c r="Y449" s="65"/>
      <c r="Z449" s="65"/>
      <c r="AA449" s="65"/>
      <c r="AB449" s="65"/>
      <c r="AC449" s="65"/>
      <c r="AD449" s="65"/>
      <c r="AE449" s="65"/>
      <c r="AF449" s="65"/>
      <c r="AG449" s="65"/>
      <c r="AH449" s="65"/>
      <c r="AI449" s="65"/>
      <c r="AJ449" s="46"/>
      <c r="AK449" s="10"/>
      <c r="AL449" s="10"/>
      <c r="AM449" s="10"/>
      <c r="AN449" s="10"/>
      <c r="AO449" s="65"/>
      <c r="AP449" s="65"/>
      <c r="AQ449" s="65"/>
      <c r="AR449" s="65"/>
      <c r="AS449" s="77"/>
      <c r="AT449" s="77"/>
      <c r="AU449" s="78"/>
      <c r="AV449" s="78"/>
      <c r="AW449" s="79"/>
      <c r="AX449" s="79"/>
    </row>
    <row r="450" spans="1:50" s="68" customFormat="1" ht="43.5" x14ac:dyDescent="0.35">
      <c r="A450" s="62" t="e">
        <f>IF(F450="Gateway","SDWAN Gateway, SDW0020",IF(E450="","",VLOOKUP(E450,#REF!,2,FALSE)))</f>
        <v>#REF!</v>
      </c>
      <c r="B450" s="62" t="e">
        <f>IF(F450="Gateway","not applicable",IF(E450="","",VLOOKUP(E450,#REF!,3,FALSE)))</f>
        <v>#REF!</v>
      </c>
      <c r="C450" s="62" t="e">
        <f>IF(F450="Gateway","19400263",IF(E450="","",VLOOKUP(E450,#REF!,4,FALSE)))</f>
        <v>#REF!</v>
      </c>
      <c r="D450" s="64" t="s">
        <v>1554</v>
      </c>
      <c r="E450" s="64" t="s">
        <v>128</v>
      </c>
      <c r="F450" s="62" t="s">
        <v>129</v>
      </c>
      <c r="G450" s="65" t="s">
        <v>39</v>
      </c>
      <c r="H450" s="65" t="s">
        <v>2154</v>
      </c>
      <c r="I450" s="65"/>
      <c r="J450" s="65">
        <v>36</v>
      </c>
      <c r="K450" s="62"/>
      <c r="L450" s="62" t="s">
        <v>158</v>
      </c>
      <c r="M450" s="62" t="s">
        <v>159</v>
      </c>
      <c r="N450" s="76">
        <v>50</v>
      </c>
      <c r="O450" s="62"/>
      <c r="P450" s="62"/>
      <c r="Q450" s="65"/>
      <c r="R450" s="63"/>
      <c r="S450" s="62" t="s">
        <v>160</v>
      </c>
      <c r="T450" s="65" t="s">
        <v>136</v>
      </c>
      <c r="U450" s="65"/>
      <c r="V450" s="65"/>
      <c r="W450" s="65"/>
      <c r="X450" s="65"/>
      <c r="Y450" s="65"/>
      <c r="Z450" s="65"/>
      <c r="AA450" s="65"/>
      <c r="AB450" s="65"/>
      <c r="AC450" s="65"/>
      <c r="AD450" s="65"/>
      <c r="AE450" s="65"/>
      <c r="AF450" s="65"/>
      <c r="AG450" s="65"/>
      <c r="AH450" s="65"/>
      <c r="AI450" s="65"/>
      <c r="AJ450" s="46"/>
      <c r="AK450" s="10"/>
      <c r="AL450" s="10"/>
      <c r="AM450" s="10"/>
      <c r="AN450" s="10"/>
      <c r="AO450" s="65"/>
      <c r="AP450" s="65"/>
      <c r="AQ450" s="65"/>
      <c r="AR450" s="65"/>
      <c r="AS450" s="77"/>
      <c r="AT450" s="77"/>
      <c r="AU450" s="78"/>
      <c r="AV450" s="78"/>
      <c r="AW450" s="79"/>
      <c r="AX450" s="79"/>
    </row>
    <row r="451" spans="1:50" s="68" customFormat="1" ht="43.5" x14ac:dyDescent="0.35">
      <c r="A451" s="62" t="e">
        <f>IF(F451="Gateway","SDWAN Gateway, SDW0020",IF(E451="","",VLOOKUP(E451,#REF!,2,FALSE)))</f>
        <v>#REF!</v>
      </c>
      <c r="B451" s="62" t="e">
        <f>IF(F451="Gateway","not applicable",IF(E451="","",VLOOKUP(E451,#REF!,3,FALSE)))</f>
        <v>#REF!</v>
      </c>
      <c r="C451" s="62" t="e">
        <f>IF(F451="Gateway","19400263",IF(E451="","",VLOOKUP(E451,#REF!,4,FALSE)))</f>
        <v>#REF!</v>
      </c>
      <c r="D451" s="64" t="s">
        <v>1555</v>
      </c>
      <c r="E451" s="64" t="s">
        <v>128</v>
      </c>
      <c r="F451" s="62" t="s">
        <v>129</v>
      </c>
      <c r="G451" s="65" t="s">
        <v>39</v>
      </c>
      <c r="H451" s="65" t="s">
        <v>2154</v>
      </c>
      <c r="I451" s="65"/>
      <c r="J451" s="65">
        <v>37</v>
      </c>
      <c r="K451" s="62"/>
      <c r="L451" s="62" t="s">
        <v>158</v>
      </c>
      <c r="M451" s="62" t="s">
        <v>159</v>
      </c>
      <c r="N451" s="76">
        <v>50</v>
      </c>
      <c r="O451" s="62"/>
      <c r="P451" s="62"/>
      <c r="Q451" s="65"/>
      <c r="R451" s="63"/>
      <c r="S451" s="62" t="s">
        <v>160</v>
      </c>
      <c r="T451" s="65" t="s">
        <v>136</v>
      </c>
      <c r="U451" s="65"/>
      <c r="V451" s="65"/>
      <c r="W451" s="65"/>
      <c r="X451" s="65"/>
      <c r="Y451" s="65"/>
      <c r="Z451" s="65"/>
      <c r="AA451" s="65"/>
      <c r="AB451" s="65"/>
      <c r="AC451" s="65"/>
      <c r="AD451" s="65"/>
      <c r="AE451" s="65"/>
      <c r="AF451" s="65"/>
      <c r="AG451" s="65"/>
      <c r="AH451" s="65"/>
      <c r="AI451" s="65"/>
      <c r="AJ451" s="46"/>
      <c r="AK451" s="10"/>
      <c r="AL451" s="10"/>
      <c r="AM451" s="10"/>
      <c r="AN451" s="10"/>
      <c r="AO451" s="65"/>
      <c r="AP451" s="65"/>
      <c r="AQ451" s="65"/>
      <c r="AR451" s="65"/>
      <c r="AS451" s="77"/>
      <c r="AT451" s="77"/>
      <c r="AU451" s="78"/>
      <c r="AV451" s="78"/>
      <c r="AW451" s="79"/>
      <c r="AX451" s="79"/>
    </row>
    <row r="452" spans="1:50" s="68" customFormat="1" ht="43.5" x14ac:dyDescent="0.35">
      <c r="A452" s="62" t="e">
        <f>IF(F452="Gateway","SDWAN Gateway, SDW0020",IF(E452="","",VLOOKUP(E452,#REF!,2,FALSE)))</f>
        <v>#REF!</v>
      </c>
      <c r="B452" s="62" t="e">
        <f>IF(F452="Gateway","not applicable",IF(E452="","",VLOOKUP(E452,#REF!,3,FALSE)))</f>
        <v>#REF!</v>
      </c>
      <c r="C452" s="62" t="e">
        <f>IF(F452="Gateway","19400263",IF(E452="","",VLOOKUP(E452,#REF!,4,FALSE)))</f>
        <v>#REF!</v>
      </c>
      <c r="D452" s="64" t="s">
        <v>1556</v>
      </c>
      <c r="E452" s="64" t="s">
        <v>128</v>
      </c>
      <c r="F452" s="62" t="s">
        <v>129</v>
      </c>
      <c r="G452" s="65" t="s">
        <v>39</v>
      </c>
      <c r="H452" s="65" t="s">
        <v>2155</v>
      </c>
      <c r="I452" s="65"/>
      <c r="J452" s="65">
        <v>36</v>
      </c>
      <c r="K452" s="62"/>
      <c r="L452" s="62" t="s">
        <v>158</v>
      </c>
      <c r="M452" s="62" t="s">
        <v>159</v>
      </c>
      <c r="N452" s="76">
        <v>50</v>
      </c>
      <c r="O452" s="62"/>
      <c r="P452" s="62"/>
      <c r="Q452" s="65"/>
      <c r="R452" s="63"/>
      <c r="S452" s="62" t="s">
        <v>160</v>
      </c>
      <c r="T452" s="65" t="s">
        <v>136</v>
      </c>
      <c r="U452" s="65"/>
      <c r="V452" s="65"/>
      <c r="W452" s="65"/>
      <c r="X452" s="65"/>
      <c r="Y452" s="65"/>
      <c r="Z452" s="65"/>
      <c r="AA452" s="65"/>
      <c r="AB452" s="65"/>
      <c r="AC452" s="65"/>
      <c r="AD452" s="65"/>
      <c r="AE452" s="65"/>
      <c r="AF452" s="65"/>
      <c r="AG452" s="65"/>
      <c r="AH452" s="65"/>
      <c r="AI452" s="65"/>
      <c r="AJ452" s="46"/>
      <c r="AK452" s="10"/>
      <c r="AL452" s="10"/>
      <c r="AM452" s="10"/>
      <c r="AN452" s="10"/>
      <c r="AO452" s="65"/>
      <c r="AP452" s="65"/>
      <c r="AQ452" s="65"/>
      <c r="AR452" s="65"/>
      <c r="AS452" s="77"/>
      <c r="AT452" s="77"/>
      <c r="AU452" s="78"/>
      <c r="AV452" s="78"/>
      <c r="AW452" s="79"/>
      <c r="AX452" s="79"/>
    </row>
    <row r="453" spans="1:50" s="68" customFormat="1" ht="43.5" x14ac:dyDescent="0.35">
      <c r="A453" s="62" t="e">
        <f>IF(F453="Gateway","SDWAN Gateway, SDW0020",IF(E453="","",VLOOKUP(E453,#REF!,2,FALSE)))</f>
        <v>#REF!</v>
      </c>
      <c r="B453" s="62" t="e">
        <f>IF(F453="Gateway","not applicable",IF(E453="","",VLOOKUP(E453,#REF!,3,FALSE)))</f>
        <v>#REF!</v>
      </c>
      <c r="C453" s="62" t="e">
        <f>IF(F453="Gateway","19400263",IF(E453="","",VLOOKUP(E453,#REF!,4,FALSE)))</f>
        <v>#REF!</v>
      </c>
      <c r="D453" s="64" t="s">
        <v>1557</v>
      </c>
      <c r="E453" s="64" t="s">
        <v>128</v>
      </c>
      <c r="F453" s="62" t="s">
        <v>129</v>
      </c>
      <c r="G453" s="65" t="s">
        <v>39</v>
      </c>
      <c r="H453" s="65" t="s">
        <v>2155</v>
      </c>
      <c r="I453" s="65"/>
      <c r="J453" s="65">
        <v>37</v>
      </c>
      <c r="K453" s="62"/>
      <c r="L453" s="62" t="s">
        <v>158</v>
      </c>
      <c r="M453" s="62" t="s">
        <v>159</v>
      </c>
      <c r="N453" s="76">
        <v>50</v>
      </c>
      <c r="O453" s="62"/>
      <c r="P453" s="62"/>
      <c r="Q453" s="65"/>
      <c r="R453" s="63"/>
      <c r="S453" s="62" t="s">
        <v>160</v>
      </c>
      <c r="T453" s="65" t="s">
        <v>136</v>
      </c>
      <c r="U453" s="65"/>
      <c r="V453" s="65"/>
      <c r="W453" s="65"/>
      <c r="X453" s="65"/>
      <c r="Y453" s="65"/>
      <c r="Z453" s="65"/>
      <c r="AA453" s="65"/>
      <c r="AB453" s="65"/>
      <c r="AC453" s="65"/>
      <c r="AD453" s="65"/>
      <c r="AE453" s="65"/>
      <c r="AF453" s="65"/>
      <c r="AG453" s="65"/>
      <c r="AH453" s="65"/>
      <c r="AI453" s="65"/>
      <c r="AJ453" s="46"/>
      <c r="AK453" s="10"/>
      <c r="AL453" s="10"/>
      <c r="AM453" s="10"/>
      <c r="AN453" s="10"/>
      <c r="AO453" s="65"/>
      <c r="AP453" s="65"/>
      <c r="AQ453" s="65"/>
      <c r="AR453" s="65"/>
      <c r="AS453" s="77"/>
      <c r="AT453" s="77"/>
      <c r="AU453" s="78"/>
      <c r="AV453" s="78"/>
      <c r="AW453" s="79"/>
      <c r="AX453" s="79"/>
    </row>
    <row r="454" spans="1:50" s="13" customFormat="1" ht="43.5" x14ac:dyDescent="0.35">
      <c r="A454" s="10" t="e">
        <f>IF(F454="Gateway","SDWAN Gateway, SDW0020",IF(E454="","",VLOOKUP(E454,#REF!,2,FALSE)))</f>
        <v>#REF!</v>
      </c>
      <c r="B454" s="10" t="e">
        <f>IF(F454="Gateway","not applicable",IF(E454="","",VLOOKUP(E454,#REF!,3,FALSE)))</f>
        <v>#REF!</v>
      </c>
      <c r="C454" s="10" t="e">
        <f>IF(F454="Gateway","19400263",IF(E454="","",VLOOKUP(E454,#REF!,4,FALSE)))</f>
        <v>#REF!</v>
      </c>
      <c r="D454" s="43" t="s">
        <v>1472</v>
      </c>
      <c r="E454" s="43" t="s">
        <v>128</v>
      </c>
      <c r="F454" s="10" t="s">
        <v>129</v>
      </c>
      <c r="G454" s="52" t="s">
        <v>22</v>
      </c>
      <c r="H454" s="46" t="s">
        <v>2047</v>
      </c>
      <c r="I454" s="46"/>
      <c r="J454" s="46">
        <v>30</v>
      </c>
      <c r="K454" s="10"/>
      <c r="L454" s="10" t="s">
        <v>131</v>
      </c>
      <c r="M454" s="10" t="s">
        <v>132</v>
      </c>
      <c r="N454" s="47">
        <v>100</v>
      </c>
      <c r="O454" s="10" t="s">
        <v>421</v>
      </c>
      <c r="P454" s="10"/>
      <c r="Q454" s="46"/>
      <c r="R454" s="48"/>
      <c r="S454" s="10" t="s">
        <v>149</v>
      </c>
      <c r="T454" s="46" t="s">
        <v>136</v>
      </c>
      <c r="U454" s="46"/>
      <c r="V454" s="46"/>
      <c r="W454" s="46"/>
      <c r="X454" s="46"/>
      <c r="Y454" s="46"/>
      <c r="Z454" s="46"/>
      <c r="AA454" s="46"/>
      <c r="AB454" s="46"/>
      <c r="AC454" s="46"/>
      <c r="AD454" s="46"/>
      <c r="AE454" s="46"/>
      <c r="AF454" s="46"/>
      <c r="AG454" s="46"/>
      <c r="AH454" s="46"/>
      <c r="AI454" s="46"/>
      <c r="AJ454" s="46"/>
      <c r="AK454" s="10"/>
      <c r="AL454" s="10"/>
      <c r="AM454" s="10"/>
      <c r="AN454" s="10"/>
      <c r="AO454" s="46"/>
      <c r="AP454" s="46"/>
      <c r="AQ454" s="46"/>
      <c r="AR454" s="46"/>
      <c r="AS454" s="49"/>
      <c r="AT454" s="49"/>
      <c r="AU454" s="50"/>
      <c r="AV454" s="50"/>
      <c r="AW454" s="51"/>
      <c r="AX454" s="51"/>
    </row>
    <row r="455" spans="1:50" s="13" customFormat="1" ht="43.5" x14ac:dyDescent="0.35">
      <c r="A455" s="10" t="e">
        <f>IF(F455="Gateway","SDWAN Gateway, SDW0020",IF(E455="","",VLOOKUP(E455,#REF!,2,FALSE)))</f>
        <v>#REF!</v>
      </c>
      <c r="B455" s="10" t="e">
        <f>IF(F455="Gateway","not applicable",IF(E455="","",VLOOKUP(E455,#REF!,3,FALSE)))</f>
        <v>#REF!</v>
      </c>
      <c r="C455" s="10" t="e">
        <f>IF(F455="Gateway","19400263",IF(E455="","",VLOOKUP(E455,#REF!,4,FALSE)))</f>
        <v>#REF!</v>
      </c>
      <c r="D455" s="43" t="s">
        <v>1474</v>
      </c>
      <c r="E455" s="43" t="s">
        <v>128</v>
      </c>
      <c r="F455" s="10" t="s">
        <v>129</v>
      </c>
      <c r="G455" s="52" t="s">
        <v>22</v>
      </c>
      <c r="H455" s="46" t="s">
        <v>2047</v>
      </c>
      <c r="I455" s="46"/>
      <c r="J455" s="46">
        <v>31</v>
      </c>
      <c r="K455" s="10"/>
      <c r="L455" s="10" t="s">
        <v>131</v>
      </c>
      <c r="M455" s="10" t="s">
        <v>147</v>
      </c>
      <c r="N455" s="47">
        <v>100</v>
      </c>
      <c r="O455" s="10" t="s">
        <v>421</v>
      </c>
      <c r="P455" s="10"/>
      <c r="Q455" s="46"/>
      <c r="R455" s="48"/>
      <c r="S455" s="10" t="s">
        <v>149</v>
      </c>
      <c r="T455" s="46" t="s">
        <v>136</v>
      </c>
      <c r="U455" s="46"/>
      <c r="V455" s="46"/>
      <c r="W455" s="46"/>
      <c r="X455" s="46"/>
      <c r="Y455" s="46"/>
      <c r="Z455" s="46"/>
      <c r="AA455" s="46"/>
      <c r="AB455" s="46"/>
      <c r="AC455" s="46"/>
      <c r="AD455" s="46"/>
      <c r="AE455" s="46"/>
      <c r="AF455" s="46"/>
      <c r="AG455" s="46"/>
      <c r="AH455" s="46"/>
      <c r="AI455" s="46"/>
      <c r="AJ455" s="46"/>
      <c r="AK455" s="10"/>
      <c r="AL455" s="10"/>
      <c r="AM455" s="10"/>
      <c r="AN455" s="10"/>
      <c r="AO455" s="46"/>
      <c r="AP455" s="46"/>
      <c r="AQ455" s="46"/>
      <c r="AR455" s="46"/>
      <c r="AS455" s="49"/>
      <c r="AT455" s="49"/>
      <c r="AU455" s="50"/>
      <c r="AV455" s="50"/>
      <c r="AW455" s="51"/>
      <c r="AX455" s="51"/>
    </row>
    <row r="456" spans="1:50" s="13" customFormat="1" ht="43.5" x14ac:dyDescent="0.35">
      <c r="A456" s="10" t="e">
        <f>IF(F456="Gateway","SDWAN Gateway, SDW0020",IF(E456="","",VLOOKUP(E456,#REF!,2,FALSE)))</f>
        <v>#REF!</v>
      </c>
      <c r="B456" s="10" t="e">
        <f>IF(F456="Gateway","not applicable",IF(E456="","",VLOOKUP(E456,#REF!,3,FALSE)))</f>
        <v>#REF!</v>
      </c>
      <c r="C456" s="10" t="e">
        <f>IF(F456="Gateway","19400263",IF(E456="","",VLOOKUP(E456,#REF!,4,FALSE)))</f>
        <v>#REF!</v>
      </c>
      <c r="D456" s="43" t="s">
        <v>1476</v>
      </c>
      <c r="E456" s="43" t="s">
        <v>128</v>
      </c>
      <c r="F456" s="10" t="s">
        <v>129</v>
      </c>
      <c r="G456" s="52" t="s">
        <v>22</v>
      </c>
      <c r="H456" s="46" t="s">
        <v>422</v>
      </c>
      <c r="I456" s="46"/>
      <c r="J456" s="46">
        <v>30</v>
      </c>
      <c r="K456" s="10"/>
      <c r="L456" s="10" t="s">
        <v>158</v>
      </c>
      <c r="M456" s="10" t="s">
        <v>159</v>
      </c>
      <c r="N456" s="47">
        <v>100</v>
      </c>
      <c r="O456" s="10" t="s">
        <v>423</v>
      </c>
      <c r="P456" s="10"/>
      <c r="Q456" s="46"/>
      <c r="R456" s="48"/>
      <c r="S456" s="10" t="s">
        <v>424</v>
      </c>
      <c r="T456" s="46" t="s">
        <v>136</v>
      </c>
      <c r="U456" s="46"/>
      <c r="V456" s="46"/>
      <c r="W456" s="46"/>
      <c r="X456" s="46"/>
      <c r="Y456" s="46"/>
      <c r="Z456" s="46"/>
      <c r="AA456" s="46"/>
      <c r="AB456" s="46"/>
      <c r="AC456" s="46"/>
      <c r="AD456" s="46"/>
      <c r="AE456" s="46"/>
      <c r="AF456" s="46"/>
      <c r="AG456" s="46"/>
      <c r="AH456" s="46"/>
      <c r="AI456" s="46"/>
      <c r="AJ456" s="46"/>
      <c r="AK456" s="10"/>
      <c r="AL456" s="10"/>
      <c r="AM456" s="10"/>
      <c r="AN456" s="10"/>
      <c r="AO456" s="46"/>
      <c r="AP456" s="46"/>
      <c r="AQ456" s="46"/>
      <c r="AR456" s="46"/>
      <c r="AS456" s="49"/>
      <c r="AT456" s="49"/>
      <c r="AU456" s="50"/>
      <c r="AV456" s="50"/>
      <c r="AW456" s="51"/>
      <c r="AX456" s="51"/>
    </row>
    <row r="457" spans="1:50" s="13" customFormat="1" ht="43.5" x14ac:dyDescent="0.35">
      <c r="A457" s="10" t="e">
        <f>IF(F457="Gateway","SDWAN Gateway, SDW0020",IF(E457="","",VLOOKUP(E457,#REF!,2,FALSE)))</f>
        <v>#REF!</v>
      </c>
      <c r="B457" s="10" t="e">
        <f>IF(F457="Gateway","not applicable",IF(E457="","",VLOOKUP(E457,#REF!,3,FALSE)))</f>
        <v>#REF!</v>
      </c>
      <c r="C457" s="10" t="e">
        <f>IF(F457="Gateway","19400263",IF(E457="","",VLOOKUP(E457,#REF!,4,FALSE)))</f>
        <v>#REF!</v>
      </c>
      <c r="D457" s="43" t="s">
        <v>1478</v>
      </c>
      <c r="E457" s="43" t="s">
        <v>128</v>
      </c>
      <c r="F457" s="10" t="s">
        <v>129</v>
      </c>
      <c r="G457" s="52" t="s">
        <v>22</v>
      </c>
      <c r="H457" s="46" t="s">
        <v>422</v>
      </c>
      <c r="I457" s="46"/>
      <c r="J457" s="69">
        <v>31</v>
      </c>
      <c r="K457" s="10"/>
      <c r="L457" s="10" t="s">
        <v>158</v>
      </c>
      <c r="M457" s="10" t="s">
        <v>159</v>
      </c>
      <c r="N457" s="47">
        <v>50</v>
      </c>
      <c r="O457" s="10" t="s">
        <v>423</v>
      </c>
      <c r="P457" s="10"/>
      <c r="Q457" s="46"/>
      <c r="R457" s="48"/>
      <c r="S457" s="10" t="s">
        <v>160</v>
      </c>
      <c r="T457" s="46" t="s">
        <v>136</v>
      </c>
      <c r="U457" s="46"/>
      <c r="V457" s="46"/>
      <c r="W457" s="46"/>
      <c r="X457" s="46"/>
      <c r="Y457" s="46"/>
      <c r="Z457" s="46"/>
      <c r="AA457" s="46"/>
      <c r="AB457" s="46"/>
      <c r="AC457" s="46"/>
      <c r="AD457" s="46"/>
      <c r="AE457" s="46"/>
      <c r="AF457" s="46"/>
      <c r="AG457" s="46"/>
      <c r="AH457" s="46"/>
      <c r="AI457" s="46"/>
      <c r="AJ457" s="46"/>
      <c r="AK457" s="10"/>
      <c r="AL457" s="10"/>
      <c r="AM457" s="10"/>
      <c r="AN457" s="10"/>
      <c r="AO457" s="46"/>
      <c r="AP457" s="46"/>
      <c r="AQ457" s="46"/>
      <c r="AR457" s="46"/>
      <c r="AS457" s="49"/>
      <c r="AT457" s="49"/>
      <c r="AU457" s="50"/>
      <c r="AV457" s="50"/>
      <c r="AW457" s="51"/>
      <c r="AX457" s="51"/>
    </row>
    <row r="458" spans="1:50" s="13" customFormat="1" ht="58" x14ac:dyDescent="0.35">
      <c r="A458" s="10" t="e">
        <f>IF(F458="Gateway","SDWAN Gateway, SDW0020",IF(E458="","",VLOOKUP(E458,#REF!,2,FALSE)))</f>
        <v>#REF!</v>
      </c>
      <c r="B458" s="10" t="e">
        <f>IF(F458="Gateway","not applicable",IF(E458="","",VLOOKUP(E458,#REF!,3,FALSE)))</f>
        <v>#REF!</v>
      </c>
      <c r="C458" s="10" t="e">
        <f>IF(F458="Gateway","19400263",IF(E458="","",VLOOKUP(E458,#REF!,4,FALSE)))</f>
        <v>#REF!</v>
      </c>
      <c r="D458" s="43" t="s">
        <v>1480</v>
      </c>
      <c r="E458" s="43" t="s">
        <v>128</v>
      </c>
      <c r="F458" s="10" t="s">
        <v>129</v>
      </c>
      <c r="G458" s="52" t="s">
        <v>22</v>
      </c>
      <c r="H458" s="46" t="s">
        <v>2156</v>
      </c>
      <c r="I458" s="46"/>
      <c r="J458" s="46">
        <v>36</v>
      </c>
      <c r="K458" s="10"/>
      <c r="L458" s="10" t="s">
        <v>158</v>
      </c>
      <c r="M458" s="10" t="s">
        <v>159</v>
      </c>
      <c r="N458" s="47">
        <v>50</v>
      </c>
      <c r="O458" s="10" t="s">
        <v>425</v>
      </c>
      <c r="P458" s="10"/>
      <c r="Q458" s="46"/>
      <c r="R458" s="48"/>
      <c r="S458" s="10" t="s">
        <v>160</v>
      </c>
      <c r="T458" s="46" t="s">
        <v>136</v>
      </c>
      <c r="U458" s="46"/>
      <c r="V458" s="46"/>
      <c r="W458" s="46"/>
      <c r="X458" s="46"/>
      <c r="Y458" s="46"/>
      <c r="Z458" s="46"/>
      <c r="AA458" s="46"/>
      <c r="AB458" s="46"/>
      <c r="AC458" s="46"/>
      <c r="AD458" s="46"/>
      <c r="AE458" s="46"/>
      <c r="AF458" s="46"/>
      <c r="AG458" s="46"/>
      <c r="AH458" s="46"/>
      <c r="AI458" s="46"/>
      <c r="AJ458" s="46"/>
      <c r="AK458" s="10"/>
      <c r="AL458" s="10"/>
      <c r="AM458" s="10"/>
      <c r="AN458" s="10"/>
      <c r="AO458" s="46"/>
      <c r="AP458" s="46"/>
      <c r="AQ458" s="46"/>
      <c r="AR458" s="46"/>
      <c r="AS458" s="49"/>
      <c r="AT458" s="49"/>
      <c r="AU458" s="50"/>
      <c r="AV458" s="50"/>
      <c r="AW458" s="51"/>
      <c r="AX458" s="51"/>
    </row>
    <row r="459" spans="1:50" s="13" customFormat="1" ht="58" x14ac:dyDescent="0.35">
      <c r="A459" s="10" t="e">
        <f>IF(F459="Gateway","SDWAN Gateway, SDW0020",IF(E459="","",VLOOKUP(E459,#REF!,2,FALSE)))</f>
        <v>#REF!</v>
      </c>
      <c r="B459" s="10" t="e">
        <f>IF(F459="Gateway","not applicable",IF(E459="","",VLOOKUP(E459,#REF!,3,FALSE)))</f>
        <v>#REF!</v>
      </c>
      <c r="C459" s="10" t="e">
        <f>IF(F459="Gateway","19400263",IF(E459="","",VLOOKUP(E459,#REF!,4,FALSE)))</f>
        <v>#REF!</v>
      </c>
      <c r="D459" s="43" t="s">
        <v>1482</v>
      </c>
      <c r="E459" s="43" t="s">
        <v>128</v>
      </c>
      <c r="F459" s="10" t="s">
        <v>129</v>
      </c>
      <c r="G459" s="52" t="s">
        <v>22</v>
      </c>
      <c r="H459" s="46" t="s">
        <v>2157</v>
      </c>
      <c r="I459" s="46"/>
      <c r="J459" s="46">
        <v>37</v>
      </c>
      <c r="K459" s="10"/>
      <c r="L459" s="10" t="s">
        <v>158</v>
      </c>
      <c r="M459" s="10" t="s">
        <v>159</v>
      </c>
      <c r="N459" s="47">
        <v>50</v>
      </c>
      <c r="O459" s="10" t="s">
        <v>425</v>
      </c>
      <c r="P459" s="10"/>
      <c r="Q459" s="46"/>
      <c r="R459" s="48"/>
      <c r="S459" s="10" t="s">
        <v>160</v>
      </c>
      <c r="T459" s="46" t="s">
        <v>136</v>
      </c>
      <c r="U459" s="46"/>
      <c r="V459" s="46"/>
      <c r="W459" s="46"/>
      <c r="X459" s="46"/>
      <c r="Y459" s="46"/>
      <c r="Z459" s="46"/>
      <c r="AA459" s="46"/>
      <c r="AB459" s="46"/>
      <c r="AC459" s="46"/>
      <c r="AD459" s="46"/>
      <c r="AE459" s="46"/>
      <c r="AF459" s="46"/>
      <c r="AG459" s="46"/>
      <c r="AH459" s="46"/>
      <c r="AI459" s="46"/>
      <c r="AJ459" s="46"/>
      <c r="AK459" s="10"/>
      <c r="AL459" s="10"/>
      <c r="AM459" s="10"/>
      <c r="AN459" s="10"/>
      <c r="AO459" s="46"/>
      <c r="AP459" s="46"/>
      <c r="AQ459" s="46"/>
      <c r="AR459" s="46"/>
      <c r="AS459" s="49"/>
      <c r="AT459" s="49"/>
      <c r="AU459" s="50"/>
      <c r="AV459" s="50"/>
      <c r="AW459" s="51"/>
      <c r="AX459" s="51"/>
    </row>
    <row r="460" spans="1:50" s="13" customFormat="1" ht="43.5" x14ac:dyDescent="0.35">
      <c r="A460" s="10" t="e">
        <f>IF(F460="Gateway","SDWAN Gateway, SDW0020",IF(E460="","",VLOOKUP(E460,#REF!,2,FALSE)))</f>
        <v>#REF!</v>
      </c>
      <c r="B460" s="10" t="e">
        <f>IF(F460="Gateway","not applicable",IF(E460="","",VLOOKUP(E460,#REF!,3,FALSE)))</f>
        <v>#REF!</v>
      </c>
      <c r="C460" s="10" t="e">
        <f>IF(F460="Gateway","19400263",IF(E460="","",VLOOKUP(E460,#REF!,4,FALSE)))</f>
        <v>#REF!</v>
      </c>
      <c r="D460" s="43" t="s">
        <v>1484</v>
      </c>
      <c r="E460" s="43" t="s">
        <v>128</v>
      </c>
      <c r="F460" s="10" t="s">
        <v>129</v>
      </c>
      <c r="G460" s="52" t="s">
        <v>22</v>
      </c>
      <c r="H460" s="46" t="s">
        <v>2158</v>
      </c>
      <c r="I460" s="46"/>
      <c r="J460" s="46">
        <v>36</v>
      </c>
      <c r="K460" s="10"/>
      <c r="L460" s="10" t="s">
        <v>158</v>
      </c>
      <c r="M460" s="10" t="s">
        <v>159</v>
      </c>
      <c r="N460" s="47">
        <v>50</v>
      </c>
      <c r="O460" s="10" t="s">
        <v>426</v>
      </c>
      <c r="P460" s="10"/>
      <c r="Q460" s="46"/>
      <c r="R460" s="48"/>
      <c r="S460" s="10" t="s">
        <v>160</v>
      </c>
      <c r="T460" s="46" t="s">
        <v>136</v>
      </c>
      <c r="U460" s="46"/>
      <c r="V460" s="46"/>
      <c r="W460" s="46"/>
      <c r="X460" s="46"/>
      <c r="Y460" s="46"/>
      <c r="Z460" s="46"/>
      <c r="AA460" s="46"/>
      <c r="AB460" s="46"/>
      <c r="AC460" s="46"/>
      <c r="AD460" s="46"/>
      <c r="AE460" s="46"/>
      <c r="AF460" s="46"/>
      <c r="AG460" s="46"/>
      <c r="AH460" s="46"/>
      <c r="AI460" s="46"/>
      <c r="AJ460" s="46"/>
      <c r="AK460" s="10"/>
      <c r="AL460" s="10"/>
      <c r="AM460" s="10"/>
      <c r="AN460" s="10"/>
      <c r="AO460" s="46"/>
      <c r="AP460" s="46"/>
      <c r="AQ460" s="46"/>
      <c r="AR460" s="46"/>
      <c r="AS460" s="49"/>
      <c r="AT460" s="49"/>
      <c r="AU460" s="50"/>
      <c r="AV460" s="50"/>
      <c r="AW460" s="51"/>
      <c r="AX460" s="51"/>
    </row>
    <row r="461" spans="1:50" s="13" customFormat="1" ht="43.5" x14ac:dyDescent="0.35">
      <c r="A461" s="10" t="e">
        <f>IF(F461="Gateway","SDWAN Gateway, SDW0020",IF(E461="","",VLOOKUP(E461,#REF!,2,FALSE)))</f>
        <v>#REF!</v>
      </c>
      <c r="B461" s="10" t="e">
        <f>IF(F461="Gateway","not applicable",IF(E461="","",VLOOKUP(E461,#REF!,3,FALSE)))</f>
        <v>#REF!</v>
      </c>
      <c r="C461" s="10" t="e">
        <f>IF(F461="Gateway","19400263",IF(E461="","",VLOOKUP(E461,#REF!,4,FALSE)))</f>
        <v>#REF!</v>
      </c>
      <c r="D461" s="43" t="s">
        <v>1486</v>
      </c>
      <c r="E461" s="43" t="s">
        <v>128</v>
      </c>
      <c r="F461" s="10" t="s">
        <v>129</v>
      </c>
      <c r="G461" s="52" t="s">
        <v>22</v>
      </c>
      <c r="H461" s="46" t="s">
        <v>2158</v>
      </c>
      <c r="I461" s="46"/>
      <c r="J461" s="46">
        <v>37</v>
      </c>
      <c r="K461" s="10"/>
      <c r="L461" s="10" t="s">
        <v>158</v>
      </c>
      <c r="M461" s="10" t="s">
        <v>159</v>
      </c>
      <c r="N461" s="47">
        <v>50</v>
      </c>
      <c r="O461" s="10" t="s">
        <v>426</v>
      </c>
      <c r="P461" s="10"/>
      <c r="Q461" s="46"/>
      <c r="R461" s="48"/>
      <c r="S461" s="10" t="s">
        <v>160</v>
      </c>
      <c r="T461" s="46" t="s">
        <v>136</v>
      </c>
      <c r="U461" s="46"/>
      <c r="V461" s="46"/>
      <c r="W461" s="46"/>
      <c r="X461" s="46"/>
      <c r="Y461" s="46"/>
      <c r="Z461" s="46"/>
      <c r="AA461" s="46"/>
      <c r="AB461" s="46"/>
      <c r="AC461" s="46"/>
      <c r="AD461" s="46"/>
      <c r="AE461" s="46"/>
      <c r="AF461" s="46"/>
      <c r="AG461" s="46"/>
      <c r="AH461" s="46"/>
      <c r="AI461" s="46"/>
      <c r="AJ461" s="46"/>
      <c r="AK461" s="10"/>
      <c r="AL461" s="10"/>
      <c r="AM461" s="10"/>
      <c r="AN461" s="10"/>
      <c r="AO461" s="46"/>
      <c r="AP461" s="46"/>
      <c r="AQ461" s="46"/>
      <c r="AR461" s="46"/>
      <c r="AS461" s="49"/>
      <c r="AT461" s="49"/>
      <c r="AU461" s="50"/>
      <c r="AV461" s="50"/>
      <c r="AW461" s="51"/>
      <c r="AX461" s="51"/>
    </row>
    <row r="462" spans="1:50" s="13" customFormat="1" x14ac:dyDescent="0.35">
      <c r="A462" s="10" t="e">
        <f>IF(F462="Gateway","SDWAN Gateway, SDW0020",IF(E462="","",VLOOKUP(E462,#REF!,2,FALSE)))</f>
        <v>#REF!</v>
      </c>
      <c r="B462" s="10" t="e">
        <f>IF(F462="Gateway","not applicable",IF(E462="","",VLOOKUP(E462,#REF!,3,FALSE)))</f>
        <v>#REF!</v>
      </c>
      <c r="C462" s="10" t="e">
        <f>IF(F462="Gateway","19400263",IF(E462="","",VLOOKUP(E462,#REF!,4,FALSE)))</f>
        <v>#REF!</v>
      </c>
      <c r="D462" s="43" t="s">
        <v>1488</v>
      </c>
      <c r="E462" s="43" t="s">
        <v>128</v>
      </c>
      <c r="F462" s="10" t="s">
        <v>129</v>
      </c>
      <c r="G462" s="52" t="s">
        <v>22</v>
      </c>
      <c r="H462" s="46" t="s">
        <v>2048</v>
      </c>
      <c r="I462" s="46"/>
      <c r="J462" s="46">
        <v>38</v>
      </c>
      <c r="K462" s="10"/>
      <c r="L462" s="10" t="s">
        <v>205</v>
      </c>
      <c r="M462" s="10" t="s">
        <v>147</v>
      </c>
      <c r="N462" s="47">
        <v>20</v>
      </c>
      <c r="O462" s="10" t="s">
        <v>427</v>
      </c>
      <c r="P462" s="10"/>
      <c r="Q462" s="46"/>
      <c r="R462" s="48"/>
      <c r="S462" s="10" t="s">
        <v>160</v>
      </c>
      <c r="T462" s="46" t="s">
        <v>136</v>
      </c>
      <c r="U462" s="46"/>
      <c r="V462" s="46"/>
      <c r="W462" s="46"/>
      <c r="X462" s="46"/>
      <c r="Y462" s="46"/>
      <c r="Z462" s="46"/>
      <c r="AA462" s="46"/>
      <c r="AB462" s="46"/>
      <c r="AC462" s="46"/>
      <c r="AD462" s="46"/>
      <c r="AE462" s="46"/>
      <c r="AF462" s="46"/>
      <c r="AG462" s="46"/>
      <c r="AH462" s="46"/>
      <c r="AI462" s="46"/>
      <c r="AJ462" s="46"/>
      <c r="AK462" s="10"/>
      <c r="AL462" s="10"/>
      <c r="AM462" s="10"/>
      <c r="AN462" s="10"/>
      <c r="AO462" s="46"/>
      <c r="AP462" s="46"/>
      <c r="AQ462" s="46"/>
      <c r="AR462" s="46"/>
      <c r="AS462" s="49"/>
      <c r="AT462" s="49"/>
      <c r="AU462" s="50"/>
      <c r="AV462" s="50"/>
      <c r="AW462" s="51"/>
      <c r="AX462" s="51"/>
    </row>
    <row r="463" spans="1:50" s="13" customFormat="1" x14ac:dyDescent="0.35">
      <c r="A463" s="10" t="e">
        <f>IF(F463="Gateway","SDWAN Gateway, SDW0020",IF(E463="","",VLOOKUP(E463,#REF!,2,FALSE)))</f>
        <v>#REF!</v>
      </c>
      <c r="B463" s="10" t="e">
        <f>IF(F463="Gateway","not applicable",IF(E463="","",VLOOKUP(E463,#REF!,3,FALSE)))</f>
        <v>#REF!</v>
      </c>
      <c r="C463" s="10" t="e">
        <f>IF(F463="Gateway","19400263",IF(E463="","",VLOOKUP(E463,#REF!,4,FALSE)))</f>
        <v>#REF!</v>
      </c>
      <c r="D463" s="43" t="s">
        <v>1490</v>
      </c>
      <c r="E463" s="43" t="s">
        <v>128</v>
      </c>
      <c r="F463" s="10" t="s">
        <v>129</v>
      </c>
      <c r="G463" s="52" t="s">
        <v>22</v>
      </c>
      <c r="H463" s="46" t="s">
        <v>2048</v>
      </c>
      <c r="I463" s="46"/>
      <c r="J463" s="69">
        <v>39</v>
      </c>
      <c r="K463" s="10"/>
      <c r="L463" s="10" t="s">
        <v>205</v>
      </c>
      <c r="M463" s="10" t="s">
        <v>159</v>
      </c>
      <c r="N463" s="47">
        <v>20</v>
      </c>
      <c r="O463" s="10" t="s">
        <v>427</v>
      </c>
      <c r="P463" s="10"/>
      <c r="Q463" s="46"/>
      <c r="R463" s="48"/>
      <c r="S463" s="10" t="s">
        <v>160</v>
      </c>
      <c r="T463" s="46" t="s">
        <v>136</v>
      </c>
      <c r="U463" s="46"/>
      <c r="V463" s="46"/>
      <c r="W463" s="46"/>
      <c r="X463" s="46"/>
      <c r="Y463" s="46"/>
      <c r="Z463" s="46"/>
      <c r="AA463" s="46"/>
      <c r="AB463" s="46"/>
      <c r="AC463" s="46"/>
      <c r="AD463" s="46"/>
      <c r="AE463" s="46"/>
      <c r="AF463" s="46"/>
      <c r="AG463" s="46"/>
      <c r="AH463" s="46"/>
      <c r="AI463" s="46"/>
      <c r="AJ463" s="46"/>
      <c r="AK463" s="10"/>
      <c r="AL463" s="10"/>
      <c r="AM463" s="10"/>
      <c r="AN463" s="10"/>
      <c r="AO463" s="46"/>
      <c r="AP463" s="46"/>
      <c r="AQ463" s="46"/>
      <c r="AR463" s="46"/>
      <c r="AS463" s="49"/>
      <c r="AT463" s="49"/>
      <c r="AU463" s="50"/>
      <c r="AV463" s="50"/>
      <c r="AW463" s="51"/>
      <c r="AX463" s="51"/>
    </row>
    <row r="464" spans="1:50" s="13" customFormat="1" x14ac:dyDescent="0.35">
      <c r="A464" s="10" t="e">
        <f>IF(F464="Gateway","SDWAN Gateway, SDW0020",IF(E464="","",VLOOKUP(E464,#REF!,2,FALSE)))</f>
        <v>#REF!</v>
      </c>
      <c r="B464" s="10" t="e">
        <f>IF(F464="Gateway","not applicable",IF(E464="","",VLOOKUP(E464,#REF!,3,FALSE)))</f>
        <v>#REF!</v>
      </c>
      <c r="C464" s="10" t="e">
        <f>IF(F464="Gateway","19400263",IF(E464="","",VLOOKUP(E464,#REF!,4,FALSE)))</f>
        <v>#REF!</v>
      </c>
      <c r="D464" s="43" t="s">
        <v>1492</v>
      </c>
      <c r="E464" s="43" t="s">
        <v>128</v>
      </c>
      <c r="F464" s="10" t="s">
        <v>129</v>
      </c>
      <c r="G464" s="52" t="s">
        <v>22</v>
      </c>
      <c r="H464" s="46" t="s">
        <v>2159</v>
      </c>
      <c r="I464" s="46"/>
      <c r="J464" s="46">
        <v>38</v>
      </c>
      <c r="K464" s="10"/>
      <c r="L464" s="10" t="s">
        <v>205</v>
      </c>
      <c r="M464" s="10" t="s">
        <v>147</v>
      </c>
      <c r="N464" s="47">
        <v>20</v>
      </c>
      <c r="O464" s="10" t="s">
        <v>428</v>
      </c>
      <c r="P464" s="10"/>
      <c r="Q464" s="46"/>
      <c r="R464" s="48"/>
      <c r="S464" s="10" t="s">
        <v>160</v>
      </c>
      <c r="T464" s="46" t="s">
        <v>136</v>
      </c>
      <c r="U464" s="46"/>
      <c r="V464" s="46"/>
      <c r="W464" s="46"/>
      <c r="X464" s="46"/>
      <c r="Y464" s="46"/>
      <c r="Z464" s="46"/>
      <c r="AA464" s="46"/>
      <c r="AB464" s="46"/>
      <c r="AC464" s="46"/>
      <c r="AD464" s="46"/>
      <c r="AE464" s="46"/>
      <c r="AF464" s="46"/>
      <c r="AG464" s="46"/>
      <c r="AH464" s="46"/>
      <c r="AI464" s="46"/>
      <c r="AJ464" s="46"/>
      <c r="AK464" s="10"/>
      <c r="AL464" s="10"/>
      <c r="AM464" s="10"/>
      <c r="AN464" s="10"/>
      <c r="AO464" s="46"/>
      <c r="AP464" s="46"/>
      <c r="AQ464" s="46"/>
      <c r="AR464" s="46"/>
      <c r="AS464" s="49"/>
      <c r="AT464" s="49"/>
      <c r="AU464" s="50"/>
      <c r="AV464" s="50"/>
      <c r="AW464" s="51"/>
      <c r="AX464" s="51"/>
    </row>
    <row r="465" spans="1:62" s="13" customFormat="1" x14ac:dyDescent="0.35">
      <c r="A465" s="10" t="e">
        <f>IF(F465="Gateway","SDWAN Gateway, SDW0020",IF(E465="","",VLOOKUP(E465,#REF!,2,FALSE)))</f>
        <v>#REF!</v>
      </c>
      <c r="B465" s="10" t="e">
        <f>IF(F465="Gateway","not applicable",IF(E465="","",VLOOKUP(E465,#REF!,3,FALSE)))</f>
        <v>#REF!</v>
      </c>
      <c r="C465" s="10" t="e">
        <f>IF(F465="Gateway","19400263",IF(E465="","",VLOOKUP(E465,#REF!,4,FALSE)))</f>
        <v>#REF!</v>
      </c>
      <c r="D465" s="43" t="s">
        <v>1494</v>
      </c>
      <c r="E465" s="43" t="s">
        <v>128</v>
      </c>
      <c r="F465" s="10" t="s">
        <v>129</v>
      </c>
      <c r="G465" s="52" t="s">
        <v>22</v>
      </c>
      <c r="H465" s="46" t="s">
        <v>2159</v>
      </c>
      <c r="I465" s="46"/>
      <c r="J465" s="69">
        <v>39</v>
      </c>
      <c r="K465" s="10"/>
      <c r="L465" s="10" t="s">
        <v>205</v>
      </c>
      <c r="M465" s="10" t="s">
        <v>159</v>
      </c>
      <c r="N465" s="47">
        <v>20</v>
      </c>
      <c r="O465" s="10" t="s">
        <v>428</v>
      </c>
      <c r="P465" s="10"/>
      <c r="Q465" s="46"/>
      <c r="R465" s="48"/>
      <c r="S465" s="10" t="s">
        <v>160</v>
      </c>
      <c r="T465" s="46" t="s">
        <v>136</v>
      </c>
      <c r="U465" s="46"/>
      <c r="V465" s="46"/>
      <c r="W465" s="46"/>
      <c r="X465" s="46"/>
      <c r="Y465" s="46"/>
      <c r="Z465" s="46"/>
      <c r="AA465" s="46"/>
      <c r="AB465" s="46"/>
      <c r="AC465" s="46"/>
      <c r="AD465" s="46"/>
      <c r="AE465" s="46"/>
      <c r="AF465" s="46"/>
      <c r="AG465" s="46"/>
      <c r="AH465" s="46"/>
      <c r="AI465" s="46"/>
      <c r="AJ465" s="46"/>
      <c r="AK465" s="10"/>
      <c r="AL465" s="10"/>
      <c r="AM465" s="10"/>
      <c r="AN465" s="10"/>
      <c r="AO465" s="46"/>
      <c r="AP465" s="46"/>
      <c r="AQ465" s="46"/>
      <c r="AR465" s="46"/>
      <c r="AS465" s="49"/>
      <c r="AT465" s="49"/>
      <c r="AU465" s="50"/>
      <c r="AV465" s="50"/>
      <c r="AW465" s="51"/>
      <c r="AX465" s="51"/>
    </row>
    <row r="466" spans="1:62" s="68" customFormat="1" x14ac:dyDescent="0.35">
      <c r="A466" s="62" t="e">
        <f>IF(F466="Gateway","SDWAN Gateway, SDW0020",IF(E466="","",VLOOKUP(E466,#REF!,2,FALSE)))</f>
        <v>#REF!</v>
      </c>
      <c r="B466" s="62" t="e">
        <f>IF(F466="Gateway","not applicable",IF(E466="","",VLOOKUP(E466,#REF!,3,FALSE)))</f>
        <v>#REF!</v>
      </c>
      <c r="C466" s="62" t="e">
        <f>IF(F466="Gateway","19400263",IF(E466="","",VLOOKUP(E466,#REF!,4,FALSE)))</f>
        <v>#REF!</v>
      </c>
      <c r="D466" s="64" t="s">
        <v>429</v>
      </c>
      <c r="E466" s="64" t="s">
        <v>128</v>
      </c>
      <c r="F466" s="62" t="s">
        <v>129</v>
      </c>
      <c r="G466" s="65" t="s">
        <v>49</v>
      </c>
      <c r="H466" s="65" t="s">
        <v>430</v>
      </c>
      <c r="I466" s="65"/>
      <c r="J466" s="65">
        <v>38</v>
      </c>
      <c r="K466" s="62"/>
      <c r="L466" s="62" t="s">
        <v>158</v>
      </c>
      <c r="M466" s="62" t="s">
        <v>159</v>
      </c>
      <c r="N466" s="76">
        <v>20</v>
      </c>
      <c r="O466" s="62" t="s">
        <v>359</v>
      </c>
      <c r="P466" s="62"/>
      <c r="Q466" s="65"/>
      <c r="R466" s="63"/>
      <c r="S466" s="62" t="s">
        <v>160</v>
      </c>
      <c r="T466" s="65" t="s">
        <v>136</v>
      </c>
      <c r="U466" s="65"/>
      <c r="V466" s="65"/>
      <c r="W466" s="65"/>
      <c r="X466" s="65"/>
      <c r="Y466" s="65"/>
      <c r="Z466" s="65"/>
      <c r="AA466" s="65"/>
      <c r="AB466" s="65"/>
      <c r="AC466" s="65"/>
      <c r="AD466" s="65"/>
      <c r="AE466" s="65"/>
      <c r="AF466" s="65"/>
      <c r="AG466" s="65"/>
      <c r="AH466" s="65"/>
      <c r="AI466" s="65"/>
      <c r="AJ466" s="46"/>
      <c r="AK466" s="10"/>
      <c r="AL466" s="10"/>
      <c r="AM466" s="10"/>
      <c r="AN466" s="10"/>
      <c r="AO466" s="65"/>
      <c r="AP466" s="65"/>
      <c r="AQ466" s="65"/>
      <c r="AR466" s="65"/>
      <c r="AS466" s="77"/>
      <c r="AT466" s="77"/>
      <c r="AU466" s="78"/>
      <c r="AV466" s="78"/>
      <c r="AW466" s="79"/>
      <c r="AX466" s="79"/>
    </row>
    <row r="467" spans="1:62" s="68" customFormat="1" x14ac:dyDescent="0.35">
      <c r="A467" s="62" t="e">
        <f>IF(F467="Gateway","SDWAN Gateway, SDW0020",IF(E467="","",VLOOKUP(E467,#REF!,2,FALSE)))</f>
        <v>#REF!</v>
      </c>
      <c r="B467" s="62" t="e">
        <f>IF(F467="Gateway","not applicable",IF(E467="","",VLOOKUP(E467,#REF!,3,FALSE)))</f>
        <v>#REF!</v>
      </c>
      <c r="C467" s="62" t="e">
        <f>IF(F467="Gateway","19400263",IF(E467="","",VLOOKUP(E467,#REF!,4,FALSE)))</f>
        <v>#REF!</v>
      </c>
      <c r="D467" s="64" t="s">
        <v>431</v>
      </c>
      <c r="E467" s="64" t="s">
        <v>128</v>
      </c>
      <c r="F467" s="62" t="s">
        <v>129</v>
      </c>
      <c r="G467" s="65" t="s">
        <v>49</v>
      </c>
      <c r="H467" s="65" t="s">
        <v>430</v>
      </c>
      <c r="I467" s="65"/>
      <c r="J467" s="73">
        <v>39</v>
      </c>
      <c r="K467" s="62"/>
      <c r="L467" s="62" t="s">
        <v>158</v>
      </c>
      <c r="M467" s="62" t="s">
        <v>159</v>
      </c>
      <c r="N467" s="76">
        <v>20</v>
      </c>
      <c r="O467" s="62" t="s">
        <v>359</v>
      </c>
      <c r="P467" s="62"/>
      <c r="Q467" s="65"/>
      <c r="R467" s="63"/>
      <c r="S467" s="62" t="s">
        <v>160</v>
      </c>
      <c r="T467" s="65" t="s">
        <v>136</v>
      </c>
      <c r="U467" s="65"/>
      <c r="V467" s="65"/>
      <c r="W467" s="65"/>
      <c r="X467" s="65"/>
      <c r="Y467" s="65"/>
      <c r="Z467" s="65"/>
      <c r="AA467" s="65"/>
      <c r="AB467" s="65"/>
      <c r="AC467" s="65"/>
      <c r="AD467" s="65"/>
      <c r="AE467" s="65"/>
      <c r="AF467" s="65"/>
      <c r="AG467" s="65"/>
      <c r="AH467" s="65"/>
      <c r="AI467" s="65"/>
      <c r="AJ467" s="46"/>
      <c r="AK467" s="10"/>
      <c r="AL467" s="10"/>
      <c r="AM467" s="10"/>
      <c r="AN467" s="10"/>
      <c r="AO467" s="65"/>
      <c r="AP467" s="65"/>
      <c r="AQ467" s="65"/>
      <c r="AR467" s="65"/>
      <c r="AS467" s="77"/>
      <c r="AT467" s="77"/>
      <c r="AU467" s="78"/>
      <c r="AV467" s="78"/>
      <c r="AW467" s="79"/>
      <c r="AX467" s="79"/>
    </row>
    <row r="468" spans="1:62" s="90" customFormat="1" ht="72.5" x14ac:dyDescent="0.35">
      <c r="A468" s="81" t="e">
        <f>IF(F468="Gateway","SDWAN Gateway, SDW0020",IF(E468="","",VLOOKUP(E468,#REF!,2,FALSE)))</f>
        <v>#REF!</v>
      </c>
      <c r="B468" s="81" t="e">
        <f>IF(F468="Gateway","not applicable",IF(E468="","",VLOOKUP(E468,#REF!,3,FALSE)))</f>
        <v>#REF!</v>
      </c>
      <c r="C468" s="81" t="e">
        <f>IF(F468="Gateway","19400263",IF(E468="","",VLOOKUP(E468,#REF!,4,FALSE)))</f>
        <v>#REF!</v>
      </c>
      <c r="D468" s="82" t="s">
        <v>1496</v>
      </c>
      <c r="E468" s="82" t="s">
        <v>128</v>
      </c>
      <c r="F468" s="81" t="s">
        <v>129</v>
      </c>
      <c r="G468" s="55" t="s">
        <v>26</v>
      </c>
      <c r="H468" s="83" t="s">
        <v>2160</v>
      </c>
      <c r="I468" s="83"/>
      <c r="J468" s="83" t="s">
        <v>432</v>
      </c>
      <c r="K468" s="81"/>
      <c r="L468" s="81" t="s">
        <v>131</v>
      </c>
      <c r="M468" s="81" t="s">
        <v>132</v>
      </c>
      <c r="N468" s="84" t="s">
        <v>433</v>
      </c>
      <c r="O468" s="81"/>
      <c r="P468" s="81" t="s">
        <v>133</v>
      </c>
      <c r="Q468" s="83"/>
      <c r="R468" s="85"/>
      <c r="S468" s="86" t="s">
        <v>434</v>
      </c>
      <c r="T468" s="83"/>
      <c r="U468" s="83"/>
      <c r="V468" s="83"/>
      <c r="W468" s="83"/>
      <c r="X468" s="83"/>
      <c r="Y468" s="83"/>
      <c r="Z468" s="83"/>
      <c r="AA468" s="83"/>
      <c r="AB468" s="83"/>
      <c r="AC468" s="83"/>
      <c r="AD468" s="83"/>
      <c r="AE468" s="83"/>
      <c r="AF468" s="83"/>
      <c r="AG468" s="83" t="s">
        <v>140</v>
      </c>
      <c r="AH468" s="83">
        <v>500</v>
      </c>
      <c r="AI468" s="83"/>
      <c r="AJ468" s="46"/>
      <c r="AK468" s="10"/>
      <c r="AL468" s="10"/>
      <c r="AM468" s="10"/>
      <c r="AN468" s="10"/>
      <c r="AO468" s="83"/>
      <c r="AP468" s="83"/>
      <c r="AQ468" s="83"/>
      <c r="AR468" s="83"/>
      <c r="AS468" s="87"/>
      <c r="AT468" s="87"/>
      <c r="AU468" s="88"/>
      <c r="AV468" s="88"/>
      <c r="AW468" s="89"/>
      <c r="AX468" s="89"/>
    </row>
    <row r="469" spans="1:62" s="90" customFormat="1" ht="72.5" x14ac:dyDescent="0.35">
      <c r="A469" s="81" t="e">
        <f>IF(F469="Gateway","SDWAN Gateway, SDW0020",IF(E469="","",VLOOKUP(E469,#REF!,2,FALSE)))</f>
        <v>#REF!</v>
      </c>
      <c r="B469" s="81" t="e">
        <f>IF(F469="Gateway","not applicable",IF(E469="","",VLOOKUP(E469,#REF!,3,FALSE)))</f>
        <v>#REF!</v>
      </c>
      <c r="C469" s="81" t="e">
        <f>IF(F469="Gateway","19400263",IF(E469="","",VLOOKUP(E469,#REF!,4,FALSE)))</f>
        <v>#REF!</v>
      </c>
      <c r="D469" s="82" t="s">
        <v>1496</v>
      </c>
      <c r="E469" s="82" t="s">
        <v>128</v>
      </c>
      <c r="F469" s="81" t="s">
        <v>129</v>
      </c>
      <c r="G469" s="55" t="s">
        <v>26</v>
      </c>
      <c r="H469" s="83" t="s">
        <v>2160</v>
      </c>
      <c r="I469" s="83"/>
      <c r="J469" s="83" t="s">
        <v>432</v>
      </c>
      <c r="K469" s="81"/>
      <c r="L469" s="81" t="s">
        <v>131</v>
      </c>
      <c r="M469" s="81" t="s">
        <v>132</v>
      </c>
      <c r="N469" s="84" t="s">
        <v>435</v>
      </c>
      <c r="O469" s="81"/>
      <c r="P469" s="81" t="s">
        <v>133</v>
      </c>
      <c r="Q469" s="83"/>
      <c r="R469" s="85"/>
      <c r="S469" s="86" t="s">
        <v>434</v>
      </c>
      <c r="T469" s="83"/>
      <c r="U469" s="83"/>
      <c r="V469" s="83"/>
      <c r="W469" s="83"/>
      <c r="X469" s="83"/>
      <c r="Y469" s="83"/>
      <c r="Z469" s="83"/>
      <c r="AA469" s="83"/>
      <c r="AB469" s="83"/>
      <c r="AC469" s="83"/>
      <c r="AD469" s="83"/>
      <c r="AE469" s="83"/>
      <c r="AF469" s="83"/>
      <c r="AG469" s="83" t="s">
        <v>140</v>
      </c>
      <c r="AH469" s="83">
        <v>700</v>
      </c>
      <c r="AI469" s="83"/>
      <c r="AJ469" s="46"/>
      <c r="AK469" s="10"/>
      <c r="AL469" s="10"/>
      <c r="AM469" s="10"/>
      <c r="AN469" s="10"/>
      <c r="AO469" s="83"/>
      <c r="AP469" s="83"/>
      <c r="AQ469" s="83"/>
      <c r="AR469" s="83"/>
      <c r="AS469" s="87"/>
      <c r="AT469" s="87"/>
      <c r="AU469" s="88"/>
      <c r="AV469" s="88"/>
      <c r="AW469" s="89"/>
      <c r="AX469" s="89"/>
    </row>
    <row r="470" spans="1:62" s="85" customFormat="1" x14ac:dyDescent="0.35">
      <c r="A470" s="81" t="e">
        <f>IF(F470="Gateway","SDWAN Gateway, SDW0020",IF(E470="","",VLOOKUP(E470,#REF!,2,FALSE)))</f>
        <v>#REF!</v>
      </c>
      <c r="B470" s="81" t="e">
        <f>IF(F470="Gateway","not applicable",IF(E470="","",VLOOKUP(E470,#REF!,3,FALSE)))</f>
        <v>#REF!</v>
      </c>
      <c r="C470" s="81" t="e">
        <f>IF(F470="Gateway","19400263",IF(E470="","",VLOOKUP(E470,#REF!,4,FALSE)))</f>
        <v>#REF!</v>
      </c>
      <c r="D470" s="85" t="s">
        <v>1496</v>
      </c>
      <c r="E470" s="82" t="s">
        <v>128</v>
      </c>
      <c r="F470" s="81" t="s">
        <v>129</v>
      </c>
      <c r="G470" s="55" t="s">
        <v>26</v>
      </c>
      <c r="H470" s="278" t="s">
        <v>2160</v>
      </c>
      <c r="J470" s="83" t="s">
        <v>432</v>
      </c>
      <c r="L470" s="85" t="s">
        <v>131</v>
      </c>
      <c r="M470" s="85" t="s">
        <v>132</v>
      </c>
      <c r="N470" s="85">
        <v>10000</v>
      </c>
      <c r="P470" s="81" t="s">
        <v>133</v>
      </c>
      <c r="S470" s="86" t="s">
        <v>434</v>
      </c>
      <c r="AG470" s="83" t="s">
        <v>140</v>
      </c>
      <c r="AH470" s="85">
        <v>1000</v>
      </c>
      <c r="AI470" s="83"/>
      <c r="AJ470" s="46"/>
      <c r="AK470" s="48"/>
      <c r="AL470" s="48"/>
      <c r="AM470" s="48"/>
      <c r="AN470" s="48"/>
    </row>
    <row r="471" spans="1:62" s="85" customFormat="1" x14ac:dyDescent="0.35">
      <c r="A471" s="81" t="e">
        <f>IF(F471="Gateway","SDWAN Gateway, SDW0020",IF(E471="","",VLOOKUP(E471,#REF!,2,FALSE)))</f>
        <v>#REF!</v>
      </c>
      <c r="B471" s="81" t="e">
        <f>IF(F471="Gateway","not applicable",IF(E471="","",VLOOKUP(E471,#REF!,3,FALSE)))</f>
        <v>#REF!</v>
      </c>
      <c r="C471" s="81" t="e">
        <f>IF(F471="Gateway","19400263",IF(E471="","",VLOOKUP(E471,#REF!,4,FALSE)))</f>
        <v>#REF!</v>
      </c>
      <c r="D471" s="85" t="s">
        <v>1498</v>
      </c>
      <c r="E471" s="82" t="s">
        <v>128</v>
      </c>
      <c r="F471" s="81" t="s">
        <v>129</v>
      </c>
      <c r="G471" s="55" t="s">
        <v>26</v>
      </c>
      <c r="H471" s="278" t="s">
        <v>2161</v>
      </c>
      <c r="J471" s="83" t="s">
        <v>432</v>
      </c>
      <c r="L471" s="85" t="s">
        <v>131</v>
      </c>
      <c r="M471" s="85" t="s">
        <v>132</v>
      </c>
      <c r="N471" s="85" t="s">
        <v>433</v>
      </c>
      <c r="P471" s="81" t="s">
        <v>133</v>
      </c>
      <c r="S471" s="86" t="s">
        <v>434</v>
      </c>
      <c r="AG471" s="83" t="s">
        <v>140</v>
      </c>
      <c r="AH471" s="85">
        <v>500</v>
      </c>
      <c r="AI471" s="83"/>
      <c r="AJ471" s="46"/>
      <c r="AK471" s="48"/>
      <c r="AL471" s="48"/>
      <c r="AM471" s="48"/>
      <c r="AN471" s="48"/>
    </row>
    <row r="472" spans="1:62" s="85" customFormat="1" x14ac:dyDescent="0.35">
      <c r="A472" s="81" t="e">
        <f>IF(F472="Gateway","SDWAN Gateway, SDW0020",IF(E472="","",VLOOKUP(E472,#REF!,2,FALSE)))</f>
        <v>#REF!</v>
      </c>
      <c r="B472" s="81" t="e">
        <f>IF(F472="Gateway","not applicable",IF(E472="","",VLOOKUP(E472,#REF!,3,FALSE)))</f>
        <v>#REF!</v>
      </c>
      <c r="C472" s="81" t="e">
        <f>IF(F472="Gateway","19400263",IF(E472="","",VLOOKUP(E472,#REF!,4,FALSE)))</f>
        <v>#REF!</v>
      </c>
      <c r="D472" s="85" t="s">
        <v>1498</v>
      </c>
      <c r="E472" s="82" t="s">
        <v>128</v>
      </c>
      <c r="F472" s="81" t="s">
        <v>129</v>
      </c>
      <c r="G472" s="55" t="s">
        <v>26</v>
      </c>
      <c r="H472" s="278" t="s">
        <v>2161</v>
      </c>
      <c r="J472" s="83" t="s">
        <v>432</v>
      </c>
      <c r="L472" s="85" t="s">
        <v>131</v>
      </c>
      <c r="M472" s="85" t="s">
        <v>132</v>
      </c>
      <c r="N472" s="85" t="s">
        <v>435</v>
      </c>
      <c r="P472" s="81" t="s">
        <v>133</v>
      </c>
      <c r="S472" s="86" t="s">
        <v>434</v>
      </c>
      <c r="AG472" s="83" t="s">
        <v>140</v>
      </c>
      <c r="AH472" s="85">
        <v>700</v>
      </c>
      <c r="AI472" s="83"/>
      <c r="AJ472" s="46"/>
      <c r="AK472" s="48"/>
      <c r="AL472" s="48"/>
      <c r="AM472" s="48"/>
      <c r="AN472" s="48"/>
    </row>
    <row r="473" spans="1:62" s="85" customFormat="1" x14ac:dyDescent="0.35">
      <c r="A473" s="81" t="e">
        <f>IF(F473="Gateway","SDWAN Gateway, SDW0020",IF(E473="","",VLOOKUP(E473,#REF!,2,FALSE)))</f>
        <v>#REF!</v>
      </c>
      <c r="B473" s="81" t="e">
        <f>IF(F473="Gateway","not applicable",IF(E473="","",VLOOKUP(E473,#REF!,3,FALSE)))</f>
        <v>#REF!</v>
      </c>
      <c r="C473" s="81" t="e">
        <f>IF(F473="Gateway","19400263",IF(E473="","",VLOOKUP(E473,#REF!,4,FALSE)))</f>
        <v>#REF!</v>
      </c>
      <c r="D473" s="85" t="s">
        <v>1498</v>
      </c>
      <c r="E473" s="82" t="s">
        <v>128</v>
      </c>
      <c r="F473" s="81" t="s">
        <v>129</v>
      </c>
      <c r="G473" s="55" t="s">
        <v>26</v>
      </c>
      <c r="H473" s="278" t="s">
        <v>2161</v>
      </c>
      <c r="J473" s="83" t="s">
        <v>432</v>
      </c>
      <c r="L473" s="85" t="s">
        <v>131</v>
      </c>
      <c r="M473" s="85" t="s">
        <v>132</v>
      </c>
      <c r="N473" s="85">
        <v>10000</v>
      </c>
      <c r="P473" s="81" t="s">
        <v>133</v>
      </c>
      <c r="S473" s="86" t="s">
        <v>434</v>
      </c>
      <c r="AG473" s="83" t="s">
        <v>140</v>
      </c>
      <c r="AH473" s="85">
        <v>1000</v>
      </c>
      <c r="AI473" s="83"/>
      <c r="AJ473" s="46"/>
      <c r="AK473" s="48"/>
      <c r="AL473" s="48"/>
      <c r="AM473" s="48"/>
      <c r="AN473" s="48"/>
    </row>
    <row r="474" spans="1:62" s="48" customFormat="1" x14ac:dyDescent="0.35">
      <c r="A474" s="10" t="e">
        <f>IF(F474="Gateway","SDWAN Gateway, SDW0020",IF(E474="","",VLOOKUP(E474,#REF!,2,FALSE)))</f>
        <v>#REF!</v>
      </c>
      <c r="B474" s="10" t="e">
        <f>IF(F474="Gateway","not applicable",IF(E474="","",VLOOKUP(E474,#REF!,3,FALSE)))</f>
        <v>#REF!</v>
      </c>
      <c r="C474" s="10" t="e">
        <f>IF(F474="Gateway","19400263",IF(E474="","",VLOOKUP(E474,#REF!,4,FALSE)))</f>
        <v>#REF!</v>
      </c>
      <c r="D474" s="48" t="s">
        <v>1500</v>
      </c>
      <c r="E474" s="43" t="s">
        <v>128</v>
      </c>
      <c r="F474" s="10" t="s">
        <v>129</v>
      </c>
      <c r="G474" s="52" t="s">
        <v>39</v>
      </c>
      <c r="H474" s="71" t="s">
        <v>2162</v>
      </c>
      <c r="J474" s="60" t="s">
        <v>436</v>
      </c>
      <c r="L474" s="48" t="s">
        <v>131</v>
      </c>
      <c r="M474" s="48" t="s">
        <v>132</v>
      </c>
      <c r="N474" s="48" t="s">
        <v>437</v>
      </c>
      <c r="P474" s="10" t="s">
        <v>133</v>
      </c>
      <c r="S474" s="91" t="s">
        <v>438</v>
      </c>
      <c r="AG474" s="46" t="s">
        <v>140</v>
      </c>
      <c r="AH474" s="48">
        <v>2000</v>
      </c>
      <c r="AI474" s="46"/>
      <c r="AJ474" s="46"/>
    </row>
    <row r="475" spans="1:62" s="48" customFormat="1" x14ac:dyDescent="0.35">
      <c r="A475" s="10" t="e">
        <f>IF(F475="Gateway","SDWAN Gateway, SDW0020",IF(E475="","",VLOOKUP(E475,#REF!,2,FALSE)))</f>
        <v>#REF!</v>
      </c>
      <c r="B475" s="10" t="e">
        <f>IF(F475="Gateway","not applicable",IF(E475="","",VLOOKUP(E475,#REF!,3,FALSE)))</f>
        <v>#REF!</v>
      </c>
      <c r="C475" s="10" t="e">
        <f>IF(F475="Gateway","19400263",IF(E475="","",VLOOKUP(E475,#REF!,4,FALSE)))</f>
        <v>#REF!</v>
      </c>
      <c r="D475" s="48" t="s">
        <v>1500</v>
      </c>
      <c r="E475" s="43" t="s">
        <v>128</v>
      </c>
      <c r="F475" s="10" t="s">
        <v>129</v>
      </c>
      <c r="G475" s="52" t="s">
        <v>39</v>
      </c>
      <c r="H475" s="71" t="s">
        <v>2162</v>
      </c>
      <c r="J475" s="60" t="s">
        <v>439</v>
      </c>
      <c r="L475" s="48" t="s">
        <v>131</v>
      </c>
      <c r="M475" s="48" t="s">
        <v>132</v>
      </c>
      <c r="N475" s="48" t="s">
        <v>440</v>
      </c>
      <c r="P475" s="10" t="s">
        <v>133</v>
      </c>
      <c r="S475" s="91" t="s">
        <v>441</v>
      </c>
      <c r="AG475" s="46" t="s">
        <v>140</v>
      </c>
      <c r="AH475" s="48">
        <v>4000</v>
      </c>
      <c r="AI475" s="46"/>
      <c r="AJ475" s="46"/>
    </row>
    <row r="476" spans="1:62" s="48" customFormat="1" x14ac:dyDescent="0.35">
      <c r="A476" s="10" t="e">
        <f>IF(F476="Gateway","SDWAN Gateway, SDW0020",IF(E476="","",VLOOKUP(E476,#REF!,2,FALSE)))</f>
        <v>#REF!</v>
      </c>
      <c r="B476" s="10" t="e">
        <f>IF(F476="Gateway","not applicable",IF(E476="","",VLOOKUP(E476,#REF!,3,FALSE)))</f>
        <v>#REF!</v>
      </c>
      <c r="C476" s="10" t="e">
        <f>IF(F476="Gateway","19400263",IF(E476="","",VLOOKUP(E476,#REF!,4,FALSE)))</f>
        <v>#REF!</v>
      </c>
      <c r="D476" s="48" t="s">
        <v>1500</v>
      </c>
      <c r="E476" s="43" t="s">
        <v>128</v>
      </c>
      <c r="F476" s="10" t="s">
        <v>129</v>
      </c>
      <c r="G476" s="52" t="s">
        <v>39</v>
      </c>
      <c r="H476" s="71" t="s">
        <v>2162</v>
      </c>
      <c r="J476" s="60" t="s">
        <v>442</v>
      </c>
      <c r="L476" s="48" t="s">
        <v>131</v>
      </c>
      <c r="M476" s="48" t="s">
        <v>132</v>
      </c>
      <c r="N476" s="48" t="s">
        <v>443</v>
      </c>
      <c r="P476" s="10" t="s">
        <v>133</v>
      </c>
      <c r="S476" s="48" t="s">
        <v>444</v>
      </c>
      <c r="AG476" s="46" t="s">
        <v>140</v>
      </c>
      <c r="AH476" s="48">
        <v>10000</v>
      </c>
      <c r="AI476" s="46"/>
      <c r="AJ476" s="46"/>
    </row>
    <row r="477" spans="1:62" s="48" customFormat="1" x14ac:dyDescent="0.35">
      <c r="A477" s="10" t="e">
        <f>IF(F477="Gateway","SDWAN Gateway, SDW0020",IF(E477="","",VLOOKUP(E477,#REF!,2,FALSE)))</f>
        <v>#REF!</v>
      </c>
      <c r="B477" s="10" t="e">
        <f>IF(F477="Gateway","not applicable",IF(E477="","",VLOOKUP(E477,#REF!,3,FALSE)))</f>
        <v>#REF!</v>
      </c>
      <c r="C477" s="10" t="e">
        <f>IF(F477="Gateway","19400263",IF(E477="","",VLOOKUP(E477,#REF!,4,FALSE)))</f>
        <v>#REF!</v>
      </c>
      <c r="D477" s="48" t="s">
        <v>1502</v>
      </c>
      <c r="E477" s="43" t="s">
        <v>128</v>
      </c>
      <c r="F477" s="10" t="s">
        <v>129</v>
      </c>
      <c r="G477" s="52" t="s">
        <v>39</v>
      </c>
      <c r="H477" s="71" t="s">
        <v>2163</v>
      </c>
      <c r="J477" s="60" t="s">
        <v>436</v>
      </c>
      <c r="L477" s="48" t="s">
        <v>131</v>
      </c>
      <c r="M477" s="48" t="s">
        <v>132</v>
      </c>
      <c r="N477" s="48" t="s">
        <v>437</v>
      </c>
      <c r="P477" s="10" t="s">
        <v>133</v>
      </c>
      <c r="S477" s="91" t="s">
        <v>438</v>
      </c>
      <c r="AG477" s="46" t="s">
        <v>140</v>
      </c>
      <c r="AH477" s="48">
        <v>2000</v>
      </c>
      <c r="AI477" s="46"/>
      <c r="AJ477" s="46"/>
    </row>
    <row r="478" spans="1:62" s="48" customFormat="1" x14ac:dyDescent="0.35">
      <c r="A478" s="10" t="e">
        <f>IF(F478="Gateway","SDWAN Gateway, SDW0020",IF(E478="","",VLOOKUP(E478,#REF!,2,FALSE)))</f>
        <v>#REF!</v>
      </c>
      <c r="B478" s="10" t="e">
        <f>IF(F478="Gateway","not applicable",IF(E478="","",VLOOKUP(E478,#REF!,3,FALSE)))</f>
        <v>#REF!</v>
      </c>
      <c r="C478" s="10" t="e">
        <f>IF(F478="Gateway","19400263",IF(E478="","",VLOOKUP(E478,#REF!,4,FALSE)))</f>
        <v>#REF!</v>
      </c>
      <c r="D478" s="48" t="s">
        <v>1502</v>
      </c>
      <c r="E478" s="43" t="s">
        <v>128</v>
      </c>
      <c r="F478" s="10" t="s">
        <v>129</v>
      </c>
      <c r="G478" s="52" t="s">
        <v>39</v>
      </c>
      <c r="H478" s="71" t="s">
        <v>2163</v>
      </c>
      <c r="J478" s="60" t="s">
        <v>439</v>
      </c>
      <c r="L478" s="48" t="s">
        <v>131</v>
      </c>
      <c r="M478" s="48" t="s">
        <v>132</v>
      </c>
      <c r="N478" s="48" t="s">
        <v>440</v>
      </c>
      <c r="P478" s="10" t="s">
        <v>133</v>
      </c>
      <c r="S478" s="91" t="s">
        <v>441</v>
      </c>
      <c r="AG478" s="46" t="s">
        <v>140</v>
      </c>
      <c r="AH478" s="48">
        <v>4000</v>
      </c>
      <c r="AI478" s="46"/>
      <c r="AJ478" s="46"/>
    </row>
    <row r="479" spans="1:62" s="48" customFormat="1" x14ac:dyDescent="0.35">
      <c r="A479" s="10" t="e">
        <f>IF(F479="Gateway","SDWAN Gateway, SDW0020",IF(E479="","",VLOOKUP(E479,#REF!,2,FALSE)))</f>
        <v>#REF!</v>
      </c>
      <c r="B479" s="10" t="e">
        <f>IF(F479="Gateway","not applicable",IF(E479="","",VLOOKUP(E479,#REF!,3,FALSE)))</f>
        <v>#REF!</v>
      </c>
      <c r="C479" s="10" t="e">
        <f>IF(F479="Gateway","19400263",IF(E479="","",VLOOKUP(E479,#REF!,4,FALSE)))</f>
        <v>#REF!</v>
      </c>
      <c r="D479" s="48" t="s">
        <v>1502</v>
      </c>
      <c r="E479" s="43" t="s">
        <v>128</v>
      </c>
      <c r="F479" s="10" t="s">
        <v>129</v>
      </c>
      <c r="G479" s="52" t="s">
        <v>39</v>
      </c>
      <c r="H479" s="71" t="s">
        <v>2163</v>
      </c>
      <c r="J479" s="60" t="s">
        <v>442</v>
      </c>
      <c r="L479" s="48" t="s">
        <v>131</v>
      </c>
      <c r="M479" s="48" t="s">
        <v>132</v>
      </c>
      <c r="N479" s="48" t="s">
        <v>443</v>
      </c>
      <c r="P479" s="10" t="s">
        <v>133</v>
      </c>
      <c r="S479" s="48" t="s">
        <v>444</v>
      </c>
      <c r="AG479" s="46" t="s">
        <v>140</v>
      </c>
      <c r="AH479" s="48">
        <v>10000</v>
      </c>
      <c r="AI479" s="46"/>
      <c r="AJ479" s="46"/>
    </row>
    <row r="480" spans="1:62" s="95" customFormat="1" ht="116" x14ac:dyDescent="0.35">
      <c r="A480" s="92" t="s">
        <v>445</v>
      </c>
      <c r="B480" s="92">
        <v>19408506</v>
      </c>
      <c r="C480" s="92" t="s">
        <v>446</v>
      </c>
      <c r="D480" s="93" t="s">
        <v>1558</v>
      </c>
      <c r="E480" s="64" t="s">
        <v>128</v>
      </c>
      <c r="F480" s="92" t="s">
        <v>129</v>
      </c>
      <c r="G480" s="93" t="s">
        <v>23</v>
      </c>
      <c r="H480" s="72" t="s">
        <v>1944</v>
      </c>
      <c r="I480" s="63"/>
      <c r="J480" s="65">
        <v>15</v>
      </c>
      <c r="K480" s="62" t="s">
        <v>130</v>
      </c>
      <c r="L480" s="63" t="s">
        <v>131</v>
      </c>
      <c r="M480" s="63" t="s">
        <v>147</v>
      </c>
      <c r="N480" s="66">
        <v>1000</v>
      </c>
      <c r="O480" s="94" t="s">
        <v>1559</v>
      </c>
      <c r="P480" s="62" t="s">
        <v>133</v>
      </c>
      <c r="Q480" s="65"/>
      <c r="R480" s="63" t="s">
        <v>134</v>
      </c>
      <c r="S480" s="62" t="s">
        <v>447</v>
      </c>
      <c r="T480" s="65" t="s">
        <v>136</v>
      </c>
      <c r="U480" s="65"/>
      <c r="V480" s="68"/>
      <c r="W480" s="65"/>
      <c r="X480" s="65"/>
      <c r="Y480" s="65"/>
      <c r="Z480" s="65"/>
      <c r="AA480" s="65" t="s">
        <v>137</v>
      </c>
      <c r="AB480" s="65"/>
      <c r="AC480" s="65"/>
      <c r="AD480" s="65" t="s">
        <v>154</v>
      </c>
      <c r="AE480" s="65">
        <v>3</v>
      </c>
      <c r="AF480" s="65" t="s">
        <v>139</v>
      </c>
      <c r="AG480" s="65" t="s">
        <v>140</v>
      </c>
      <c r="AH480" s="63">
        <f t="shared" ref="AH480:AH485" si="15">10%*N480</f>
        <v>100</v>
      </c>
      <c r="AI480" s="65"/>
      <c r="AJ480" s="46" t="s">
        <v>142</v>
      </c>
      <c r="AK480" s="46" t="s">
        <v>143</v>
      </c>
      <c r="AL480" s="46">
        <v>1</v>
      </c>
      <c r="AM480"/>
      <c r="AN480"/>
      <c r="AO480" s="65" t="s">
        <v>142</v>
      </c>
      <c r="AP480" s="65" t="s">
        <v>143</v>
      </c>
      <c r="AQ480" s="65">
        <v>1</v>
      </c>
      <c r="AR480" s="63"/>
      <c r="AS480" s="63"/>
      <c r="AT480" s="63"/>
      <c r="AU480" s="63"/>
      <c r="AV480" s="63"/>
      <c r="AW480" s="63"/>
      <c r="AX480" s="63"/>
      <c r="AY480" s="63"/>
      <c r="AZ480" s="63"/>
      <c r="BA480" s="63"/>
      <c r="BB480" s="63"/>
      <c r="BC480" s="63"/>
      <c r="BD480" s="63"/>
      <c r="BE480" s="68" t="str">
        <f t="shared" ref="BE480:BJ481" si="16">CONCATENATE($E480,BE$3)</f>
        <v>SilverpeakSFP</v>
      </c>
      <c r="BF480" s="68" t="str">
        <f t="shared" si="16"/>
        <v>SilverpeakPIM</v>
      </c>
      <c r="BG480" s="68" t="str">
        <f t="shared" si="16"/>
        <v>SilverpeakBW</v>
      </c>
      <c r="BH480" s="68" t="str">
        <f t="shared" si="16"/>
        <v>SilverpeakCable</v>
      </c>
      <c r="BI480" s="68" t="str">
        <f t="shared" si="16"/>
        <v>SilverpeakPC</v>
      </c>
      <c r="BJ480" s="68" t="str">
        <f t="shared" si="16"/>
        <v>SilverpeakFull PRMA</v>
      </c>
    </row>
    <row r="481" spans="1:62" s="95" customFormat="1" ht="116" x14ac:dyDescent="0.35">
      <c r="A481" s="96" t="s">
        <v>445</v>
      </c>
      <c r="B481" s="96">
        <v>19408506</v>
      </c>
      <c r="C481" s="96" t="s">
        <v>446</v>
      </c>
      <c r="D481" s="97" t="s">
        <v>1560</v>
      </c>
      <c r="E481" s="98" t="s">
        <v>128</v>
      </c>
      <c r="F481" s="96" t="s">
        <v>129</v>
      </c>
      <c r="G481" s="97" t="s">
        <v>23</v>
      </c>
      <c r="H481" s="99" t="s">
        <v>2164</v>
      </c>
      <c r="I481" s="100"/>
      <c r="J481" s="101">
        <v>16</v>
      </c>
      <c r="K481" s="102" t="s">
        <v>130</v>
      </c>
      <c r="L481" s="100" t="s">
        <v>131</v>
      </c>
      <c r="M481" s="100" t="s">
        <v>147</v>
      </c>
      <c r="N481" s="103">
        <v>1000</v>
      </c>
      <c r="O481" s="104" t="s">
        <v>1561</v>
      </c>
      <c r="P481" s="102" t="s">
        <v>133</v>
      </c>
      <c r="Q481" s="101"/>
      <c r="R481" s="100" t="s">
        <v>134</v>
      </c>
      <c r="S481" s="102" t="s">
        <v>144</v>
      </c>
      <c r="T481" s="101" t="s">
        <v>136</v>
      </c>
      <c r="U481" s="101"/>
      <c r="V481" s="105"/>
      <c r="W481" s="101"/>
      <c r="X481" s="101"/>
      <c r="Y481" s="101"/>
      <c r="Z481" s="101"/>
      <c r="AA481" s="101" t="s">
        <v>137</v>
      </c>
      <c r="AB481" s="101"/>
      <c r="AC481" s="101"/>
      <c r="AD481" s="101" t="s">
        <v>154</v>
      </c>
      <c r="AE481" s="101">
        <v>3</v>
      </c>
      <c r="AF481" s="101" t="s">
        <v>139</v>
      </c>
      <c r="AG481" s="101" t="s">
        <v>140</v>
      </c>
      <c r="AH481" s="100">
        <f t="shared" si="15"/>
        <v>100</v>
      </c>
      <c r="AI481" s="101"/>
      <c r="AJ481" s="106" t="s">
        <v>142</v>
      </c>
      <c r="AK481" s="106" t="s">
        <v>143</v>
      </c>
      <c r="AL481" s="106">
        <v>1</v>
      </c>
      <c r="AM481"/>
      <c r="AN481"/>
      <c r="AO481" s="101" t="s">
        <v>142</v>
      </c>
      <c r="AP481" s="101" t="s">
        <v>143</v>
      </c>
      <c r="AQ481" s="101">
        <v>1</v>
      </c>
      <c r="AR481" s="100"/>
      <c r="AS481" s="100"/>
      <c r="AT481" s="100"/>
      <c r="AU481" s="100"/>
      <c r="AV481" s="100"/>
      <c r="AW481" s="100"/>
      <c r="AX481" s="100"/>
      <c r="AY481" s="100"/>
      <c r="AZ481" s="100"/>
      <c r="BA481" s="100"/>
      <c r="BB481" s="100"/>
      <c r="BC481" s="100"/>
      <c r="BD481" s="100"/>
      <c r="BE481" s="105" t="str">
        <f t="shared" si="16"/>
        <v>SilverpeakSFP</v>
      </c>
      <c r="BF481" s="105" t="str">
        <f t="shared" si="16"/>
        <v>SilverpeakPIM</v>
      </c>
      <c r="BG481" s="105" t="str">
        <f t="shared" si="16"/>
        <v>SilverpeakBW</v>
      </c>
      <c r="BH481" s="105" t="str">
        <f t="shared" si="16"/>
        <v>SilverpeakCable</v>
      </c>
      <c r="BI481" s="105" t="str">
        <f t="shared" si="16"/>
        <v>SilverpeakPC</v>
      </c>
      <c r="BJ481" s="105" t="str">
        <f t="shared" si="16"/>
        <v>SilverpeakFull PRMA</v>
      </c>
    </row>
    <row r="482" spans="1:62" s="108" customFormat="1" ht="15" customHeight="1" x14ac:dyDescent="0.35">
      <c r="A482" s="107" t="s">
        <v>448</v>
      </c>
      <c r="B482" s="107">
        <v>19408507</v>
      </c>
      <c r="C482" s="107">
        <v>19400264</v>
      </c>
      <c r="D482" s="108" t="s">
        <v>1504</v>
      </c>
      <c r="E482" s="108" t="s">
        <v>128</v>
      </c>
      <c r="F482" s="108" t="s">
        <v>129</v>
      </c>
      <c r="G482" s="52" t="s">
        <v>43</v>
      </c>
      <c r="H482" s="235" t="s">
        <v>2165</v>
      </c>
      <c r="J482" s="109">
        <v>15</v>
      </c>
      <c r="K482" s="108" t="s">
        <v>130</v>
      </c>
      <c r="L482" s="108" t="s">
        <v>131</v>
      </c>
      <c r="M482" s="108" t="s">
        <v>132</v>
      </c>
      <c r="N482" s="108">
        <v>1000</v>
      </c>
      <c r="O482" s="235" t="s">
        <v>1562</v>
      </c>
      <c r="P482" s="108" t="s">
        <v>133</v>
      </c>
      <c r="S482" s="108" t="s">
        <v>447</v>
      </c>
      <c r="T482" s="108" t="s">
        <v>136</v>
      </c>
      <c r="AA482" s="108" t="s">
        <v>137</v>
      </c>
      <c r="AD482" s="108" t="s">
        <v>154</v>
      </c>
      <c r="AE482" s="108">
        <v>3</v>
      </c>
      <c r="AF482" s="108" t="s">
        <v>139</v>
      </c>
      <c r="AG482" s="108" t="s">
        <v>140</v>
      </c>
      <c r="AH482" s="108">
        <f t="shared" si="15"/>
        <v>100</v>
      </c>
      <c r="AI482" s="110"/>
      <c r="AJ482" s="110"/>
      <c r="AO482" s="108" t="s">
        <v>142</v>
      </c>
      <c r="AP482" s="108" t="s">
        <v>143</v>
      </c>
      <c r="AQ482" s="108">
        <v>1</v>
      </c>
      <c r="BE482" s="108" t="s">
        <v>449</v>
      </c>
      <c r="BF482" s="108" t="s">
        <v>450</v>
      </c>
      <c r="BG482" s="108" t="s">
        <v>451</v>
      </c>
      <c r="BH482" s="108" t="s">
        <v>452</v>
      </c>
      <c r="BI482" s="108" t="s">
        <v>453</v>
      </c>
      <c r="BJ482" s="108" t="s">
        <v>454</v>
      </c>
    </row>
    <row r="483" spans="1:62" s="108" customFormat="1" ht="15" customHeight="1" x14ac:dyDescent="0.35">
      <c r="A483" s="107" t="s">
        <v>448</v>
      </c>
      <c r="B483" s="107">
        <v>19408507</v>
      </c>
      <c r="C483" s="107">
        <v>19400264</v>
      </c>
      <c r="D483" s="108" t="s">
        <v>1506</v>
      </c>
      <c r="E483" s="108" t="s">
        <v>128</v>
      </c>
      <c r="F483" s="108" t="s">
        <v>129</v>
      </c>
      <c r="G483" s="52" t="s">
        <v>43</v>
      </c>
      <c r="H483" s="235" t="s">
        <v>2165</v>
      </c>
      <c r="J483" s="109">
        <v>16</v>
      </c>
      <c r="K483" s="108" t="s">
        <v>130</v>
      </c>
      <c r="L483" s="108" t="s">
        <v>131</v>
      </c>
      <c r="M483" s="108" t="s">
        <v>147</v>
      </c>
      <c r="N483" s="108">
        <v>1000</v>
      </c>
      <c r="O483" s="235" t="s">
        <v>1563</v>
      </c>
      <c r="P483" s="108" t="s">
        <v>133</v>
      </c>
      <c r="S483" s="108" t="s">
        <v>144</v>
      </c>
      <c r="T483" s="108" t="s">
        <v>136</v>
      </c>
      <c r="AA483" s="108" t="s">
        <v>137</v>
      </c>
      <c r="AD483" s="108" t="s">
        <v>154</v>
      </c>
      <c r="AE483" s="108">
        <v>3</v>
      </c>
      <c r="AF483" s="108" t="s">
        <v>139</v>
      </c>
      <c r="AG483" s="108" t="s">
        <v>140</v>
      </c>
      <c r="AH483" s="108">
        <f t="shared" si="15"/>
        <v>100</v>
      </c>
      <c r="AI483" s="110"/>
      <c r="AJ483" s="110"/>
      <c r="AO483" s="108" t="s">
        <v>142</v>
      </c>
      <c r="AP483" s="108" t="s">
        <v>143</v>
      </c>
      <c r="AQ483" s="108">
        <v>1</v>
      </c>
      <c r="BE483" s="108" t="s">
        <v>449</v>
      </c>
      <c r="BF483" s="108" t="s">
        <v>450</v>
      </c>
      <c r="BG483" s="108" t="s">
        <v>451</v>
      </c>
      <c r="BH483" s="108" t="s">
        <v>452</v>
      </c>
      <c r="BI483" s="108" t="s">
        <v>453</v>
      </c>
      <c r="BJ483" s="108" t="s">
        <v>454</v>
      </c>
    </row>
    <row r="484" spans="1:62" s="108" customFormat="1" ht="15" customHeight="1" x14ac:dyDescent="0.35">
      <c r="A484" s="107" t="s">
        <v>448</v>
      </c>
      <c r="B484" s="107">
        <v>19408507</v>
      </c>
      <c r="C484" s="107">
        <v>19400264</v>
      </c>
      <c r="D484" s="108" t="s">
        <v>1508</v>
      </c>
      <c r="E484" s="108" t="s">
        <v>128</v>
      </c>
      <c r="F484" s="108" t="s">
        <v>129</v>
      </c>
      <c r="G484" s="52" t="s">
        <v>41</v>
      </c>
      <c r="H484" s="235" t="s">
        <v>2049</v>
      </c>
      <c r="J484" s="109">
        <v>36</v>
      </c>
      <c r="K484" s="108" t="s">
        <v>130</v>
      </c>
      <c r="L484" s="108" t="s">
        <v>205</v>
      </c>
      <c r="M484" s="108" t="s">
        <v>147</v>
      </c>
      <c r="N484" s="108">
        <v>50</v>
      </c>
      <c r="P484" s="108" t="s">
        <v>133</v>
      </c>
      <c r="S484" s="108" t="s">
        <v>149</v>
      </c>
      <c r="AA484" s="108" t="s">
        <v>137</v>
      </c>
      <c r="AD484" s="108" t="s">
        <v>154</v>
      </c>
      <c r="AE484" s="108">
        <v>3</v>
      </c>
      <c r="AF484" s="108" t="s">
        <v>139</v>
      </c>
      <c r="AG484" s="108" t="s">
        <v>140</v>
      </c>
      <c r="AH484" s="108">
        <f t="shared" si="15"/>
        <v>5</v>
      </c>
      <c r="AI484" s="110"/>
      <c r="AJ484" s="110"/>
      <c r="AO484" s="108" t="s">
        <v>142</v>
      </c>
      <c r="AP484" s="108" t="s">
        <v>143</v>
      </c>
      <c r="AQ484" s="108">
        <v>1</v>
      </c>
    </row>
    <row r="485" spans="1:62" s="108" customFormat="1" ht="15" customHeight="1" x14ac:dyDescent="0.35">
      <c r="A485" s="107" t="s">
        <v>448</v>
      </c>
      <c r="B485" s="107">
        <v>19408507</v>
      </c>
      <c r="C485" s="107">
        <v>19400264</v>
      </c>
      <c r="D485" s="108" t="s">
        <v>1510</v>
      </c>
      <c r="E485" s="108" t="s">
        <v>128</v>
      </c>
      <c r="F485" s="108" t="s">
        <v>129</v>
      </c>
      <c r="G485" s="52" t="s">
        <v>41</v>
      </c>
      <c r="H485" s="235" t="s">
        <v>2050</v>
      </c>
      <c r="J485" s="109">
        <v>37</v>
      </c>
      <c r="K485" s="108" t="s">
        <v>130</v>
      </c>
      <c r="L485" s="108" t="s">
        <v>205</v>
      </c>
      <c r="M485" s="108" t="s">
        <v>159</v>
      </c>
      <c r="N485" s="108">
        <v>50</v>
      </c>
      <c r="P485" s="108" t="s">
        <v>133</v>
      </c>
      <c r="S485" s="108" t="s">
        <v>149</v>
      </c>
      <c r="AA485" s="108" t="s">
        <v>137</v>
      </c>
      <c r="AD485" s="108" t="s">
        <v>154</v>
      </c>
      <c r="AE485" s="108">
        <v>3</v>
      </c>
      <c r="AF485" s="108" t="s">
        <v>139</v>
      </c>
      <c r="AG485" s="108" t="s">
        <v>140</v>
      </c>
      <c r="AH485" s="108">
        <f t="shared" si="15"/>
        <v>5</v>
      </c>
      <c r="AI485" s="110"/>
      <c r="AJ485" s="110"/>
      <c r="AO485" s="108" t="s">
        <v>142</v>
      </c>
      <c r="AP485" s="108" t="s">
        <v>143</v>
      </c>
      <c r="AQ485" s="108">
        <v>1</v>
      </c>
    </row>
    <row r="486" spans="1:62" ht="15" customHeight="1" x14ac:dyDescent="0.35"/>
    <row r="487" spans="1:62" ht="15" customHeight="1" x14ac:dyDescent="0.35"/>
    <row r="488" spans="1:62" ht="15" customHeight="1" x14ac:dyDescent="0.35"/>
    <row r="489" spans="1:62" ht="15" customHeight="1" x14ac:dyDescent="0.35"/>
    <row r="490" spans="1:62" ht="15" customHeight="1" x14ac:dyDescent="0.35"/>
    <row r="491" spans="1:62" ht="15" customHeight="1" x14ac:dyDescent="0.35"/>
    <row r="492" spans="1:62" ht="15" customHeight="1" x14ac:dyDescent="0.35"/>
    <row r="493" spans="1:62" ht="15" customHeight="1" x14ac:dyDescent="0.35"/>
    <row r="494" spans="1:62" ht="15" customHeight="1" x14ac:dyDescent="0.35"/>
    <row r="495" spans="1:62" ht="15" customHeight="1" x14ac:dyDescent="0.35"/>
    <row r="496" spans="1:62"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sheetData>
  <autoFilter ref="A3:BJ3" xr:uid="{4424DFE1-BE28-4EA8-A957-AD8C1444393E}"/>
  <mergeCells count="6">
    <mergeCell ref="AY2:AZ2"/>
    <mergeCell ref="U1:AJ1"/>
    <mergeCell ref="L2:Q2"/>
    <mergeCell ref="Z2:AJ2"/>
    <mergeCell ref="AO2:AS2"/>
    <mergeCell ref="AT2:AX2"/>
  </mergeCells>
  <conditionalFormatting sqref="H4:H9">
    <cfRule type="expression" dxfId="21" priority="10" stopIfTrue="1">
      <formula>IF($O4=1,1,0)</formula>
    </cfRule>
  </conditionalFormatting>
  <conditionalFormatting sqref="H202:H207">
    <cfRule type="expression" dxfId="20" priority="6" stopIfTrue="1">
      <formula>IF($O202=1,1,0)</formula>
    </cfRule>
  </conditionalFormatting>
  <conditionalFormatting sqref="H212:H213">
    <cfRule type="expression" dxfId="19" priority="9" stopIfTrue="1">
      <formula>IF($O212=1,1,0)</formula>
    </cfRule>
  </conditionalFormatting>
  <conditionalFormatting sqref="H220:H221">
    <cfRule type="expression" dxfId="18" priority="1" stopIfTrue="1">
      <formula>IF($O220=1,1,0)</formula>
    </cfRule>
  </conditionalFormatting>
  <conditionalFormatting sqref="H238:H239">
    <cfRule type="expression" dxfId="17" priority="8" stopIfTrue="1">
      <formula>IF($O238=1,1,0)</formula>
    </cfRule>
  </conditionalFormatting>
  <conditionalFormatting sqref="H276:H277">
    <cfRule type="expression" dxfId="16" priority="7" stopIfTrue="1">
      <formula>IF($O276=1,1,0)</formula>
    </cfRule>
  </conditionalFormatting>
  <conditionalFormatting sqref="H302:H303">
    <cfRule type="expression" dxfId="15" priority="5" stopIfTrue="1">
      <formula>IF($O302=1,1,0)</formula>
    </cfRule>
  </conditionalFormatting>
  <conditionalFormatting sqref="H310:H311">
    <cfRule type="expression" dxfId="14" priority="4" stopIfTrue="1">
      <formula>IF($O310=1,1,0)</formula>
    </cfRule>
  </conditionalFormatting>
  <conditionalFormatting sqref="H316:H319">
    <cfRule type="expression" dxfId="13" priority="3" stopIfTrue="1">
      <formula>IF($O316=1,1,0)</formula>
    </cfRule>
  </conditionalFormatting>
  <conditionalFormatting sqref="H322:H323">
    <cfRule type="expression" dxfId="12" priority="2" stopIfTrue="1">
      <formula>IF($O322=1,1,0)</formula>
    </cfRule>
  </conditionalFormatting>
  <dataValidations count="8">
    <dataValidation type="list" allowBlank="1" showInputMessage="1" showErrorMessage="1" sqref="AB328:AB329 AB4:AB213 AB480:AB481" xr:uid="{D9BA3EEB-753A-470F-B944-BBF4643FB134}">
      <formula1>INDIRECT(SUBSTITUTE(E4," ","_"))</formula1>
    </dataValidation>
    <dataValidation type="list" allowBlank="1" showInputMessage="1" showErrorMessage="1" sqref="W102:W107 W152:W155 W64:W67 U64:U67 W70:W73 W76:W83 U60:U61 W90:W95 U76:U87 W26:W27 U24:U27 W54:W57 W60:W61 U54:U57 W86:W87 U70:U73 W110:W111 U102:U107 W134:W135 U110:U113 W138:W149 U134:U135 U138:U149 U209:U210 U90:U95 U118:U123 U152:U155 U18:U19 W18:W19 U162:U203 W162:W203 U30:U51 W30:W51 W120:W121 W4:W12 U4:U12 W480:W481 U480:U481" xr:uid="{3FBE3081-96FC-42CA-8803-8F0B4E0BC131}">
      <formula1>INDIRECT($BE4)</formula1>
    </dataValidation>
    <dataValidation type="list" allowBlank="1" showInputMessage="1" showErrorMessage="1" sqref="Y102:Y107 Y152:Y155 Y64:Y67 Y70:Y73 Y76:Y83 Y90:Y95 Y26:Y27 Y54:Y57 Y60:Y61 Y86:Y87 Y110:Y111 Y134:Y135 Y138:Y149 Y18:Y19 Y162:Y203 Y30:Y51 Y120:Y121 Y4:Y12 Y480:Y481" xr:uid="{2A007329-5CEB-4A75-A01B-2036F94DFB7B}">
      <formula1>INDIRECT($BF4)</formula1>
    </dataValidation>
    <dataValidation type="list" allowBlank="1" showInputMessage="1" showErrorMessage="1" sqref="AC328:AC329 AC4:AC210 AC480:AC481" xr:uid="{CFBB7DAE-9CF2-42E8-AB98-5134C90910FE}">
      <formula1>INDIRECT($BG4)</formula1>
    </dataValidation>
    <dataValidation type="list" allowBlank="1" showInputMessage="1" showErrorMessage="1" sqref="AD328:AD329 AD4:AD210 AD480:AD481" xr:uid="{C137E4F2-D902-4B99-8F9D-996624BBB2D2}">
      <formula1>INDIRECT($BH4)</formula1>
    </dataValidation>
    <dataValidation type="list" allowBlank="1" showInputMessage="1" showErrorMessage="1" sqref="AF10:AH11 AF28:AF39 AF50:AF53 AF58:AF59 AF62:AF85 AF328:AF329 AG50:AG51 AG64:AG67 AG70:AG73 AG76:AG83 AG90:AG91 AF12:AF25 AF26:AG27 AF54:AG57 AF60:AG61 AF86:AG87 AF40:AG49 AG18:AG19 AF192:AG203 AG30:AG39 AG180:AG191 AF88:AF191 AF204:AF210 AF4:AF9 AF480:AG481 AG468:AG479" xr:uid="{E6604A52-B42B-4435-A2FC-B735BB0293CE}">
      <formula1>INDIRECT($BI4)</formula1>
    </dataValidation>
    <dataValidation type="list" allowBlank="1" showInputMessage="1" showErrorMessage="1" sqref="F4:F479" xr:uid="{546D5F9E-BCB1-4A76-871F-4FA0CAB2A59B}">
      <formula1>"Edge,Gateway"</formula1>
    </dataValidation>
    <dataValidation type="list" allowBlank="1" showInputMessage="1" showErrorMessage="1" sqref="AA328:AA329 AA4:AA210 AA480:AA481 F4:F479 AI211:AN1048576 K124:K179 K92:K111 K114:K117 K120:K121 E4:E481 Y20:Y25 Y13:Y17 Y28:Y29 U28 W20:W25 U20:U23 U13:U17 W13:W17 W28:W29 AH26:AH27 AH18:AH19 AH30:AH38 R214:R479 R482:R1048576 AR4:AR38 AI4:AQ210 AO328:AQ329 AO480:AQ481" xr:uid="{F6683275-E190-4E23-B065-C9710377CCD6}">
      <formula1>#REF!</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E3CD-DBEE-45D4-A5EE-0634154BD677}">
  <sheetPr>
    <tabColor theme="2" tint="-0.249977111117893"/>
  </sheetPr>
  <dimension ref="A1:O385"/>
  <sheetViews>
    <sheetView topLeftCell="A18" workbookViewId="0">
      <selection activeCell="D409" sqref="D409"/>
    </sheetView>
  </sheetViews>
  <sheetFormatPr defaultColWidth="8.7265625" defaultRowHeight="14.5" x14ac:dyDescent="0.35"/>
  <cols>
    <col min="1" max="1" width="15.453125" customWidth="1"/>
    <col min="3" max="3" width="30.7265625" customWidth="1"/>
    <col min="4" max="4" width="72.26953125" customWidth="1"/>
    <col min="9" max="9" width="38.453125" style="115" bestFit="1" customWidth="1"/>
    <col min="10" max="10" width="64.453125" bestFit="1" customWidth="1"/>
  </cols>
  <sheetData>
    <row r="1" spans="1:15" x14ac:dyDescent="0.35">
      <c r="A1" s="113"/>
      <c r="B1" s="114"/>
      <c r="C1" s="114" t="s">
        <v>455</v>
      </c>
      <c r="D1" s="114"/>
      <c r="E1" s="114"/>
      <c r="F1" s="114"/>
      <c r="G1" s="114"/>
    </row>
    <row r="2" spans="1:15" x14ac:dyDescent="0.35">
      <c r="A2" s="114"/>
      <c r="B2" s="114"/>
      <c r="C2" s="114" t="s">
        <v>456</v>
      </c>
      <c r="D2" s="114"/>
      <c r="E2" s="114"/>
      <c r="F2" s="114"/>
      <c r="G2" s="114"/>
    </row>
    <row r="3" spans="1:15" s="118" customFormat="1" x14ac:dyDescent="0.35">
      <c r="A3" s="116"/>
      <c r="B3" s="116"/>
      <c r="C3" s="117" t="s">
        <v>457</v>
      </c>
      <c r="D3" s="117"/>
      <c r="E3" s="116"/>
      <c r="F3" s="116"/>
      <c r="G3" s="116"/>
      <c r="I3" s="115"/>
      <c r="J3"/>
    </row>
    <row r="4" spans="1:15" s="118" customFormat="1" ht="161.25" customHeight="1" x14ac:dyDescent="0.35">
      <c r="A4" s="116"/>
      <c r="B4" s="116"/>
      <c r="C4" s="273" t="s">
        <v>458</v>
      </c>
      <c r="D4" s="274"/>
      <c r="E4" s="116"/>
      <c r="F4" s="116"/>
      <c r="G4" s="116"/>
      <c r="I4" s="119"/>
    </row>
    <row r="5" spans="1:15" s="118" customFormat="1" ht="90.75" customHeight="1" x14ac:dyDescent="0.35">
      <c r="A5" s="116"/>
      <c r="B5" s="116"/>
      <c r="C5" s="273" t="s">
        <v>459</v>
      </c>
      <c r="D5" s="275"/>
      <c r="E5" s="116"/>
      <c r="F5" s="116"/>
      <c r="G5" s="116"/>
      <c r="I5" s="119"/>
    </row>
    <row r="6" spans="1:15" s="118" customFormat="1" x14ac:dyDescent="0.35">
      <c r="I6" s="119"/>
    </row>
    <row r="7" spans="1:15" ht="46" x14ac:dyDescent="0.35">
      <c r="A7" s="120"/>
      <c r="B7" s="120" t="s">
        <v>460</v>
      </c>
      <c r="C7" s="120" t="s">
        <v>461</v>
      </c>
      <c r="D7" s="120" t="s">
        <v>462</v>
      </c>
      <c r="E7" s="120" t="s">
        <v>463</v>
      </c>
      <c r="F7" s="120" t="s">
        <v>464</v>
      </c>
      <c r="G7" s="120" t="s">
        <v>465</v>
      </c>
      <c r="H7" s="120" t="s">
        <v>466</v>
      </c>
      <c r="I7" s="121" t="s">
        <v>467</v>
      </c>
      <c r="J7" s="120" t="s">
        <v>468</v>
      </c>
      <c r="K7" s="120" t="s">
        <v>469</v>
      </c>
      <c r="L7" s="120" t="s">
        <v>470</v>
      </c>
      <c r="M7" s="120" t="s">
        <v>471</v>
      </c>
      <c r="N7" s="120" t="s">
        <v>472</v>
      </c>
      <c r="O7" s="120" t="s">
        <v>473</v>
      </c>
    </row>
    <row r="8" spans="1:15" s="124" customFormat="1" x14ac:dyDescent="0.35">
      <c r="A8" s="91" t="s">
        <v>474</v>
      </c>
      <c r="B8" s="91" t="s">
        <v>475</v>
      </c>
      <c r="C8" s="122" t="s">
        <v>476</v>
      </c>
      <c r="D8" s="122"/>
      <c r="E8" s="122"/>
      <c r="F8" s="122"/>
      <c r="G8" s="122"/>
      <c r="H8" s="122"/>
      <c r="I8" s="115"/>
      <c r="J8" s="122"/>
      <c r="K8" s="122"/>
      <c r="L8" s="122"/>
      <c r="M8" s="123"/>
      <c r="N8" s="123"/>
      <c r="O8" s="123"/>
    </row>
    <row r="9" spans="1:15" s="124" customFormat="1" x14ac:dyDescent="0.35">
      <c r="A9" s="125"/>
      <c r="B9" s="125" t="s">
        <v>477</v>
      </c>
      <c r="C9" s="126" t="s">
        <v>478</v>
      </c>
      <c r="D9" s="127" t="s">
        <v>479</v>
      </c>
      <c r="E9" s="127" t="s">
        <v>480</v>
      </c>
      <c r="F9" s="128" t="s">
        <v>481</v>
      </c>
      <c r="G9" s="128"/>
      <c r="H9" s="128" t="s">
        <v>136</v>
      </c>
      <c r="I9" s="129">
        <v>1</v>
      </c>
      <c r="J9" s="130" t="s">
        <v>141</v>
      </c>
      <c r="K9" s="130"/>
      <c r="L9" s="130">
        <f>(K9*I9)</f>
        <v>0</v>
      </c>
      <c r="M9" s="130">
        <v>0</v>
      </c>
      <c r="N9" s="130">
        <f t="shared" ref="N9:N14" si="0">ROUND(L9-((L9*M9)/100),2)</f>
        <v>0</v>
      </c>
      <c r="O9" s="127"/>
    </row>
    <row r="10" spans="1:15" s="124" customFormat="1" ht="24" x14ac:dyDescent="0.35">
      <c r="A10" s="130"/>
      <c r="B10" s="130" t="s">
        <v>482</v>
      </c>
      <c r="C10" s="131" t="s">
        <v>483</v>
      </c>
      <c r="D10" s="127" t="s">
        <v>484</v>
      </c>
      <c r="E10" s="127" t="s">
        <v>141</v>
      </c>
      <c r="F10" s="128" t="s">
        <v>481</v>
      </c>
      <c r="G10" s="128"/>
      <c r="H10" s="128" t="s">
        <v>136</v>
      </c>
      <c r="I10" s="129">
        <v>1</v>
      </c>
      <c r="J10" s="130" t="s">
        <v>141</v>
      </c>
      <c r="K10" s="130"/>
      <c r="L10" s="130">
        <f>(K10*I10)</f>
        <v>0</v>
      </c>
      <c r="M10" s="130">
        <v>0</v>
      </c>
      <c r="N10" s="130">
        <f t="shared" si="0"/>
        <v>0</v>
      </c>
      <c r="O10" s="127"/>
    </row>
    <row r="11" spans="1:15" s="124" customFormat="1" x14ac:dyDescent="0.35">
      <c r="A11" s="130"/>
      <c r="B11" s="130" t="s">
        <v>485</v>
      </c>
      <c r="C11" t="s">
        <v>486</v>
      </c>
      <c r="D11" t="s">
        <v>487</v>
      </c>
      <c r="E11" s="127" t="s">
        <v>141</v>
      </c>
      <c r="F11" s="128" t="s">
        <v>481</v>
      </c>
      <c r="G11" s="128"/>
      <c r="H11" s="128" t="s">
        <v>136</v>
      </c>
      <c r="I11" s="129">
        <v>1</v>
      </c>
      <c r="J11" s="130" t="s">
        <v>141</v>
      </c>
      <c r="K11" s="130"/>
      <c r="L11" s="130">
        <f>(K11*I11)</f>
        <v>0</v>
      </c>
      <c r="M11" s="130">
        <v>0</v>
      </c>
      <c r="N11" s="130">
        <f t="shared" si="0"/>
        <v>0</v>
      </c>
      <c r="O11" s="127"/>
    </row>
    <row r="12" spans="1:15" s="124" customFormat="1" x14ac:dyDescent="0.35">
      <c r="A12" s="130"/>
      <c r="B12" s="130" t="s">
        <v>488</v>
      </c>
      <c r="C12" t="s">
        <v>489</v>
      </c>
      <c r="D12" s="127" t="s">
        <v>490</v>
      </c>
      <c r="E12" s="127" t="s">
        <v>141</v>
      </c>
      <c r="F12" s="128" t="s">
        <v>481</v>
      </c>
      <c r="G12" s="128"/>
      <c r="H12" s="128" t="s">
        <v>136</v>
      </c>
      <c r="I12" s="129" t="s">
        <v>491</v>
      </c>
      <c r="J12" s="130" t="s">
        <v>141</v>
      </c>
      <c r="K12" s="130"/>
      <c r="L12" s="130">
        <f>ROUND((K12*I12*(36)),2)</f>
        <v>0</v>
      </c>
      <c r="M12" s="130">
        <v>0</v>
      </c>
      <c r="N12" s="130">
        <f t="shared" si="0"/>
        <v>0</v>
      </c>
      <c r="O12" s="127"/>
    </row>
    <row r="13" spans="1:15" s="124" customFormat="1" x14ac:dyDescent="0.35">
      <c r="A13" s="130"/>
      <c r="B13" s="130" t="s">
        <v>492</v>
      </c>
      <c r="C13" t="s">
        <v>493</v>
      </c>
      <c r="D13" s="127" t="s">
        <v>494</v>
      </c>
      <c r="E13" s="127" t="s">
        <v>141</v>
      </c>
      <c r="F13" s="128" t="s">
        <v>481</v>
      </c>
      <c r="G13" s="128"/>
      <c r="H13" s="128" t="s">
        <v>136</v>
      </c>
      <c r="I13" s="129" t="s">
        <v>491</v>
      </c>
      <c r="J13" s="130" t="s">
        <v>141</v>
      </c>
      <c r="K13" s="130"/>
      <c r="L13" s="130">
        <f>ROUND((K13*I13*(36)),2)</f>
        <v>0</v>
      </c>
      <c r="M13" s="130">
        <v>0</v>
      </c>
      <c r="N13" s="130">
        <f t="shared" si="0"/>
        <v>0</v>
      </c>
      <c r="O13" s="127"/>
    </row>
    <row r="14" spans="1:15" s="124" customFormat="1" x14ac:dyDescent="0.35">
      <c r="A14" s="132"/>
      <c r="B14" s="132"/>
      <c r="C14" s="126" t="s">
        <v>495</v>
      </c>
      <c r="D14" s="127" t="s">
        <v>496</v>
      </c>
      <c r="E14" s="127" t="s">
        <v>480</v>
      </c>
      <c r="F14" s="128" t="s">
        <v>481</v>
      </c>
      <c r="G14" s="128"/>
      <c r="H14" s="128" t="s">
        <v>136</v>
      </c>
      <c r="I14" s="129">
        <v>3</v>
      </c>
      <c r="J14" s="130" t="s">
        <v>141</v>
      </c>
      <c r="K14" s="130"/>
      <c r="L14" s="130">
        <f>(K14*I14)</f>
        <v>0</v>
      </c>
      <c r="M14" s="130">
        <v>0</v>
      </c>
      <c r="N14" s="130">
        <f t="shared" si="0"/>
        <v>0</v>
      </c>
      <c r="O14" s="127"/>
    </row>
    <row r="15" spans="1:15" s="118" customFormat="1" x14ac:dyDescent="0.35">
      <c r="A15" s="133"/>
      <c r="B15" s="133" t="s">
        <v>141</v>
      </c>
      <c r="C15" s="133" t="s">
        <v>141</v>
      </c>
      <c r="D15" s="133" t="s">
        <v>141</v>
      </c>
      <c r="E15" s="133" t="s">
        <v>141</v>
      </c>
      <c r="F15" s="133" t="s">
        <v>141</v>
      </c>
      <c r="G15" s="133" t="s">
        <v>141</v>
      </c>
      <c r="H15" s="133" t="s">
        <v>141</v>
      </c>
      <c r="I15" s="134" t="s">
        <v>141</v>
      </c>
      <c r="J15" s="133" t="s">
        <v>141</v>
      </c>
      <c r="K15" s="133" t="s">
        <v>141</v>
      </c>
      <c r="L15" s="133" t="s">
        <v>141</v>
      </c>
      <c r="M15" s="135" t="s">
        <v>497</v>
      </c>
      <c r="N15" s="135">
        <f>(N8+N9+N10+N11+N12+N13+N14)</f>
        <v>0</v>
      </c>
      <c r="O15" s="135" t="s">
        <v>141</v>
      </c>
    </row>
    <row r="16" spans="1:15" s="118" customFormat="1" x14ac:dyDescent="0.35">
      <c r="I16" s="119"/>
    </row>
    <row r="17" spans="1:15" s="118" customFormat="1" x14ac:dyDescent="0.35">
      <c r="I17" s="119"/>
    </row>
    <row r="18" spans="1:15" s="118" customFormat="1" x14ac:dyDescent="0.35">
      <c r="A18" s="91" t="s">
        <v>498</v>
      </c>
      <c r="B18" s="91" t="s">
        <v>499</v>
      </c>
      <c r="C18" s="122"/>
      <c r="D18" s="122"/>
      <c r="E18" s="122"/>
      <c r="F18" s="122"/>
      <c r="G18" s="122"/>
      <c r="H18" s="122"/>
      <c r="I18" s="115"/>
      <c r="J18" s="122"/>
      <c r="K18" s="122"/>
      <c r="L18" s="122"/>
      <c r="M18" s="123"/>
      <c r="N18" s="123"/>
      <c r="O18" s="136"/>
    </row>
    <row r="19" spans="1:15" s="118" customFormat="1" x14ac:dyDescent="0.35">
      <c r="A19" s="125"/>
      <c r="B19" s="125"/>
      <c r="C19" s="126" t="s">
        <v>478</v>
      </c>
      <c r="D19" s="127" t="s">
        <v>479</v>
      </c>
      <c r="E19" s="127" t="s">
        <v>480</v>
      </c>
      <c r="F19" s="128" t="s">
        <v>481</v>
      </c>
      <c r="G19" s="128"/>
      <c r="H19" s="128" t="s">
        <v>136</v>
      </c>
      <c r="I19" s="129">
        <v>1</v>
      </c>
      <c r="J19" s="130" t="s">
        <v>141</v>
      </c>
      <c r="K19" s="130"/>
      <c r="L19" s="130">
        <f>(K19*I19)</f>
        <v>0</v>
      </c>
      <c r="M19" s="130">
        <v>0</v>
      </c>
      <c r="N19" s="130">
        <f t="shared" ref="N19:N24" si="1">ROUND(L19-((L19*M19)/100),2)</f>
        <v>0</v>
      </c>
      <c r="O19" s="137"/>
    </row>
    <row r="20" spans="1:15" s="118" customFormat="1" x14ac:dyDescent="0.35">
      <c r="A20" s="130"/>
      <c r="B20" s="130" t="s">
        <v>482</v>
      </c>
      <c r="C20" t="s">
        <v>500</v>
      </c>
      <c r="D20" s="127" t="s">
        <v>501</v>
      </c>
      <c r="E20" s="127" t="s">
        <v>141</v>
      </c>
      <c r="F20" s="128" t="s">
        <v>481</v>
      </c>
      <c r="G20" s="128"/>
      <c r="H20" s="128" t="s">
        <v>136</v>
      </c>
      <c r="I20" s="129">
        <v>1</v>
      </c>
      <c r="J20" s="130" t="s">
        <v>141</v>
      </c>
      <c r="K20" s="130"/>
      <c r="L20" s="130">
        <f>(K20*I20)</f>
        <v>0</v>
      </c>
      <c r="M20" s="130">
        <v>0</v>
      </c>
      <c r="N20" s="130">
        <f t="shared" si="1"/>
        <v>0</v>
      </c>
      <c r="O20" s="137"/>
    </row>
    <row r="21" spans="1:15" s="118" customFormat="1" x14ac:dyDescent="0.35">
      <c r="A21" s="130"/>
      <c r="B21" s="130" t="s">
        <v>485</v>
      </c>
      <c r="C21" t="s">
        <v>486</v>
      </c>
      <c r="D21" s="127" t="s">
        <v>502</v>
      </c>
      <c r="E21" s="127" t="s">
        <v>141</v>
      </c>
      <c r="F21" s="128" t="s">
        <v>481</v>
      </c>
      <c r="G21" s="128"/>
      <c r="H21" s="128" t="s">
        <v>136</v>
      </c>
      <c r="I21" s="129">
        <v>1</v>
      </c>
      <c r="J21" s="130" t="s">
        <v>141</v>
      </c>
      <c r="K21" s="130"/>
      <c r="L21" s="130">
        <f>(K21*I21)</f>
        <v>0</v>
      </c>
      <c r="M21" s="130">
        <v>0</v>
      </c>
      <c r="N21" s="130">
        <f t="shared" si="1"/>
        <v>0</v>
      </c>
      <c r="O21" s="137"/>
    </row>
    <row r="22" spans="1:15" s="118" customFormat="1" x14ac:dyDescent="0.35">
      <c r="A22" s="130"/>
      <c r="B22" s="130" t="s">
        <v>488</v>
      </c>
      <c r="C22" t="s">
        <v>489</v>
      </c>
      <c r="D22" s="127" t="s">
        <v>503</v>
      </c>
      <c r="E22" s="127" t="s">
        <v>141</v>
      </c>
      <c r="F22" s="128" t="s">
        <v>481</v>
      </c>
      <c r="G22" s="128"/>
      <c r="H22" s="128" t="s">
        <v>136</v>
      </c>
      <c r="I22" s="129" t="s">
        <v>491</v>
      </c>
      <c r="J22" s="130" t="s">
        <v>141</v>
      </c>
      <c r="K22" s="130"/>
      <c r="L22" s="130">
        <f>ROUND((K22*I22*(36)),2)</f>
        <v>0</v>
      </c>
      <c r="M22" s="130">
        <v>0</v>
      </c>
      <c r="N22" s="130">
        <f t="shared" si="1"/>
        <v>0</v>
      </c>
      <c r="O22" s="137"/>
    </row>
    <row r="23" spans="1:15" s="118" customFormat="1" x14ac:dyDescent="0.35">
      <c r="A23" s="130"/>
      <c r="B23" s="130" t="s">
        <v>492</v>
      </c>
      <c r="C23" t="s">
        <v>493</v>
      </c>
      <c r="D23" s="127" t="s">
        <v>504</v>
      </c>
      <c r="E23" s="127" t="s">
        <v>141</v>
      </c>
      <c r="F23" s="128" t="s">
        <v>481</v>
      </c>
      <c r="G23" s="128"/>
      <c r="H23" s="128" t="s">
        <v>136</v>
      </c>
      <c r="I23" s="129" t="s">
        <v>491</v>
      </c>
      <c r="J23" s="130" t="s">
        <v>141</v>
      </c>
      <c r="K23" s="130"/>
      <c r="L23" s="130">
        <f>ROUND((K23*I23*(36)),2)</f>
        <v>0</v>
      </c>
      <c r="M23" s="130">
        <v>0</v>
      </c>
      <c r="N23" s="130">
        <f t="shared" si="1"/>
        <v>0</v>
      </c>
      <c r="O23" s="137"/>
    </row>
    <row r="24" spans="1:15" s="118" customFormat="1" x14ac:dyDescent="0.35">
      <c r="A24" s="132"/>
      <c r="B24" s="132"/>
      <c r="C24" s="126" t="s">
        <v>495</v>
      </c>
      <c r="D24" s="127" t="s">
        <v>496</v>
      </c>
      <c r="E24" s="127" t="s">
        <v>480</v>
      </c>
      <c r="F24" s="128" t="s">
        <v>481</v>
      </c>
      <c r="G24" s="128"/>
      <c r="H24" s="128" t="s">
        <v>136</v>
      </c>
      <c r="I24" s="129">
        <v>3</v>
      </c>
      <c r="J24" s="130" t="s">
        <v>141</v>
      </c>
      <c r="K24" s="130"/>
      <c r="L24" s="130">
        <f>(K24*I24)</f>
        <v>0</v>
      </c>
      <c r="M24" s="130">
        <v>0</v>
      </c>
      <c r="N24" s="130">
        <f t="shared" si="1"/>
        <v>0</v>
      </c>
      <c r="O24" s="137"/>
    </row>
    <row r="25" spans="1:15" s="118" customFormat="1" x14ac:dyDescent="0.35">
      <c r="A25" s="133"/>
      <c r="B25" s="133" t="s">
        <v>141</v>
      </c>
      <c r="C25" s="133" t="s">
        <v>141</v>
      </c>
      <c r="D25" s="133" t="s">
        <v>141</v>
      </c>
      <c r="E25" s="133" t="s">
        <v>141</v>
      </c>
      <c r="F25" s="133" t="s">
        <v>141</v>
      </c>
      <c r="G25" s="133" t="s">
        <v>141</v>
      </c>
      <c r="H25" s="133" t="s">
        <v>141</v>
      </c>
      <c r="I25" s="134" t="s">
        <v>141</v>
      </c>
      <c r="J25" s="133" t="s">
        <v>141</v>
      </c>
      <c r="K25" s="133" t="s">
        <v>141</v>
      </c>
      <c r="L25" s="133" t="s">
        <v>141</v>
      </c>
      <c r="M25" s="135" t="s">
        <v>497</v>
      </c>
      <c r="N25" s="135">
        <f>(N18+N19+N20+N21+N22+N23+N24)</f>
        <v>0</v>
      </c>
      <c r="O25" s="138" t="s">
        <v>141</v>
      </c>
    </row>
    <row r="28" spans="1:15" x14ac:dyDescent="0.35">
      <c r="A28" s="91" t="s">
        <v>505</v>
      </c>
      <c r="B28" s="91" t="s">
        <v>424</v>
      </c>
      <c r="C28" s="122"/>
      <c r="D28" s="122"/>
      <c r="E28" s="122"/>
      <c r="F28" s="122"/>
      <c r="G28" s="122"/>
      <c r="H28" s="122"/>
      <c r="J28" s="122"/>
      <c r="K28" s="122"/>
      <c r="L28" s="122"/>
      <c r="M28" s="123"/>
      <c r="N28" s="123"/>
      <c r="O28" s="123"/>
    </row>
    <row r="29" spans="1:15" x14ac:dyDescent="0.35">
      <c r="A29" s="125"/>
      <c r="B29" s="125" t="s">
        <v>477</v>
      </c>
      <c r="C29" s="126" t="s">
        <v>478</v>
      </c>
      <c r="D29" s="127" t="s">
        <v>479</v>
      </c>
      <c r="E29" s="127" t="s">
        <v>480</v>
      </c>
      <c r="F29" s="128" t="s">
        <v>481</v>
      </c>
      <c r="G29" s="128"/>
      <c r="H29" s="128" t="s">
        <v>136</v>
      </c>
      <c r="I29" s="129">
        <v>1</v>
      </c>
      <c r="J29" s="130" t="s">
        <v>141</v>
      </c>
      <c r="K29" s="130"/>
      <c r="L29" s="130">
        <f>(K29*I29)</f>
        <v>0</v>
      </c>
      <c r="M29" s="130">
        <v>0</v>
      </c>
      <c r="N29" s="130">
        <f t="shared" ref="N29:N34" si="2">ROUND(L29-((L29*M29)/100),2)</f>
        <v>0</v>
      </c>
      <c r="O29" s="127"/>
    </row>
    <row r="30" spans="1:15" ht="24" x14ac:dyDescent="0.35">
      <c r="A30" s="130"/>
      <c r="B30" s="130" t="s">
        <v>482</v>
      </c>
      <c r="C30" s="131" t="s">
        <v>506</v>
      </c>
      <c r="D30" s="127" t="s">
        <v>507</v>
      </c>
      <c r="E30" s="127" t="s">
        <v>141</v>
      </c>
      <c r="F30" s="128" t="s">
        <v>481</v>
      </c>
      <c r="G30" s="128"/>
      <c r="H30" s="128" t="s">
        <v>136</v>
      </c>
      <c r="I30" s="129">
        <v>1</v>
      </c>
      <c r="J30" s="130" t="s">
        <v>141</v>
      </c>
      <c r="K30" s="130"/>
      <c r="L30" s="130">
        <f>(K30*I30)</f>
        <v>0</v>
      </c>
      <c r="M30" s="130">
        <v>0</v>
      </c>
      <c r="N30" s="130">
        <f t="shared" si="2"/>
        <v>0</v>
      </c>
      <c r="O30" s="127"/>
    </row>
    <row r="31" spans="1:15" x14ac:dyDescent="0.35">
      <c r="A31" s="130"/>
      <c r="B31" s="130" t="s">
        <v>485</v>
      </c>
      <c r="C31" t="s">
        <v>486</v>
      </c>
      <c r="D31" t="s">
        <v>487</v>
      </c>
      <c r="E31" s="127" t="s">
        <v>141</v>
      </c>
      <c r="F31" s="128" t="s">
        <v>481</v>
      </c>
      <c r="G31" s="128"/>
      <c r="H31" s="128" t="s">
        <v>136</v>
      </c>
      <c r="I31" s="129">
        <v>1</v>
      </c>
      <c r="J31" s="130" t="s">
        <v>141</v>
      </c>
      <c r="K31" s="130"/>
      <c r="L31" s="130">
        <f>(K31*I31)</f>
        <v>0</v>
      </c>
      <c r="M31" s="130">
        <v>0</v>
      </c>
      <c r="N31" s="130">
        <f t="shared" si="2"/>
        <v>0</v>
      </c>
      <c r="O31" s="127"/>
    </row>
    <row r="32" spans="1:15" x14ac:dyDescent="0.35">
      <c r="A32" s="130"/>
      <c r="B32" s="130" t="s">
        <v>488</v>
      </c>
      <c r="C32" t="s">
        <v>489</v>
      </c>
      <c r="D32" s="127" t="s">
        <v>490</v>
      </c>
      <c r="E32" s="127" t="s">
        <v>141</v>
      </c>
      <c r="F32" s="128" t="s">
        <v>481</v>
      </c>
      <c r="G32" s="128"/>
      <c r="H32" s="128" t="s">
        <v>136</v>
      </c>
      <c r="I32" s="129" t="s">
        <v>491</v>
      </c>
      <c r="J32" s="130" t="s">
        <v>141</v>
      </c>
      <c r="K32" s="130"/>
      <c r="L32" s="130">
        <f>ROUND((K32*I32*(36)),2)</f>
        <v>0</v>
      </c>
      <c r="M32" s="130">
        <v>0</v>
      </c>
      <c r="N32" s="130">
        <f t="shared" si="2"/>
        <v>0</v>
      </c>
      <c r="O32" s="127"/>
    </row>
    <row r="33" spans="1:15" x14ac:dyDescent="0.35">
      <c r="A33" s="130"/>
      <c r="B33" s="130" t="s">
        <v>492</v>
      </c>
      <c r="C33" t="s">
        <v>493</v>
      </c>
      <c r="D33" s="127" t="s">
        <v>494</v>
      </c>
      <c r="E33" s="127" t="s">
        <v>141</v>
      </c>
      <c r="F33" s="128" t="s">
        <v>481</v>
      </c>
      <c r="G33" s="128"/>
      <c r="H33" s="128" t="s">
        <v>136</v>
      </c>
      <c r="I33" s="129" t="s">
        <v>491</v>
      </c>
      <c r="J33" s="130" t="s">
        <v>141</v>
      </c>
      <c r="K33" s="130"/>
      <c r="L33" s="130">
        <f>ROUND((K33*I33*(36)),2)</f>
        <v>0</v>
      </c>
      <c r="M33" s="130">
        <v>0</v>
      </c>
      <c r="N33" s="130">
        <f t="shared" si="2"/>
        <v>0</v>
      </c>
      <c r="O33" s="127"/>
    </row>
    <row r="34" spans="1:15" x14ac:dyDescent="0.35">
      <c r="A34" s="132"/>
      <c r="B34" s="132"/>
      <c r="C34" s="126" t="s">
        <v>495</v>
      </c>
      <c r="D34" s="127" t="s">
        <v>496</v>
      </c>
      <c r="E34" s="127" t="s">
        <v>480</v>
      </c>
      <c r="F34" s="128" t="s">
        <v>481</v>
      </c>
      <c r="G34" s="128"/>
      <c r="H34" s="128" t="s">
        <v>136</v>
      </c>
      <c r="I34" s="129">
        <v>3</v>
      </c>
      <c r="J34" s="130" t="s">
        <v>141</v>
      </c>
      <c r="K34" s="130"/>
      <c r="L34" s="130">
        <f>(K34*I34)</f>
        <v>0</v>
      </c>
      <c r="M34" s="130">
        <v>0</v>
      </c>
      <c r="N34" s="130">
        <f t="shared" si="2"/>
        <v>0</v>
      </c>
      <c r="O34" s="127"/>
    </row>
    <row r="35" spans="1:15" x14ac:dyDescent="0.35">
      <c r="A35" s="133"/>
      <c r="B35" s="133" t="s">
        <v>141</v>
      </c>
      <c r="C35" s="133" t="s">
        <v>141</v>
      </c>
      <c r="D35" s="133" t="s">
        <v>141</v>
      </c>
      <c r="E35" s="133" t="s">
        <v>141</v>
      </c>
      <c r="F35" s="133" t="s">
        <v>141</v>
      </c>
      <c r="G35" s="133" t="s">
        <v>141</v>
      </c>
      <c r="H35" s="133" t="s">
        <v>141</v>
      </c>
      <c r="I35" s="134" t="s">
        <v>141</v>
      </c>
      <c r="J35" s="133" t="s">
        <v>141</v>
      </c>
      <c r="K35" s="133" t="s">
        <v>141</v>
      </c>
      <c r="L35" s="133" t="s">
        <v>141</v>
      </c>
      <c r="M35" s="135" t="s">
        <v>497</v>
      </c>
      <c r="N35" s="135">
        <f>(N28+N29+N30+N31+N32+N33+N34)</f>
        <v>0</v>
      </c>
      <c r="O35" s="135" t="s">
        <v>141</v>
      </c>
    </row>
    <row r="36" spans="1:15" x14ac:dyDescent="0.35">
      <c r="A36" s="118"/>
      <c r="B36" s="118"/>
      <c r="C36" s="118"/>
      <c r="D36" s="118"/>
      <c r="E36" s="118"/>
      <c r="F36" s="118"/>
      <c r="G36" s="118"/>
      <c r="H36" s="118"/>
      <c r="I36" s="119"/>
      <c r="J36" s="118"/>
      <c r="K36" s="118"/>
      <c r="L36" s="118"/>
      <c r="M36" s="118"/>
      <c r="N36" s="118"/>
      <c r="O36" s="118"/>
    </row>
    <row r="37" spans="1:15" x14ac:dyDescent="0.35">
      <c r="A37" s="118"/>
      <c r="B37" s="118"/>
      <c r="C37" s="118"/>
      <c r="D37" s="118"/>
      <c r="E37" s="118"/>
      <c r="F37" s="118"/>
      <c r="G37" s="118"/>
      <c r="H37" s="118"/>
      <c r="I37" s="119"/>
      <c r="J37" s="118"/>
      <c r="K37" s="118"/>
      <c r="L37" s="118"/>
      <c r="M37" s="118"/>
      <c r="N37" s="118"/>
      <c r="O37" s="118"/>
    </row>
    <row r="38" spans="1:15" x14ac:dyDescent="0.35">
      <c r="A38" s="91" t="s">
        <v>508</v>
      </c>
      <c r="B38" s="91" t="s">
        <v>509</v>
      </c>
      <c r="C38" s="122"/>
      <c r="D38" s="122"/>
      <c r="E38" s="122"/>
      <c r="F38" s="122"/>
      <c r="G38" s="122"/>
      <c r="H38" s="122"/>
      <c r="J38" s="122"/>
      <c r="K38" s="122"/>
      <c r="L38" s="122"/>
      <c r="M38" s="123"/>
      <c r="N38" s="123"/>
      <c r="O38" s="136"/>
    </row>
    <row r="39" spans="1:15" x14ac:dyDescent="0.35">
      <c r="A39" s="125"/>
      <c r="B39" s="125" t="s">
        <v>477</v>
      </c>
      <c r="C39" s="126" t="s">
        <v>478</v>
      </c>
      <c r="D39" s="127" t="s">
        <v>479</v>
      </c>
      <c r="E39" s="127" t="s">
        <v>480</v>
      </c>
      <c r="F39" s="128" t="s">
        <v>481</v>
      </c>
      <c r="G39" s="128"/>
      <c r="H39" s="128" t="s">
        <v>136</v>
      </c>
      <c r="I39" s="129">
        <v>1</v>
      </c>
      <c r="J39" s="130" t="s">
        <v>141</v>
      </c>
      <c r="K39" s="130"/>
      <c r="L39" s="130">
        <f>(K39*I39)</f>
        <v>0</v>
      </c>
      <c r="M39" s="130">
        <v>0</v>
      </c>
      <c r="N39" s="130">
        <f t="shared" ref="N39:N44" si="3">ROUND(L39-((L39*M39)/100),2)</f>
        <v>0</v>
      </c>
      <c r="O39" s="137"/>
    </row>
    <row r="40" spans="1:15" x14ac:dyDescent="0.35">
      <c r="A40" s="130"/>
      <c r="B40" s="130" t="s">
        <v>482</v>
      </c>
      <c r="C40" t="s">
        <v>510</v>
      </c>
      <c r="D40" s="127" t="s">
        <v>511</v>
      </c>
      <c r="E40" s="127" t="s">
        <v>141</v>
      </c>
      <c r="F40" s="128" t="s">
        <v>481</v>
      </c>
      <c r="G40" s="128"/>
      <c r="H40" s="128" t="s">
        <v>136</v>
      </c>
      <c r="I40" s="129">
        <v>1</v>
      </c>
      <c r="J40" s="130" t="s">
        <v>141</v>
      </c>
      <c r="K40" s="130"/>
      <c r="L40" s="130">
        <f>(K40*I40)</f>
        <v>0</v>
      </c>
      <c r="M40" s="130">
        <v>0</v>
      </c>
      <c r="N40" s="130">
        <f t="shared" si="3"/>
        <v>0</v>
      </c>
      <c r="O40" s="137"/>
    </row>
    <row r="41" spans="1:15" x14ac:dyDescent="0.35">
      <c r="A41" s="130"/>
      <c r="B41" s="130" t="s">
        <v>485</v>
      </c>
      <c r="C41" t="s">
        <v>486</v>
      </c>
      <c r="D41" s="127" t="s">
        <v>502</v>
      </c>
      <c r="E41" s="127" t="s">
        <v>141</v>
      </c>
      <c r="F41" s="128" t="s">
        <v>481</v>
      </c>
      <c r="G41" s="128"/>
      <c r="H41" s="128" t="s">
        <v>136</v>
      </c>
      <c r="I41" s="129">
        <v>1</v>
      </c>
      <c r="J41" s="130" t="s">
        <v>141</v>
      </c>
      <c r="K41" s="130"/>
      <c r="L41" s="130">
        <f>(K41*I41)</f>
        <v>0</v>
      </c>
      <c r="M41" s="130">
        <v>0</v>
      </c>
      <c r="N41" s="130">
        <f t="shared" si="3"/>
        <v>0</v>
      </c>
      <c r="O41" s="137"/>
    </row>
    <row r="42" spans="1:15" x14ac:dyDescent="0.35">
      <c r="A42" s="130"/>
      <c r="B42" s="130" t="s">
        <v>488</v>
      </c>
      <c r="C42" t="s">
        <v>489</v>
      </c>
      <c r="D42" s="127" t="s">
        <v>503</v>
      </c>
      <c r="E42" s="127" t="s">
        <v>141</v>
      </c>
      <c r="F42" s="128" t="s">
        <v>481</v>
      </c>
      <c r="G42" s="128"/>
      <c r="H42" s="128" t="s">
        <v>136</v>
      </c>
      <c r="I42" s="129" t="s">
        <v>491</v>
      </c>
      <c r="J42" s="130" t="s">
        <v>141</v>
      </c>
      <c r="K42" s="130"/>
      <c r="L42" s="130">
        <f>ROUND((K42*I42*(36)),2)</f>
        <v>0</v>
      </c>
      <c r="M42" s="130">
        <v>0</v>
      </c>
      <c r="N42" s="130">
        <f t="shared" si="3"/>
        <v>0</v>
      </c>
      <c r="O42" s="137"/>
    </row>
    <row r="43" spans="1:15" x14ac:dyDescent="0.35">
      <c r="A43" s="130"/>
      <c r="B43" s="130" t="s">
        <v>492</v>
      </c>
      <c r="C43" t="s">
        <v>493</v>
      </c>
      <c r="D43" s="127" t="s">
        <v>504</v>
      </c>
      <c r="E43" s="127" t="s">
        <v>141</v>
      </c>
      <c r="F43" s="128" t="s">
        <v>481</v>
      </c>
      <c r="G43" s="128"/>
      <c r="H43" s="128" t="s">
        <v>136</v>
      </c>
      <c r="I43" s="129" t="s">
        <v>491</v>
      </c>
      <c r="J43" s="130" t="s">
        <v>141</v>
      </c>
      <c r="K43" s="130"/>
      <c r="L43" s="130">
        <f>ROUND((K43*I43*(36)),2)</f>
        <v>0</v>
      </c>
      <c r="M43" s="130">
        <v>0</v>
      </c>
      <c r="N43" s="130">
        <f t="shared" si="3"/>
        <v>0</v>
      </c>
      <c r="O43" s="137"/>
    </row>
    <row r="44" spans="1:15" x14ac:dyDescent="0.35">
      <c r="A44" s="132"/>
      <c r="B44" s="132"/>
      <c r="C44" s="126" t="s">
        <v>495</v>
      </c>
      <c r="D44" s="127" t="s">
        <v>496</v>
      </c>
      <c r="E44" s="127" t="s">
        <v>480</v>
      </c>
      <c r="F44" s="128" t="s">
        <v>481</v>
      </c>
      <c r="G44" s="128"/>
      <c r="H44" s="128" t="s">
        <v>136</v>
      </c>
      <c r="I44" s="129">
        <v>3</v>
      </c>
      <c r="J44" s="130" t="s">
        <v>141</v>
      </c>
      <c r="K44" s="130"/>
      <c r="L44" s="130">
        <f>(K44*I44)</f>
        <v>0</v>
      </c>
      <c r="M44" s="130">
        <v>0</v>
      </c>
      <c r="N44" s="130">
        <f t="shared" si="3"/>
        <v>0</v>
      </c>
      <c r="O44" s="137"/>
    </row>
    <row r="45" spans="1:15" x14ac:dyDescent="0.35">
      <c r="A45" s="133"/>
      <c r="B45" s="133" t="s">
        <v>141</v>
      </c>
      <c r="C45" s="133" t="s">
        <v>141</v>
      </c>
      <c r="D45" s="133" t="s">
        <v>141</v>
      </c>
      <c r="E45" s="133" t="s">
        <v>141</v>
      </c>
      <c r="F45" s="133" t="s">
        <v>141</v>
      </c>
      <c r="G45" s="133" t="s">
        <v>141</v>
      </c>
      <c r="H45" s="133" t="s">
        <v>141</v>
      </c>
      <c r="I45" s="134" t="s">
        <v>141</v>
      </c>
      <c r="J45" s="133" t="s">
        <v>141</v>
      </c>
      <c r="K45" s="133" t="s">
        <v>141</v>
      </c>
      <c r="L45" s="133" t="s">
        <v>141</v>
      </c>
      <c r="M45" s="135" t="s">
        <v>497</v>
      </c>
      <c r="N45" s="135">
        <f>(N38+N39+N40+N41+N42+N43+N44)</f>
        <v>0</v>
      </c>
      <c r="O45" s="138" t="s">
        <v>141</v>
      </c>
    </row>
    <row r="48" spans="1:15" x14ac:dyDescent="0.35">
      <c r="A48" s="91" t="s">
        <v>512</v>
      </c>
      <c r="B48" s="91" t="s">
        <v>513</v>
      </c>
      <c r="C48" s="122"/>
      <c r="D48" s="122"/>
      <c r="E48" s="122"/>
      <c r="F48" s="122"/>
      <c r="G48" s="122"/>
      <c r="H48" s="122"/>
      <c r="J48" s="122"/>
      <c r="K48" s="122"/>
      <c r="L48" s="122"/>
      <c r="M48" s="123"/>
      <c r="N48" s="123"/>
      <c r="O48" s="123"/>
    </row>
    <row r="49" spans="1:15" x14ac:dyDescent="0.35">
      <c r="A49" s="125"/>
      <c r="B49" s="125" t="s">
        <v>477</v>
      </c>
      <c r="C49" s="126" t="s">
        <v>478</v>
      </c>
      <c r="D49" s="127" t="s">
        <v>479</v>
      </c>
      <c r="E49" s="127" t="s">
        <v>480</v>
      </c>
      <c r="F49" s="128" t="s">
        <v>481</v>
      </c>
      <c r="G49" s="128"/>
      <c r="H49" s="128" t="s">
        <v>136</v>
      </c>
      <c r="I49" s="129">
        <v>1</v>
      </c>
      <c r="J49" s="130" t="s">
        <v>141</v>
      </c>
      <c r="K49" s="130"/>
      <c r="L49" s="130">
        <f>(K49*I49)</f>
        <v>0</v>
      </c>
      <c r="M49" s="130">
        <v>0</v>
      </c>
      <c r="N49" s="130">
        <f t="shared" ref="N49:N54" si="4">ROUND(L49-((L49*M49)/100),2)</f>
        <v>0</v>
      </c>
      <c r="O49" s="127"/>
    </row>
    <row r="50" spans="1:15" x14ac:dyDescent="0.35">
      <c r="A50" s="130"/>
      <c r="B50" s="130" t="s">
        <v>482</v>
      </c>
      <c r="C50" s="131" t="s">
        <v>514</v>
      </c>
      <c r="D50" s="127" t="s">
        <v>515</v>
      </c>
      <c r="E50" s="127" t="s">
        <v>141</v>
      </c>
      <c r="F50" s="128" t="s">
        <v>481</v>
      </c>
      <c r="G50" s="128"/>
      <c r="H50" s="128" t="s">
        <v>136</v>
      </c>
      <c r="I50" s="129">
        <v>1</v>
      </c>
      <c r="J50" s="130" t="s">
        <v>141</v>
      </c>
      <c r="K50" s="130"/>
      <c r="L50" s="130">
        <f>(K50*I50)</f>
        <v>0</v>
      </c>
      <c r="M50" s="130">
        <v>0</v>
      </c>
      <c r="N50" s="130">
        <f t="shared" si="4"/>
        <v>0</v>
      </c>
      <c r="O50" s="127"/>
    </row>
    <row r="51" spans="1:15" x14ac:dyDescent="0.35">
      <c r="A51" s="130"/>
      <c r="B51" s="130" t="s">
        <v>485</v>
      </c>
      <c r="C51" t="s">
        <v>486</v>
      </c>
      <c r="D51" t="s">
        <v>487</v>
      </c>
      <c r="E51" s="127" t="s">
        <v>141</v>
      </c>
      <c r="F51" s="128" t="s">
        <v>481</v>
      </c>
      <c r="G51" s="128"/>
      <c r="H51" s="128" t="s">
        <v>136</v>
      </c>
      <c r="I51" s="129">
        <v>1</v>
      </c>
      <c r="J51" s="130" t="s">
        <v>141</v>
      </c>
      <c r="K51" s="130"/>
      <c r="L51" s="130">
        <f>(K51*I51)</f>
        <v>0</v>
      </c>
      <c r="M51" s="130">
        <v>0</v>
      </c>
      <c r="N51" s="130">
        <f t="shared" si="4"/>
        <v>0</v>
      </c>
      <c r="O51" s="127"/>
    </row>
    <row r="52" spans="1:15" x14ac:dyDescent="0.35">
      <c r="A52" s="130"/>
      <c r="B52" s="130" t="s">
        <v>488</v>
      </c>
      <c r="C52" t="s">
        <v>489</v>
      </c>
      <c r="D52" s="127" t="s">
        <v>490</v>
      </c>
      <c r="E52" s="127" t="s">
        <v>141</v>
      </c>
      <c r="F52" s="128" t="s">
        <v>481</v>
      </c>
      <c r="G52" s="128"/>
      <c r="H52" s="128" t="s">
        <v>136</v>
      </c>
      <c r="I52" s="129" t="s">
        <v>491</v>
      </c>
      <c r="J52" s="130" t="s">
        <v>141</v>
      </c>
      <c r="K52" s="130"/>
      <c r="L52" s="130">
        <f>ROUND((K52*I52*(36)),2)</f>
        <v>0</v>
      </c>
      <c r="M52" s="130">
        <v>0</v>
      </c>
      <c r="N52" s="130">
        <f t="shared" si="4"/>
        <v>0</v>
      </c>
      <c r="O52" s="127"/>
    </row>
    <row r="53" spans="1:15" x14ac:dyDescent="0.35">
      <c r="A53" s="130"/>
      <c r="B53" s="130" t="s">
        <v>492</v>
      </c>
      <c r="C53" t="s">
        <v>493</v>
      </c>
      <c r="D53" s="127" t="s">
        <v>494</v>
      </c>
      <c r="E53" s="127" t="s">
        <v>141</v>
      </c>
      <c r="F53" s="128" t="s">
        <v>481</v>
      </c>
      <c r="G53" s="128"/>
      <c r="H53" s="128" t="s">
        <v>136</v>
      </c>
      <c r="I53" s="129" t="s">
        <v>491</v>
      </c>
      <c r="J53" s="130" t="s">
        <v>141</v>
      </c>
      <c r="K53" s="130"/>
      <c r="L53" s="130">
        <f>ROUND((K53*I53*(36)),2)</f>
        <v>0</v>
      </c>
      <c r="M53" s="130">
        <v>0</v>
      </c>
      <c r="N53" s="130">
        <f t="shared" si="4"/>
        <v>0</v>
      </c>
      <c r="O53" s="127"/>
    </row>
    <row r="54" spans="1:15" x14ac:dyDescent="0.35">
      <c r="A54" s="132"/>
      <c r="B54" s="132"/>
      <c r="C54" s="126" t="s">
        <v>495</v>
      </c>
      <c r="D54" s="127" t="s">
        <v>496</v>
      </c>
      <c r="E54" s="127" t="s">
        <v>480</v>
      </c>
      <c r="F54" s="128" t="s">
        <v>481</v>
      </c>
      <c r="G54" s="128"/>
      <c r="H54" s="128" t="s">
        <v>136</v>
      </c>
      <c r="I54" s="129">
        <v>3</v>
      </c>
      <c r="J54" s="130" t="s">
        <v>141</v>
      </c>
      <c r="K54" s="130"/>
      <c r="L54" s="130">
        <f>(K54*I54)</f>
        <v>0</v>
      </c>
      <c r="M54" s="130">
        <v>0</v>
      </c>
      <c r="N54" s="130">
        <f t="shared" si="4"/>
        <v>0</v>
      </c>
      <c r="O54" s="127"/>
    </row>
    <row r="55" spans="1:15" x14ac:dyDescent="0.35">
      <c r="A55" s="133"/>
      <c r="B55" s="133" t="s">
        <v>141</v>
      </c>
      <c r="C55" s="133" t="s">
        <v>141</v>
      </c>
      <c r="D55" s="133" t="s">
        <v>141</v>
      </c>
      <c r="E55" s="133" t="s">
        <v>141</v>
      </c>
      <c r="F55" s="133" t="s">
        <v>141</v>
      </c>
      <c r="G55" s="133" t="s">
        <v>141</v>
      </c>
      <c r="H55" s="133" t="s">
        <v>141</v>
      </c>
      <c r="I55" s="134" t="s">
        <v>141</v>
      </c>
      <c r="J55" s="133" t="s">
        <v>141</v>
      </c>
      <c r="K55" s="133" t="s">
        <v>141</v>
      </c>
      <c r="L55" s="133" t="s">
        <v>141</v>
      </c>
      <c r="M55" s="135" t="s">
        <v>497</v>
      </c>
      <c r="N55" s="135">
        <f>(N48+N49+N50+N51+N52+N53+N54)</f>
        <v>0</v>
      </c>
      <c r="O55" s="135" t="s">
        <v>141</v>
      </c>
    </row>
    <row r="56" spans="1:15" x14ac:dyDescent="0.35">
      <c r="A56" s="118"/>
      <c r="B56" s="118"/>
      <c r="C56" s="118"/>
      <c r="D56" s="118"/>
      <c r="E56" s="118"/>
      <c r="F56" s="118"/>
      <c r="G56" s="118"/>
      <c r="H56" s="118"/>
      <c r="I56" s="119"/>
      <c r="J56" s="118"/>
      <c r="K56" s="118"/>
      <c r="L56" s="118"/>
      <c r="M56" s="118"/>
      <c r="N56" s="118"/>
      <c r="O56" s="118"/>
    </row>
    <row r="57" spans="1:15" x14ac:dyDescent="0.35">
      <c r="A57" s="118"/>
      <c r="B57" s="118"/>
      <c r="C57" s="118"/>
      <c r="D57" s="118"/>
      <c r="E57" s="118"/>
      <c r="F57" s="118"/>
      <c r="G57" s="118"/>
      <c r="H57" s="118"/>
      <c r="I57" s="119"/>
      <c r="J57" s="118"/>
      <c r="K57" s="118"/>
      <c r="L57" s="118"/>
      <c r="M57" s="118"/>
      <c r="N57" s="118"/>
      <c r="O57" s="118"/>
    </row>
    <row r="58" spans="1:15" x14ac:dyDescent="0.35">
      <c r="A58" s="91" t="s">
        <v>516</v>
      </c>
      <c r="B58" s="91" t="s">
        <v>517</v>
      </c>
      <c r="C58" s="122"/>
      <c r="D58" s="122"/>
      <c r="E58" s="122"/>
      <c r="F58" s="122"/>
      <c r="G58" s="122"/>
      <c r="H58" s="122"/>
      <c r="J58" s="122"/>
      <c r="K58" s="122"/>
      <c r="L58" s="122"/>
      <c r="M58" s="123"/>
      <c r="N58" s="123"/>
      <c r="O58" s="136"/>
    </row>
    <row r="59" spans="1:15" x14ac:dyDescent="0.35">
      <c r="A59" s="125"/>
      <c r="B59" s="125" t="s">
        <v>477</v>
      </c>
      <c r="C59" s="126" t="s">
        <v>478</v>
      </c>
      <c r="D59" s="127" t="s">
        <v>479</v>
      </c>
      <c r="E59" s="127" t="s">
        <v>480</v>
      </c>
      <c r="F59" s="128" t="s">
        <v>481</v>
      </c>
      <c r="G59" s="128"/>
      <c r="H59" s="128" t="s">
        <v>136</v>
      </c>
      <c r="I59" s="129">
        <v>1</v>
      </c>
      <c r="J59" s="130" t="s">
        <v>141</v>
      </c>
      <c r="K59" s="130"/>
      <c r="L59" s="130">
        <f>(K59*I59)</f>
        <v>0</v>
      </c>
      <c r="M59" s="130">
        <v>0</v>
      </c>
      <c r="N59" s="130">
        <f t="shared" ref="N59:N64" si="5">ROUND(L59-((L59*M59)/100),2)</f>
        <v>0</v>
      </c>
      <c r="O59" s="137"/>
    </row>
    <row r="60" spans="1:15" x14ac:dyDescent="0.35">
      <c r="A60" s="130"/>
      <c r="B60" s="130" t="s">
        <v>482</v>
      </c>
      <c r="C60" t="s">
        <v>518</v>
      </c>
      <c r="D60" s="127" t="s">
        <v>519</v>
      </c>
      <c r="E60" s="127" t="s">
        <v>141</v>
      </c>
      <c r="F60" s="128" t="s">
        <v>481</v>
      </c>
      <c r="G60" s="128"/>
      <c r="H60" s="128" t="s">
        <v>136</v>
      </c>
      <c r="I60" s="129">
        <v>1</v>
      </c>
      <c r="J60" s="130" t="s">
        <v>141</v>
      </c>
      <c r="K60" s="130"/>
      <c r="L60" s="130">
        <f>(K60*I60)</f>
        <v>0</v>
      </c>
      <c r="M60" s="130">
        <v>0</v>
      </c>
      <c r="N60" s="130">
        <f t="shared" si="5"/>
        <v>0</v>
      </c>
      <c r="O60" s="137"/>
    </row>
    <row r="61" spans="1:15" x14ac:dyDescent="0.35">
      <c r="A61" s="130"/>
      <c r="B61" s="130" t="s">
        <v>485</v>
      </c>
      <c r="C61" t="s">
        <v>486</v>
      </c>
      <c r="D61" s="127" t="s">
        <v>502</v>
      </c>
      <c r="E61" s="127" t="s">
        <v>141</v>
      </c>
      <c r="F61" s="128" t="s">
        <v>481</v>
      </c>
      <c r="G61" s="128"/>
      <c r="H61" s="128" t="s">
        <v>136</v>
      </c>
      <c r="I61" s="129">
        <v>1</v>
      </c>
      <c r="J61" s="130" t="s">
        <v>141</v>
      </c>
      <c r="K61" s="130"/>
      <c r="L61" s="130">
        <f>(K61*I61)</f>
        <v>0</v>
      </c>
      <c r="M61" s="130">
        <v>0</v>
      </c>
      <c r="N61" s="130">
        <f t="shared" si="5"/>
        <v>0</v>
      </c>
      <c r="O61" s="137"/>
    </row>
    <row r="62" spans="1:15" x14ac:dyDescent="0.35">
      <c r="A62" s="130"/>
      <c r="B62" s="130" t="s">
        <v>488</v>
      </c>
      <c r="C62" t="s">
        <v>489</v>
      </c>
      <c r="D62" s="127" t="s">
        <v>503</v>
      </c>
      <c r="E62" s="127" t="s">
        <v>141</v>
      </c>
      <c r="F62" s="128" t="s">
        <v>481</v>
      </c>
      <c r="G62" s="128"/>
      <c r="H62" s="128" t="s">
        <v>136</v>
      </c>
      <c r="I62" s="129" t="s">
        <v>491</v>
      </c>
      <c r="J62" s="130" t="s">
        <v>141</v>
      </c>
      <c r="K62" s="130"/>
      <c r="L62" s="130">
        <f>ROUND((K62*I62*(36)),2)</f>
        <v>0</v>
      </c>
      <c r="M62" s="130">
        <v>0</v>
      </c>
      <c r="N62" s="130">
        <f t="shared" si="5"/>
        <v>0</v>
      </c>
      <c r="O62" s="137"/>
    </row>
    <row r="63" spans="1:15" x14ac:dyDescent="0.35">
      <c r="A63" s="130"/>
      <c r="B63" s="130" t="s">
        <v>492</v>
      </c>
      <c r="C63" t="s">
        <v>493</v>
      </c>
      <c r="D63" s="127" t="s">
        <v>504</v>
      </c>
      <c r="E63" s="127" t="s">
        <v>141</v>
      </c>
      <c r="F63" s="128" t="s">
        <v>481</v>
      </c>
      <c r="G63" s="128"/>
      <c r="H63" s="128" t="s">
        <v>136</v>
      </c>
      <c r="I63" s="129" t="s">
        <v>491</v>
      </c>
      <c r="J63" s="130" t="s">
        <v>141</v>
      </c>
      <c r="K63" s="130"/>
      <c r="L63" s="130">
        <f>ROUND((K63*I63*(36)),2)</f>
        <v>0</v>
      </c>
      <c r="M63" s="130">
        <v>0</v>
      </c>
      <c r="N63" s="130">
        <f t="shared" si="5"/>
        <v>0</v>
      </c>
      <c r="O63" s="137"/>
    </row>
    <row r="64" spans="1:15" x14ac:dyDescent="0.35">
      <c r="A64" s="132"/>
      <c r="B64" s="132"/>
      <c r="C64" s="126" t="s">
        <v>495</v>
      </c>
      <c r="D64" s="127" t="s">
        <v>496</v>
      </c>
      <c r="E64" s="127" t="s">
        <v>480</v>
      </c>
      <c r="F64" s="128" t="s">
        <v>481</v>
      </c>
      <c r="G64" s="128"/>
      <c r="H64" s="128" t="s">
        <v>136</v>
      </c>
      <c r="I64" s="129">
        <v>3</v>
      </c>
      <c r="J64" s="130" t="s">
        <v>141</v>
      </c>
      <c r="K64" s="130"/>
      <c r="L64" s="130">
        <f>(K64*I64)</f>
        <v>0</v>
      </c>
      <c r="M64" s="130">
        <v>0</v>
      </c>
      <c r="N64" s="130">
        <f t="shared" si="5"/>
        <v>0</v>
      </c>
      <c r="O64" s="137"/>
    </row>
    <row r="65" spans="1:15" x14ac:dyDescent="0.35">
      <c r="A65" s="133"/>
      <c r="B65" s="133" t="s">
        <v>141</v>
      </c>
      <c r="C65" s="133" t="s">
        <v>141</v>
      </c>
      <c r="D65" s="133" t="s">
        <v>141</v>
      </c>
      <c r="E65" s="133" t="s">
        <v>141</v>
      </c>
      <c r="F65" s="133" t="s">
        <v>141</v>
      </c>
      <c r="G65" s="133" t="s">
        <v>141</v>
      </c>
      <c r="H65" s="133" t="s">
        <v>141</v>
      </c>
      <c r="I65" s="134" t="s">
        <v>141</v>
      </c>
      <c r="J65" s="133" t="s">
        <v>141</v>
      </c>
      <c r="K65" s="133" t="s">
        <v>141</v>
      </c>
      <c r="L65" s="133" t="s">
        <v>141</v>
      </c>
      <c r="M65" s="135" t="s">
        <v>497</v>
      </c>
      <c r="N65" s="135">
        <f>(N58+N59+N60+N61+N62+N63+N64)</f>
        <v>0</v>
      </c>
      <c r="O65" s="138" t="s">
        <v>141</v>
      </c>
    </row>
    <row r="68" spans="1:15" x14ac:dyDescent="0.35">
      <c r="A68" s="91" t="s">
        <v>520</v>
      </c>
      <c r="B68" s="91" t="s">
        <v>521</v>
      </c>
      <c r="C68" s="122"/>
      <c r="D68" s="122"/>
      <c r="E68" s="122"/>
      <c r="F68" s="122"/>
      <c r="G68" s="122"/>
      <c r="H68" s="122"/>
      <c r="J68" s="122"/>
      <c r="K68" s="122"/>
      <c r="L68" s="122"/>
      <c r="M68" s="123"/>
      <c r="N68" s="123"/>
      <c r="O68" s="123"/>
    </row>
    <row r="69" spans="1:15" x14ac:dyDescent="0.35">
      <c r="A69" s="125"/>
      <c r="B69" s="125" t="s">
        <v>477</v>
      </c>
      <c r="C69" s="126" t="s">
        <v>478</v>
      </c>
      <c r="D69" s="127" t="s">
        <v>479</v>
      </c>
      <c r="E69" s="127" t="s">
        <v>480</v>
      </c>
      <c r="F69" s="128" t="s">
        <v>481</v>
      </c>
      <c r="G69" s="128"/>
      <c r="H69" s="128" t="s">
        <v>136</v>
      </c>
      <c r="I69" s="129">
        <v>1</v>
      </c>
      <c r="J69" s="130" t="s">
        <v>141</v>
      </c>
      <c r="K69" s="130"/>
      <c r="L69" s="130">
        <f>(K69*I69)</f>
        <v>0</v>
      </c>
      <c r="M69" s="130">
        <v>0</v>
      </c>
      <c r="N69" s="130">
        <f t="shared" ref="N69:N74" si="6">ROUND(L69-((L69*M69)/100),2)</f>
        <v>0</v>
      </c>
      <c r="O69" s="127"/>
    </row>
    <row r="70" spans="1:15" x14ac:dyDescent="0.35">
      <c r="A70" s="130"/>
      <c r="B70" s="130" t="s">
        <v>482</v>
      </c>
      <c r="C70" s="131" t="s">
        <v>522</v>
      </c>
      <c r="D70" s="127" t="s">
        <v>523</v>
      </c>
      <c r="E70" s="127" t="s">
        <v>141</v>
      </c>
      <c r="F70" s="128" t="s">
        <v>481</v>
      </c>
      <c r="G70" s="128"/>
      <c r="H70" s="128" t="s">
        <v>136</v>
      </c>
      <c r="I70" s="129">
        <v>1</v>
      </c>
      <c r="J70" s="130" t="s">
        <v>141</v>
      </c>
      <c r="K70" s="130"/>
      <c r="L70" s="130">
        <f>(K70*I70)</f>
        <v>0</v>
      </c>
      <c r="M70" s="130">
        <v>0</v>
      </c>
      <c r="N70" s="130">
        <f t="shared" si="6"/>
        <v>0</v>
      </c>
      <c r="O70" s="127"/>
    </row>
    <row r="71" spans="1:15" x14ac:dyDescent="0.35">
      <c r="A71" s="130"/>
      <c r="B71" s="130" t="s">
        <v>485</v>
      </c>
      <c r="C71" t="s">
        <v>486</v>
      </c>
      <c r="D71" t="s">
        <v>487</v>
      </c>
      <c r="E71" s="127" t="s">
        <v>141</v>
      </c>
      <c r="F71" s="128" t="s">
        <v>481</v>
      </c>
      <c r="G71" s="128"/>
      <c r="H71" s="128" t="s">
        <v>136</v>
      </c>
      <c r="I71" s="129">
        <v>1</v>
      </c>
      <c r="J71" s="130" t="s">
        <v>141</v>
      </c>
      <c r="K71" s="130"/>
      <c r="L71" s="130">
        <f>(K71*I71)</f>
        <v>0</v>
      </c>
      <c r="M71" s="130">
        <v>0</v>
      </c>
      <c r="N71" s="130">
        <f t="shared" si="6"/>
        <v>0</v>
      </c>
      <c r="O71" s="127"/>
    </row>
    <row r="72" spans="1:15" x14ac:dyDescent="0.35">
      <c r="A72" s="130"/>
      <c r="B72" s="130" t="s">
        <v>488</v>
      </c>
      <c r="C72" t="s">
        <v>489</v>
      </c>
      <c r="D72" s="127" t="s">
        <v>490</v>
      </c>
      <c r="E72" s="127" t="s">
        <v>141</v>
      </c>
      <c r="F72" s="128" t="s">
        <v>481</v>
      </c>
      <c r="G72" s="128"/>
      <c r="H72" s="128" t="s">
        <v>136</v>
      </c>
      <c r="I72" s="129" t="s">
        <v>491</v>
      </c>
      <c r="J72" s="130" t="s">
        <v>141</v>
      </c>
      <c r="K72" s="130"/>
      <c r="L72" s="130">
        <f>ROUND((K72*I72*(36)),2)</f>
        <v>0</v>
      </c>
      <c r="M72" s="130">
        <v>0</v>
      </c>
      <c r="N72" s="130">
        <f t="shared" si="6"/>
        <v>0</v>
      </c>
      <c r="O72" s="127"/>
    </row>
    <row r="73" spans="1:15" x14ac:dyDescent="0.35">
      <c r="A73" s="130"/>
      <c r="B73" s="130" t="s">
        <v>492</v>
      </c>
      <c r="C73" t="s">
        <v>493</v>
      </c>
      <c r="D73" s="127" t="s">
        <v>494</v>
      </c>
      <c r="E73" s="127" t="s">
        <v>141</v>
      </c>
      <c r="F73" s="128" t="s">
        <v>481</v>
      </c>
      <c r="G73" s="128"/>
      <c r="H73" s="128" t="s">
        <v>136</v>
      </c>
      <c r="I73" s="129" t="s">
        <v>491</v>
      </c>
      <c r="J73" s="130" t="s">
        <v>141</v>
      </c>
      <c r="K73" s="130"/>
      <c r="L73" s="130">
        <f>ROUND((K73*I73*(36)),2)</f>
        <v>0</v>
      </c>
      <c r="M73" s="130">
        <v>0</v>
      </c>
      <c r="N73" s="130">
        <f t="shared" si="6"/>
        <v>0</v>
      </c>
      <c r="O73" s="127"/>
    </row>
    <row r="74" spans="1:15" x14ac:dyDescent="0.35">
      <c r="A74" s="132"/>
      <c r="B74" s="132"/>
      <c r="C74" s="126" t="s">
        <v>495</v>
      </c>
      <c r="D74" s="127" t="s">
        <v>496</v>
      </c>
      <c r="E74" s="127" t="s">
        <v>480</v>
      </c>
      <c r="F74" s="128" t="s">
        <v>481</v>
      </c>
      <c r="G74" s="128"/>
      <c r="H74" s="128" t="s">
        <v>136</v>
      </c>
      <c r="I74" s="129">
        <v>3</v>
      </c>
      <c r="J74" s="130" t="s">
        <v>141</v>
      </c>
      <c r="K74" s="130"/>
      <c r="L74" s="130">
        <f>(K74*I74)</f>
        <v>0</v>
      </c>
      <c r="M74" s="130">
        <v>0</v>
      </c>
      <c r="N74" s="130">
        <f t="shared" si="6"/>
        <v>0</v>
      </c>
      <c r="O74" s="127"/>
    </row>
    <row r="75" spans="1:15" x14ac:dyDescent="0.35">
      <c r="A75" s="133"/>
      <c r="B75" s="133" t="s">
        <v>141</v>
      </c>
      <c r="C75" s="133" t="s">
        <v>141</v>
      </c>
      <c r="D75" s="133" t="s">
        <v>141</v>
      </c>
      <c r="E75" s="133" t="s">
        <v>141</v>
      </c>
      <c r="F75" s="133" t="s">
        <v>141</v>
      </c>
      <c r="G75" s="133" t="s">
        <v>141</v>
      </c>
      <c r="H75" s="133" t="s">
        <v>141</v>
      </c>
      <c r="I75" s="134" t="s">
        <v>141</v>
      </c>
      <c r="J75" s="133" t="s">
        <v>141</v>
      </c>
      <c r="K75" s="133" t="s">
        <v>141</v>
      </c>
      <c r="L75" s="133" t="s">
        <v>141</v>
      </c>
      <c r="M75" s="135" t="s">
        <v>497</v>
      </c>
      <c r="N75" s="135">
        <f>(N68+N69+N70+N71+N72+N73+N74)</f>
        <v>0</v>
      </c>
      <c r="O75" s="135" t="s">
        <v>141</v>
      </c>
    </row>
    <row r="76" spans="1:15" x14ac:dyDescent="0.35">
      <c r="A76" s="118"/>
      <c r="B76" s="118"/>
      <c r="C76" s="118"/>
      <c r="D76" s="118"/>
      <c r="E76" s="118"/>
      <c r="F76" s="118"/>
      <c r="G76" s="118"/>
      <c r="H76" s="118"/>
      <c r="I76" s="119"/>
      <c r="J76" s="118"/>
      <c r="K76" s="118"/>
      <c r="L76" s="118"/>
      <c r="M76" s="118"/>
      <c r="N76" s="118"/>
      <c r="O76" s="118"/>
    </row>
    <row r="77" spans="1:15" x14ac:dyDescent="0.35">
      <c r="A77" s="118"/>
      <c r="B77" s="118"/>
      <c r="C77" s="118"/>
      <c r="D77" s="118"/>
      <c r="E77" s="118"/>
      <c r="F77" s="118"/>
      <c r="G77" s="118"/>
      <c r="H77" s="118"/>
      <c r="I77" s="119"/>
      <c r="J77" s="118"/>
      <c r="K77" s="118"/>
      <c r="L77" s="118"/>
      <c r="M77" s="118"/>
      <c r="N77" s="118"/>
      <c r="O77" s="118"/>
    </row>
    <row r="78" spans="1:15" x14ac:dyDescent="0.35">
      <c r="A78" s="91" t="s">
        <v>524</v>
      </c>
      <c r="B78" s="91" t="s">
        <v>525</v>
      </c>
      <c r="C78" s="122"/>
      <c r="D78" s="122"/>
      <c r="E78" s="122"/>
      <c r="F78" s="122"/>
      <c r="G78" s="122"/>
      <c r="H78" s="122"/>
      <c r="J78" s="122"/>
      <c r="K78" s="122"/>
      <c r="L78" s="122"/>
      <c r="M78" s="123"/>
      <c r="N78" s="123"/>
      <c r="O78" s="136"/>
    </row>
    <row r="79" spans="1:15" x14ac:dyDescent="0.35">
      <c r="A79" s="125"/>
      <c r="B79" s="125" t="s">
        <v>477</v>
      </c>
      <c r="C79" s="126" t="s">
        <v>478</v>
      </c>
      <c r="D79" s="127" t="s">
        <v>479</v>
      </c>
      <c r="E79" s="127" t="s">
        <v>480</v>
      </c>
      <c r="F79" s="128" t="s">
        <v>481</v>
      </c>
      <c r="G79" s="128"/>
      <c r="H79" s="128" t="s">
        <v>136</v>
      </c>
      <c r="I79" s="129">
        <v>1</v>
      </c>
      <c r="J79" s="130" t="s">
        <v>141</v>
      </c>
      <c r="K79" s="130"/>
      <c r="L79" s="130">
        <f>(K79*I79)</f>
        <v>0</v>
      </c>
      <c r="M79" s="130">
        <v>0</v>
      </c>
      <c r="N79" s="130">
        <f t="shared" ref="N79:N84" si="7">ROUND(L79-((L79*M79)/100),2)</f>
        <v>0</v>
      </c>
      <c r="O79" s="137"/>
    </row>
    <row r="80" spans="1:15" x14ac:dyDescent="0.35">
      <c r="A80" s="130"/>
      <c r="B80" s="130" t="s">
        <v>482</v>
      </c>
      <c r="C80" t="s">
        <v>526</v>
      </c>
      <c r="D80" s="127" t="s">
        <v>527</v>
      </c>
      <c r="E80" s="127" t="s">
        <v>141</v>
      </c>
      <c r="F80" s="128" t="s">
        <v>481</v>
      </c>
      <c r="G80" s="128"/>
      <c r="H80" s="128" t="s">
        <v>136</v>
      </c>
      <c r="I80" s="129">
        <v>1</v>
      </c>
      <c r="J80" s="130" t="s">
        <v>141</v>
      </c>
      <c r="K80" s="130"/>
      <c r="L80" s="130">
        <f>(K80*I80)</f>
        <v>0</v>
      </c>
      <c r="M80" s="130">
        <v>0</v>
      </c>
      <c r="N80" s="130">
        <f t="shared" si="7"/>
        <v>0</v>
      </c>
      <c r="O80" s="137"/>
    </row>
    <row r="81" spans="1:15" x14ac:dyDescent="0.35">
      <c r="A81" s="130"/>
      <c r="B81" s="130" t="s">
        <v>485</v>
      </c>
      <c r="C81" t="s">
        <v>486</v>
      </c>
      <c r="D81" t="s">
        <v>487</v>
      </c>
      <c r="E81" s="127" t="s">
        <v>141</v>
      </c>
      <c r="F81" s="128" t="s">
        <v>481</v>
      </c>
      <c r="G81" s="128"/>
      <c r="H81" s="128" t="s">
        <v>136</v>
      </c>
      <c r="I81" s="129">
        <v>1</v>
      </c>
      <c r="J81" s="130" t="s">
        <v>141</v>
      </c>
      <c r="K81" s="130"/>
      <c r="L81" s="130">
        <f>(K81*I81)</f>
        <v>0</v>
      </c>
      <c r="M81" s="130">
        <v>0</v>
      </c>
      <c r="N81" s="130">
        <f t="shared" si="7"/>
        <v>0</v>
      </c>
      <c r="O81" s="137"/>
    </row>
    <row r="82" spans="1:15" x14ac:dyDescent="0.35">
      <c r="A82" s="130"/>
      <c r="B82" s="130" t="s">
        <v>488</v>
      </c>
      <c r="C82" t="s">
        <v>489</v>
      </c>
      <c r="D82" s="127" t="s">
        <v>490</v>
      </c>
      <c r="E82" s="127" t="s">
        <v>141</v>
      </c>
      <c r="F82" s="128" t="s">
        <v>481</v>
      </c>
      <c r="G82" s="128"/>
      <c r="H82" s="128" t="s">
        <v>136</v>
      </c>
      <c r="I82" s="129" t="s">
        <v>491</v>
      </c>
      <c r="J82" s="130" t="s">
        <v>141</v>
      </c>
      <c r="K82" s="130"/>
      <c r="L82" s="130">
        <f>ROUND((K82*I82*(36)),2)</f>
        <v>0</v>
      </c>
      <c r="M82" s="130">
        <v>0</v>
      </c>
      <c r="N82" s="130">
        <f t="shared" si="7"/>
        <v>0</v>
      </c>
      <c r="O82" s="137"/>
    </row>
    <row r="83" spans="1:15" x14ac:dyDescent="0.35">
      <c r="A83" s="130"/>
      <c r="B83" s="130" t="s">
        <v>492</v>
      </c>
      <c r="C83" t="s">
        <v>493</v>
      </c>
      <c r="D83" s="127" t="s">
        <v>494</v>
      </c>
      <c r="E83" s="127" t="s">
        <v>141</v>
      </c>
      <c r="F83" s="128" t="s">
        <v>481</v>
      </c>
      <c r="G83" s="128"/>
      <c r="H83" s="128" t="s">
        <v>136</v>
      </c>
      <c r="I83" s="129" t="s">
        <v>491</v>
      </c>
      <c r="J83" s="130" t="s">
        <v>141</v>
      </c>
      <c r="K83" s="130"/>
      <c r="L83" s="130">
        <f>ROUND((K83*I83*(36)),2)</f>
        <v>0</v>
      </c>
      <c r="M83" s="130">
        <v>0</v>
      </c>
      <c r="N83" s="130">
        <f t="shared" si="7"/>
        <v>0</v>
      </c>
      <c r="O83" s="137"/>
    </row>
    <row r="84" spans="1:15" x14ac:dyDescent="0.35">
      <c r="A84" s="132"/>
      <c r="B84" s="132"/>
      <c r="C84" s="126" t="s">
        <v>495</v>
      </c>
      <c r="D84" s="127" t="s">
        <v>496</v>
      </c>
      <c r="E84" s="127" t="s">
        <v>480</v>
      </c>
      <c r="F84" s="128" t="s">
        <v>481</v>
      </c>
      <c r="G84" s="128"/>
      <c r="H84" s="128" t="s">
        <v>136</v>
      </c>
      <c r="I84" s="129">
        <v>3</v>
      </c>
      <c r="J84" s="130" t="s">
        <v>141</v>
      </c>
      <c r="K84" s="130"/>
      <c r="L84" s="130">
        <f>(K84*I84)</f>
        <v>0</v>
      </c>
      <c r="M84" s="130">
        <v>0</v>
      </c>
      <c r="N84" s="130">
        <f t="shared" si="7"/>
        <v>0</v>
      </c>
      <c r="O84" s="137"/>
    </row>
    <row r="85" spans="1:15" x14ac:dyDescent="0.35">
      <c r="A85" s="133"/>
      <c r="B85" s="133" t="s">
        <v>141</v>
      </c>
      <c r="C85" s="133" t="s">
        <v>141</v>
      </c>
      <c r="D85" s="133" t="s">
        <v>141</v>
      </c>
      <c r="E85" s="133" t="s">
        <v>141</v>
      </c>
      <c r="F85" s="133" t="s">
        <v>141</v>
      </c>
      <c r="G85" s="133" t="s">
        <v>141</v>
      </c>
      <c r="H85" s="133" t="s">
        <v>141</v>
      </c>
      <c r="I85" s="134" t="s">
        <v>141</v>
      </c>
      <c r="J85" s="133" t="s">
        <v>141</v>
      </c>
      <c r="K85" s="133" t="s">
        <v>141</v>
      </c>
      <c r="L85" s="133" t="s">
        <v>141</v>
      </c>
      <c r="M85" s="135" t="s">
        <v>497</v>
      </c>
      <c r="N85" s="135">
        <f>(N78+N79+N80+N81+N82+N83+N84)</f>
        <v>0</v>
      </c>
      <c r="O85" s="138" t="s">
        <v>141</v>
      </c>
    </row>
    <row r="88" spans="1:15" s="143" customFormat="1" x14ac:dyDescent="0.35">
      <c r="A88" s="139" t="s">
        <v>528</v>
      </c>
      <c r="B88" s="139" t="s">
        <v>529</v>
      </c>
      <c r="C88" s="140"/>
      <c r="D88" s="140"/>
      <c r="E88" s="140"/>
      <c r="F88" s="140"/>
      <c r="G88" s="140"/>
      <c r="H88" s="140"/>
      <c r="I88" s="141"/>
      <c r="J88" s="140"/>
      <c r="K88" s="140"/>
      <c r="L88" s="140"/>
      <c r="M88" s="142"/>
      <c r="N88" s="142"/>
      <c r="O88" s="142"/>
    </row>
    <row r="89" spans="1:15" x14ac:dyDescent="0.35">
      <c r="A89" s="125"/>
      <c r="B89" s="125" t="s">
        <v>477</v>
      </c>
      <c r="C89" s="126" t="s">
        <v>149</v>
      </c>
      <c r="D89" s="127" t="s">
        <v>530</v>
      </c>
      <c r="E89" s="127" t="s">
        <v>480</v>
      </c>
      <c r="F89" s="128" t="s">
        <v>481</v>
      </c>
      <c r="G89" s="128"/>
      <c r="H89" s="128" t="s">
        <v>136</v>
      </c>
      <c r="I89" s="129">
        <v>1</v>
      </c>
      <c r="J89" s="144" t="s">
        <v>531</v>
      </c>
      <c r="K89" s="130"/>
      <c r="L89" s="130" t="s">
        <v>532</v>
      </c>
      <c r="M89" s="130">
        <v>0</v>
      </c>
      <c r="N89" s="130" t="e">
        <f t="shared" ref="N89:N94" si="8">ROUND(L89-((L89*M89)/100),2)</f>
        <v>#VALUE!</v>
      </c>
      <c r="O89" s="127"/>
    </row>
    <row r="90" spans="1:15" x14ac:dyDescent="0.35">
      <c r="A90" s="130"/>
      <c r="B90" s="130" t="s">
        <v>482</v>
      </c>
      <c r="C90" s="131" t="s">
        <v>533</v>
      </c>
      <c r="D90" s="127"/>
      <c r="E90" s="127" t="s">
        <v>141</v>
      </c>
      <c r="F90" s="128" t="s">
        <v>481</v>
      </c>
      <c r="G90" s="128"/>
      <c r="H90" s="128" t="s">
        <v>136</v>
      </c>
      <c r="I90" s="129">
        <v>1</v>
      </c>
      <c r="J90" s="144" t="s">
        <v>534</v>
      </c>
      <c r="K90" s="130"/>
      <c r="L90" s="130">
        <f>(K90*I90)</f>
        <v>0</v>
      </c>
      <c r="M90" s="130">
        <v>0</v>
      </c>
      <c r="N90" s="130">
        <f t="shared" si="8"/>
        <v>0</v>
      </c>
      <c r="O90" s="127"/>
    </row>
    <row r="91" spans="1:15" x14ac:dyDescent="0.35">
      <c r="A91" s="130"/>
      <c r="B91" s="125" t="s">
        <v>485</v>
      </c>
      <c r="C91" t="s">
        <v>535</v>
      </c>
      <c r="D91" t="s">
        <v>138</v>
      </c>
      <c r="E91" s="127" t="s">
        <v>141</v>
      </c>
      <c r="F91" s="128" t="s">
        <v>481</v>
      </c>
      <c r="G91" s="128"/>
      <c r="H91" s="128" t="s">
        <v>136</v>
      </c>
      <c r="I91" s="129">
        <v>1</v>
      </c>
      <c r="J91" s="130" t="s">
        <v>141</v>
      </c>
      <c r="K91" s="130"/>
      <c r="L91" s="130">
        <f>(K91*I91)</f>
        <v>0</v>
      </c>
      <c r="M91" s="130">
        <v>0</v>
      </c>
      <c r="N91" s="130">
        <f t="shared" si="8"/>
        <v>0</v>
      </c>
      <c r="O91" s="127"/>
    </row>
    <row r="92" spans="1:15" x14ac:dyDescent="0.35">
      <c r="A92" s="130"/>
      <c r="B92" s="130" t="s">
        <v>488</v>
      </c>
      <c r="C92" t="s">
        <v>536</v>
      </c>
      <c r="D92" s="127" t="s">
        <v>537</v>
      </c>
      <c r="E92" s="127"/>
      <c r="F92" s="128" t="s">
        <v>481</v>
      </c>
      <c r="G92" s="128"/>
      <c r="H92" s="128" t="s">
        <v>136</v>
      </c>
      <c r="I92" s="129">
        <v>2</v>
      </c>
      <c r="J92" s="130"/>
      <c r="K92" s="130"/>
      <c r="L92" s="130"/>
      <c r="M92" s="130"/>
      <c r="N92" s="130"/>
      <c r="O92" s="127"/>
    </row>
    <row r="93" spans="1:15" x14ac:dyDescent="0.35">
      <c r="A93" s="130"/>
      <c r="B93" s="125" t="s">
        <v>492</v>
      </c>
      <c r="C93" t="s">
        <v>538</v>
      </c>
      <c r="D93" s="127" t="s">
        <v>539</v>
      </c>
      <c r="E93" s="127"/>
      <c r="F93" s="128" t="s">
        <v>481</v>
      </c>
      <c r="G93" s="128"/>
      <c r="H93" s="128" t="s">
        <v>136</v>
      </c>
      <c r="I93" s="129">
        <v>1</v>
      </c>
      <c r="J93" s="130"/>
      <c r="K93" s="130"/>
      <c r="L93" s="130"/>
      <c r="M93" s="130"/>
      <c r="N93" s="130"/>
      <c r="O93" s="127"/>
    </row>
    <row r="94" spans="1:15" x14ac:dyDescent="0.35">
      <c r="A94" s="132"/>
      <c r="B94" s="130" t="s">
        <v>540</v>
      </c>
      <c r="C94" s="126" t="s">
        <v>495</v>
      </c>
      <c r="D94" s="127" t="s">
        <v>496</v>
      </c>
      <c r="E94" s="127" t="s">
        <v>480</v>
      </c>
      <c r="F94" s="128" t="s">
        <v>481</v>
      </c>
      <c r="G94" s="128"/>
      <c r="H94" s="128" t="s">
        <v>136</v>
      </c>
      <c r="I94" s="129">
        <v>3</v>
      </c>
      <c r="J94" s="130" t="s">
        <v>141</v>
      </c>
      <c r="K94" s="130"/>
      <c r="L94" s="130">
        <f>(K94*I94)</f>
        <v>0</v>
      </c>
      <c r="M94" s="130">
        <v>0</v>
      </c>
      <c r="N94" s="130">
        <f t="shared" si="8"/>
        <v>0</v>
      </c>
      <c r="O94" s="127"/>
    </row>
    <row r="95" spans="1:15" x14ac:dyDescent="0.35">
      <c r="A95" s="133"/>
      <c r="B95" s="133" t="s">
        <v>141</v>
      </c>
      <c r="C95" s="133" t="s">
        <v>141</v>
      </c>
      <c r="D95" s="133" t="s">
        <v>141</v>
      </c>
      <c r="E95" s="133" t="s">
        <v>141</v>
      </c>
      <c r="F95" s="133" t="s">
        <v>141</v>
      </c>
      <c r="G95" s="133" t="s">
        <v>141</v>
      </c>
      <c r="H95" s="133" t="s">
        <v>141</v>
      </c>
      <c r="I95" s="134" t="s">
        <v>141</v>
      </c>
      <c r="J95" s="133" t="s">
        <v>141</v>
      </c>
      <c r="K95" s="133" t="s">
        <v>141</v>
      </c>
      <c r="L95" s="133" t="s">
        <v>141</v>
      </c>
      <c r="M95" s="135" t="s">
        <v>497</v>
      </c>
      <c r="N95" s="135" t="e">
        <f>(N88+N89+N90+N91+#REF!+#REF!+N94)</f>
        <v>#VALUE!</v>
      </c>
      <c r="O95" s="135" t="s">
        <v>141</v>
      </c>
    </row>
    <row r="98" spans="1:15" s="143" customFormat="1" x14ac:dyDescent="0.35">
      <c r="A98" s="139" t="s">
        <v>541</v>
      </c>
      <c r="B98" s="139" t="s">
        <v>542</v>
      </c>
      <c r="C98" s="140"/>
      <c r="D98" s="140"/>
      <c r="E98" s="140"/>
      <c r="F98" s="140"/>
      <c r="G98" s="140"/>
      <c r="H98" s="140"/>
      <c r="I98" s="141"/>
      <c r="J98" s="140"/>
      <c r="K98" s="140"/>
      <c r="L98" s="140"/>
      <c r="M98" s="142"/>
      <c r="N98" s="142"/>
      <c r="O98" s="142"/>
    </row>
    <row r="99" spans="1:15" x14ac:dyDescent="0.35">
      <c r="A99" s="125"/>
      <c r="B99" s="125" t="s">
        <v>477</v>
      </c>
      <c r="C99" s="126" t="s">
        <v>149</v>
      </c>
      <c r="D99" s="127" t="s">
        <v>530</v>
      </c>
      <c r="E99" s="127" t="s">
        <v>480</v>
      </c>
      <c r="F99" s="128" t="s">
        <v>481</v>
      </c>
      <c r="G99" s="128"/>
      <c r="H99" s="128" t="s">
        <v>136</v>
      </c>
      <c r="I99" s="129">
        <v>1</v>
      </c>
      <c r="J99" s="144" t="s">
        <v>531</v>
      </c>
      <c r="K99" s="130"/>
      <c r="L99" s="130" t="s">
        <v>532</v>
      </c>
      <c r="M99" s="130">
        <v>0</v>
      </c>
      <c r="N99" s="130" t="e">
        <f t="shared" ref="N99:N102" si="9">ROUND(L99-((L99*M99)/100),2)</f>
        <v>#VALUE!</v>
      </c>
      <c r="O99" s="127"/>
    </row>
    <row r="100" spans="1:15" x14ac:dyDescent="0.35">
      <c r="A100" s="130"/>
      <c r="B100" s="130" t="s">
        <v>482</v>
      </c>
      <c r="C100" s="131" t="s">
        <v>533</v>
      </c>
      <c r="D100" s="127" t="s">
        <v>543</v>
      </c>
      <c r="E100" s="127" t="s">
        <v>141</v>
      </c>
      <c r="F100" s="128" t="s">
        <v>481</v>
      </c>
      <c r="G100" s="128"/>
      <c r="H100" s="128" t="s">
        <v>136</v>
      </c>
      <c r="I100" s="129">
        <v>1</v>
      </c>
      <c r="J100" s="144" t="s">
        <v>534</v>
      </c>
      <c r="K100" s="130"/>
      <c r="L100" s="130">
        <f>(K100*I100)</f>
        <v>0</v>
      </c>
      <c r="M100" s="130">
        <v>0</v>
      </c>
      <c r="N100" s="130">
        <f t="shared" si="9"/>
        <v>0</v>
      </c>
      <c r="O100" s="127"/>
    </row>
    <row r="101" spans="1:15" x14ac:dyDescent="0.35">
      <c r="A101" s="130"/>
      <c r="B101" s="125" t="s">
        <v>485</v>
      </c>
      <c r="C101" t="s">
        <v>535</v>
      </c>
      <c r="D101" t="s">
        <v>138</v>
      </c>
      <c r="E101" s="127" t="s">
        <v>141</v>
      </c>
      <c r="F101" s="128" t="s">
        <v>481</v>
      </c>
      <c r="G101" s="128"/>
      <c r="H101" s="128" t="s">
        <v>136</v>
      </c>
      <c r="I101" s="129">
        <v>1</v>
      </c>
      <c r="J101" s="130" t="s">
        <v>141</v>
      </c>
      <c r="K101" s="130"/>
      <c r="L101" s="130">
        <f>(K101*I101)</f>
        <v>0</v>
      </c>
      <c r="M101" s="130">
        <v>0</v>
      </c>
      <c r="N101" s="130">
        <f t="shared" si="9"/>
        <v>0</v>
      </c>
      <c r="O101" s="127"/>
    </row>
    <row r="102" spans="1:15" x14ac:dyDescent="0.35">
      <c r="A102" s="130"/>
      <c r="B102" s="130" t="s">
        <v>488</v>
      </c>
      <c r="C102" t="s">
        <v>536</v>
      </c>
      <c r="D102" s="127" t="s">
        <v>537</v>
      </c>
      <c r="E102" s="127"/>
      <c r="F102" s="128" t="s">
        <v>481</v>
      </c>
      <c r="G102" s="128"/>
      <c r="H102" s="128" t="s">
        <v>136</v>
      </c>
      <c r="I102" s="129">
        <v>2</v>
      </c>
      <c r="J102" s="130"/>
      <c r="K102" s="130"/>
      <c r="L102" s="130">
        <f>ROUND((K102*I102*(36)),2)</f>
        <v>0</v>
      </c>
      <c r="M102" s="130">
        <v>0</v>
      </c>
      <c r="N102" s="130">
        <f t="shared" si="9"/>
        <v>0</v>
      </c>
      <c r="O102" s="127"/>
    </row>
    <row r="103" spans="1:15" x14ac:dyDescent="0.35">
      <c r="A103" s="130"/>
      <c r="B103" s="125" t="s">
        <v>492</v>
      </c>
      <c r="C103" t="s">
        <v>544</v>
      </c>
      <c r="D103" s="127" t="s">
        <v>545</v>
      </c>
      <c r="E103" s="127"/>
      <c r="F103" s="128" t="s">
        <v>481</v>
      </c>
      <c r="G103" s="128"/>
      <c r="H103" s="128" t="s">
        <v>136</v>
      </c>
      <c r="I103" s="129">
        <v>1</v>
      </c>
      <c r="J103" s="130"/>
      <c r="K103" s="130"/>
      <c r="L103" s="130"/>
      <c r="M103" s="130"/>
      <c r="N103" s="130"/>
      <c r="O103" s="127"/>
    </row>
    <row r="104" spans="1:15" x14ac:dyDescent="0.35">
      <c r="A104" s="132"/>
      <c r="B104" s="130" t="s">
        <v>540</v>
      </c>
      <c r="C104" s="126" t="s">
        <v>495</v>
      </c>
      <c r="D104" s="127" t="s">
        <v>496</v>
      </c>
      <c r="E104" s="127" t="s">
        <v>480</v>
      </c>
      <c r="F104" s="128" t="s">
        <v>481</v>
      </c>
      <c r="G104" s="128"/>
      <c r="H104" s="128" t="s">
        <v>136</v>
      </c>
      <c r="I104" s="129">
        <v>3</v>
      </c>
      <c r="J104" s="130" t="s">
        <v>141</v>
      </c>
      <c r="K104" s="130"/>
      <c r="L104" s="130">
        <f>(K104*I104)</f>
        <v>0</v>
      </c>
      <c r="M104" s="130">
        <v>0</v>
      </c>
      <c r="N104" s="130">
        <f t="shared" ref="N104" si="10">ROUND(L104-((L104*M104)/100),2)</f>
        <v>0</v>
      </c>
      <c r="O104" s="127"/>
    </row>
    <row r="105" spans="1:15" x14ac:dyDescent="0.35">
      <c r="A105" s="133"/>
      <c r="B105" s="133" t="s">
        <v>141</v>
      </c>
      <c r="C105" s="133" t="s">
        <v>141</v>
      </c>
      <c r="D105" s="133" t="s">
        <v>141</v>
      </c>
      <c r="E105" s="133" t="s">
        <v>141</v>
      </c>
      <c r="F105" s="133" t="s">
        <v>141</v>
      </c>
      <c r="G105" s="133" t="s">
        <v>141</v>
      </c>
      <c r="H105" s="133" t="s">
        <v>141</v>
      </c>
      <c r="I105" s="134" t="s">
        <v>141</v>
      </c>
      <c r="J105" s="133" t="s">
        <v>141</v>
      </c>
      <c r="K105" s="133" t="s">
        <v>141</v>
      </c>
      <c r="L105" s="133" t="s">
        <v>141</v>
      </c>
      <c r="M105" s="135" t="s">
        <v>497</v>
      </c>
      <c r="N105" s="135" t="e">
        <f>(N98+N99+N100+N101+N102+#REF!+N104)</f>
        <v>#VALUE!</v>
      </c>
      <c r="O105" s="135" t="s">
        <v>141</v>
      </c>
    </row>
    <row r="108" spans="1:15" s="143" customFormat="1" x14ac:dyDescent="0.35">
      <c r="A108" s="139" t="s">
        <v>546</v>
      </c>
      <c r="B108" s="139" t="s">
        <v>547</v>
      </c>
      <c r="C108" s="140"/>
      <c r="D108" s="140"/>
      <c r="E108" s="140"/>
      <c r="F108" s="140"/>
      <c r="G108" s="140"/>
      <c r="H108" s="140"/>
      <c r="I108" s="141"/>
      <c r="J108" s="140"/>
      <c r="K108" s="140"/>
      <c r="L108" s="140"/>
      <c r="M108" s="142"/>
      <c r="N108" s="142"/>
      <c r="O108" s="142"/>
    </row>
    <row r="109" spans="1:15" x14ac:dyDescent="0.35">
      <c r="A109" s="125"/>
      <c r="B109" s="125" t="s">
        <v>477</v>
      </c>
      <c r="C109" s="126" t="s">
        <v>149</v>
      </c>
      <c r="D109" s="127" t="s">
        <v>530</v>
      </c>
      <c r="E109" s="127" t="s">
        <v>480</v>
      </c>
      <c r="F109" s="128" t="s">
        <v>481</v>
      </c>
      <c r="G109" s="128"/>
      <c r="H109" s="128" t="s">
        <v>136</v>
      </c>
      <c r="I109" s="129">
        <v>1</v>
      </c>
      <c r="J109" s="144" t="s">
        <v>531</v>
      </c>
      <c r="K109" s="130"/>
      <c r="L109" s="130" t="s">
        <v>532</v>
      </c>
      <c r="M109" s="130">
        <v>0</v>
      </c>
      <c r="N109" s="130" t="e">
        <f t="shared" ref="N109:N111" si="11">ROUND(L109-((L109*M109)/100),2)</f>
        <v>#VALUE!</v>
      </c>
      <c r="O109" s="127"/>
    </row>
    <row r="110" spans="1:15" x14ac:dyDescent="0.35">
      <c r="A110" s="130"/>
      <c r="B110" s="130" t="s">
        <v>482</v>
      </c>
      <c r="C110" s="131" t="s">
        <v>533</v>
      </c>
      <c r="D110" s="127"/>
      <c r="E110" s="127" t="s">
        <v>141</v>
      </c>
      <c r="F110" s="128" t="s">
        <v>481</v>
      </c>
      <c r="G110" s="128"/>
      <c r="H110" s="128" t="s">
        <v>136</v>
      </c>
      <c r="I110" s="129">
        <v>1</v>
      </c>
      <c r="J110" s="144" t="s">
        <v>534</v>
      </c>
      <c r="K110" s="130"/>
      <c r="L110" s="130">
        <f>(K110*I110)</f>
        <v>0</v>
      </c>
      <c r="M110" s="130">
        <v>0</v>
      </c>
      <c r="N110" s="130">
        <f t="shared" si="11"/>
        <v>0</v>
      </c>
      <c r="O110" s="127"/>
    </row>
    <row r="111" spans="1:15" x14ac:dyDescent="0.35">
      <c r="A111" s="130"/>
      <c r="B111" s="125" t="s">
        <v>485</v>
      </c>
      <c r="C111" t="s">
        <v>535</v>
      </c>
      <c r="D111" t="s">
        <v>138</v>
      </c>
      <c r="E111" s="127" t="s">
        <v>141</v>
      </c>
      <c r="F111" s="128" t="s">
        <v>481</v>
      </c>
      <c r="G111" s="128"/>
      <c r="H111" s="128" t="s">
        <v>136</v>
      </c>
      <c r="I111" s="129">
        <v>1</v>
      </c>
      <c r="J111" s="130" t="s">
        <v>141</v>
      </c>
      <c r="K111" s="130"/>
      <c r="L111" s="130">
        <f>(K111*I111)</f>
        <v>0</v>
      </c>
      <c r="M111" s="130">
        <v>0</v>
      </c>
      <c r="N111" s="130">
        <f t="shared" si="11"/>
        <v>0</v>
      </c>
      <c r="O111" s="127"/>
    </row>
    <row r="112" spans="1:15" x14ac:dyDescent="0.35">
      <c r="A112" s="130"/>
      <c r="B112" s="130" t="s">
        <v>488</v>
      </c>
      <c r="C112" t="s">
        <v>536</v>
      </c>
      <c r="D112" s="127" t="s">
        <v>537</v>
      </c>
      <c r="E112" s="127"/>
      <c r="F112" s="128" t="s">
        <v>481</v>
      </c>
      <c r="G112" s="128"/>
      <c r="H112" s="128" t="s">
        <v>136</v>
      </c>
      <c r="I112" s="129">
        <v>2</v>
      </c>
      <c r="J112" s="130"/>
      <c r="K112" s="130"/>
      <c r="L112" s="130"/>
      <c r="M112" s="130"/>
      <c r="N112" s="130"/>
      <c r="O112" s="127"/>
    </row>
    <row r="113" spans="1:15" x14ac:dyDescent="0.35">
      <c r="A113" s="130"/>
      <c r="B113" s="125" t="s">
        <v>492</v>
      </c>
      <c r="C113" t="s">
        <v>548</v>
      </c>
      <c r="D113" s="127" t="s">
        <v>549</v>
      </c>
      <c r="E113" s="127"/>
      <c r="F113" s="128" t="s">
        <v>481</v>
      </c>
      <c r="G113" s="128"/>
      <c r="H113" s="128" t="s">
        <v>136</v>
      </c>
      <c r="I113" s="129">
        <v>1</v>
      </c>
      <c r="J113" s="130"/>
      <c r="K113" s="130"/>
      <c r="L113" s="130"/>
      <c r="M113" s="130"/>
      <c r="N113" s="130"/>
      <c r="O113" s="127"/>
    </row>
    <row r="114" spans="1:15" x14ac:dyDescent="0.35">
      <c r="A114" s="132"/>
      <c r="B114" s="130" t="s">
        <v>540</v>
      </c>
      <c r="C114" s="126" t="s">
        <v>495</v>
      </c>
      <c r="D114" s="127" t="s">
        <v>496</v>
      </c>
      <c r="E114" s="127" t="s">
        <v>480</v>
      </c>
      <c r="F114" s="128" t="s">
        <v>481</v>
      </c>
      <c r="G114" s="128"/>
      <c r="H114" s="128" t="s">
        <v>136</v>
      </c>
      <c r="I114" s="129">
        <v>3</v>
      </c>
      <c r="J114" s="130" t="s">
        <v>141</v>
      </c>
      <c r="K114" s="130"/>
      <c r="L114" s="130">
        <f>(K114*I114)</f>
        <v>0</v>
      </c>
      <c r="M114" s="130">
        <v>0</v>
      </c>
      <c r="N114" s="130">
        <f t="shared" ref="N114" si="12">ROUND(L114-((L114*M114)/100),2)</f>
        <v>0</v>
      </c>
      <c r="O114" s="127"/>
    </row>
    <row r="115" spans="1:15" x14ac:dyDescent="0.35">
      <c r="A115" s="133"/>
      <c r="B115" s="133" t="s">
        <v>141</v>
      </c>
      <c r="C115" s="133" t="s">
        <v>141</v>
      </c>
      <c r="D115" s="133" t="s">
        <v>141</v>
      </c>
      <c r="E115" s="133" t="s">
        <v>141</v>
      </c>
      <c r="F115" s="133" t="s">
        <v>141</v>
      </c>
      <c r="G115" s="133" t="s">
        <v>141</v>
      </c>
      <c r="H115" s="133" t="s">
        <v>141</v>
      </c>
      <c r="I115" s="134" t="s">
        <v>141</v>
      </c>
      <c r="J115" s="133" t="s">
        <v>141</v>
      </c>
      <c r="K115" s="133" t="s">
        <v>141</v>
      </c>
      <c r="L115" s="133" t="s">
        <v>141</v>
      </c>
      <c r="M115" s="135" t="s">
        <v>497</v>
      </c>
      <c r="N115" s="135" t="e">
        <f>(N108+N109+N110+N111+#REF!+#REF!+N114)</f>
        <v>#VALUE!</v>
      </c>
      <c r="O115" s="135" t="s">
        <v>141</v>
      </c>
    </row>
    <row r="118" spans="1:15" s="143" customFormat="1" x14ac:dyDescent="0.35">
      <c r="A118" s="139" t="s">
        <v>550</v>
      </c>
      <c r="B118" s="139" t="s">
        <v>547</v>
      </c>
      <c r="C118" s="140"/>
      <c r="D118" s="140"/>
      <c r="E118" s="140"/>
      <c r="F118" s="140"/>
      <c r="G118" s="140"/>
      <c r="H118" s="140"/>
      <c r="I118" s="141"/>
      <c r="J118" s="140"/>
      <c r="K118" s="140"/>
      <c r="L118" s="140"/>
      <c r="M118" s="142"/>
      <c r="N118" s="142"/>
      <c r="O118" s="142"/>
    </row>
    <row r="119" spans="1:15" x14ac:dyDescent="0.35">
      <c r="A119" s="125"/>
      <c r="B119" s="125" t="s">
        <v>477</v>
      </c>
      <c r="C119" s="126" t="s">
        <v>149</v>
      </c>
      <c r="D119" s="127" t="s">
        <v>530</v>
      </c>
      <c r="E119" s="127" t="s">
        <v>480</v>
      </c>
      <c r="F119" s="128" t="s">
        <v>481</v>
      </c>
      <c r="G119" s="128"/>
      <c r="H119" s="128" t="s">
        <v>136</v>
      </c>
      <c r="I119" s="129">
        <v>1</v>
      </c>
      <c r="J119" s="144" t="s">
        <v>531</v>
      </c>
      <c r="K119" s="130"/>
      <c r="L119" s="130" t="s">
        <v>532</v>
      </c>
      <c r="M119" s="130">
        <v>0</v>
      </c>
      <c r="N119" s="130" t="e">
        <f t="shared" ref="N119:N121" si="13">ROUND(L119-((L119*M119)/100),2)</f>
        <v>#VALUE!</v>
      </c>
      <c r="O119" s="127"/>
    </row>
    <row r="120" spans="1:15" x14ac:dyDescent="0.35">
      <c r="A120" s="130"/>
      <c r="B120" s="130" t="s">
        <v>482</v>
      </c>
      <c r="C120" s="131" t="s">
        <v>533</v>
      </c>
      <c r="D120" s="127"/>
      <c r="E120" s="127" t="s">
        <v>141</v>
      </c>
      <c r="F120" s="128" t="s">
        <v>481</v>
      </c>
      <c r="G120" s="128"/>
      <c r="H120" s="128" t="s">
        <v>136</v>
      </c>
      <c r="I120" s="129">
        <v>1</v>
      </c>
      <c r="J120" s="144" t="s">
        <v>534</v>
      </c>
      <c r="K120" s="130"/>
      <c r="L120" s="130">
        <f>(K120*I120)</f>
        <v>0</v>
      </c>
      <c r="M120" s="130">
        <v>0</v>
      </c>
      <c r="N120" s="130">
        <f t="shared" si="13"/>
        <v>0</v>
      </c>
      <c r="O120" s="127"/>
    </row>
    <row r="121" spans="1:15" x14ac:dyDescent="0.35">
      <c r="A121" s="130"/>
      <c r="B121" s="125" t="s">
        <v>485</v>
      </c>
      <c r="C121" t="s">
        <v>535</v>
      </c>
      <c r="D121" t="s">
        <v>138</v>
      </c>
      <c r="E121" s="127" t="s">
        <v>141</v>
      </c>
      <c r="F121" s="128" t="s">
        <v>481</v>
      </c>
      <c r="G121" s="128"/>
      <c r="H121" s="128" t="s">
        <v>136</v>
      </c>
      <c r="I121" s="129">
        <v>1</v>
      </c>
      <c r="J121" s="130" t="s">
        <v>141</v>
      </c>
      <c r="K121" s="130"/>
      <c r="L121" s="130">
        <f>(K121*I121)</f>
        <v>0</v>
      </c>
      <c r="M121" s="130">
        <v>0</v>
      </c>
      <c r="N121" s="130">
        <f t="shared" si="13"/>
        <v>0</v>
      </c>
      <c r="O121" s="127"/>
    </row>
    <row r="122" spans="1:15" x14ac:dyDescent="0.35">
      <c r="A122" s="130"/>
      <c r="B122" s="130" t="s">
        <v>488</v>
      </c>
      <c r="C122" t="s">
        <v>536</v>
      </c>
      <c r="D122" s="127" t="s">
        <v>537</v>
      </c>
      <c r="E122" s="127"/>
      <c r="F122" s="128" t="s">
        <v>481</v>
      </c>
      <c r="G122" s="128"/>
      <c r="H122" s="128" t="s">
        <v>136</v>
      </c>
      <c r="I122" s="129">
        <v>2</v>
      </c>
      <c r="J122" s="130"/>
      <c r="K122" s="130"/>
      <c r="L122" s="130"/>
      <c r="M122" s="130"/>
      <c r="N122" s="130"/>
      <c r="O122" s="127"/>
    </row>
    <row r="123" spans="1:15" x14ac:dyDescent="0.35">
      <c r="A123" s="130"/>
      <c r="B123" s="125" t="s">
        <v>492</v>
      </c>
      <c r="C123" t="s">
        <v>551</v>
      </c>
      <c r="D123" s="127" t="s">
        <v>552</v>
      </c>
      <c r="E123" s="127"/>
      <c r="F123" s="128" t="s">
        <v>481</v>
      </c>
      <c r="G123" s="128"/>
      <c r="H123" s="128" t="s">
        <v>136</v>
      </c>
      <c r="I123" s="129">
        <v>1</v>
      </c>
      <c r="J123" s="130"/>
      <c r="K123" s="130"/>
      <c r="L123" s="130"/>
      <c r="M123" s="130"/>
      <c r="N123" s="130"/>
      <c r="O123" s="127"/>
    </row>
    <row r="124" spans="1:15" x14ac:dyDescent="0.35">
      <c r="A124" s="132"/>
      <c r="B124" s="130" t="s">
        <v>540</v>
      </c>
      <c r="C124" s="126" t="s">
        <v>495</v>
      </c>
      <c r="D124" s="127" t="s">
        <v>496</v>
      </c>
      <c r="E124" s="127" t="s">
        <v>480</v>
      </c>
      <c r="F124" s="128" t="s">
        <v>481</v>
      </c>
      <c r="G124" s="128"/>
      <c r="H124" s="128" t="s">
        <v>136</v>
      </c>
      <c r="I124" s="129">
        <v>3</v>
      </c>
      <c r="J124" s="130" t="s">
        <v>141</v>
      </c>
      <c r="K124" s="130"/>
      <c r="L124" s="130">
        <f>(K124*I124)</f>
        <v>0</v>
      </c>
      <c r="M124" s="130">
        <v>0</v>
      </c>
      <c r="N124" s="130">
        <f t="shared" ref="N124" si="14">ROUND(L124-((L124*M124)/100),2)</f>
        <v>0</v>
      </c>
      <c r="O124" s="127"/>
    </row>
    <row r="125" spans="1:15" x14ac:dyDescent="0.35">
      <c r="A125" s="133"/>
      <c r="B125" s="133" t="s">
        <v>141</v>
      </c>
      <c r="C125" s="133" t="s">
        <v>141</v>
      </c>
      <c r="D125" s="133" t="s">
        <v>141</v>
      </c>
      <c r="E125" s="133" t="s">
        <v>141</v>
      </c>
      <c r="F125" s="133" t="s">
        <v>141</v>
      </c>
      <c r="G125" s="133" t="s">
        <v>141</v>
      </c>
      <c r="H125" s="133" t="s">
        <v>141</v>
      </c>
      <c r="I125" s="134" t="s">
        <v>141</v>
      </c>
      <c r="J125" s="133" t="s">
        <v>141</v>
      </c>
      <c r="K125" s="133" t="s">
        <v>141</v>
      </c>
      <c r="L125" s="133" t="s">
        <v>141</v>
      </c>
      <c r="M125" s="135" t="s">
        <v>497</v>
      </c>
      <c r="N125" s="135" t="e">
        <f>(N118+N119+N120+N121+#REF!+#REF!+N124)</f>
        <v>#VALUE!</v>
      </c>
      <c r="O125" s="135" t="s">
        <v>141</v>
      </c>
    </row>
    <row r="128" spans="1:15" x14ac:dyDescent="0.35">
      <c r="A128" s="91" t="s">
        <v>553</v>
      </c>
      <c r="B128" s="91" t="s">
        <v>554</v>
      </c>
      <c r="C128" s="122"/>
      <c r="D128" s="122"/>
      <c r="E128" s="122"/>
      <c r="F128" s="122"/>
      <c r="G128" s="122"/>
      <c r="H128" s="122"/>
      <c r="J128" s="122"/>
      <c r="K128" s="122"/>
      <c r="L128" s="122"/>
      <c r="M128" s="123"/>
      <c r="N128" s="123"/>
      <c r="O128" s="123"/>
    </row>
    <row r="129" spans="1:15" x14ac:dyDescent="0.35">
      <c r="A129" s="125"/>
      <c r="B129" s="125" t="s">
        <v>477</v>
      </c>
      <c r="C129" s="126" t="s">
        <v>555</v>
      </c>
      <c r="D129" s="127" t="s">
        <v>556</v>
      </c>
      <c r="E129" s="127" t="s">
        <v>480</v>
      </c>
      <c r="F129" s="128" t="s">
        <v>481</v>
      </c>
      <c r="G129" s="128"/>
      <c r="H129" s="128" t="s">
        <v>136</v>
      </c>
      <c r="I129" s="129">
        <v>1</v>
      </c>
      <c r="J129" s="130" t="s">
        <v>141</v>
      </c>
      <c r="K129" s="130"/>
      <c r="L129" s="130">
        <f>(K129*I129)</f>
        <v>0</v>
      </c>
      <c r="M129" s="130">
        <v>0</v>
      </c>
      <c r="N129" s="130">
        <f t="shared" ref="N129:N132" si="15">ROUND(L129-((L129*M129)/100),2)</f>
        <v>0</v>
      </c>
      <c r="O129" s="127"/>
    </row>
    <row r="130" spans="1:15" x14ac:dyDescent="0.35">
      <c r="A130" s="130"/>
      <c r="B130" s="130" t="s">
        <v>482</v>
      </c>
      <c r="C130" s="131" t="s">
        <v>557</v>
      </c>
      <c r="D130" s="127" t="s">
        <v>558</v>
      </c>
      <c r="E130" s="127" t="s">
        <v>141</v>
      </c>
      <c r="F130" s="128" t="s">
        <v>481</v>
      </c>
      <c r="G130" s="128"/>
      <c r="H130" s="128" t="s">
        <v>136</v>
      </c>
      <c r="I130" s="129">
        <v>1</v>
      </c>
      <c r="J130" s="130" t="s">
        <v>141</v>
      </c>
      <c r="K130" s="130"/>
      <c r="L130" s="130">
        <f>(K130*I130)</f>
        <v>0</v>
      </c>
      <c r="M130" s="130">
        <v>0</v>
      </c>
      <c r="N130" s="130">
        <f t="shared" si="15"/>
        <v>0</v>
      </c>
      <c r="O130" s="127"/>
    </row>
    <row r="131" spans="1:15" x14ac:dyDescent="0.35">
      <c r="A131" s="130"/>
      <c r="B131" s="130" t="s">
        <v>485</v>
      </c>
      <c r="C131" t="s">
        <v>559</v>
      </c>
      <c r="D131" t="s">
        <v>154</v>
      </c>
      <c r="E131" s="127" t="s">
        <v>141</v>
      </c>
      <c r="F131" s="128" t="s">
        <v>481</v>
      </c>
      <c r="G131" s="128"/>
      <c r="H131" s="128" t="s">
        <v>136</v>
      </c>
      <c r="I131" s="129">
        <v>1</v>
      </c>
      <c r="J131" s="130" t="s">
        <v>141</v>
      </c>
      <c r="K131" s="130"/>
      <c r="L131" s="130">
        <f>(K131*I131)</f>
        <v>0</v>
      </c>
      <c r="M131" s="130">
        <v>0</v>
      </c>
      <c r="N131" s="130">
        <f t="shared" si="15"/>
        <v>0</v>
      </c>
      <c r="O131" s="127"/>
    </row>
    <row r="132" spans="1:15" x14ac:dyDescent="0.35">
      <c r="A132" s="130"/>
      <c r="B132" s="130" t="s">
        <v>488</v>
      </c>
      <c r="C132" t="s">
        <v>560</v>
      </c>
      <c r="D132" s="127" t="s">
        <v>561</v>
      </c>
      <c r="E132" s="127" t="s">
        <v>141</v>
      </c>
      <c r="F132" s="128" t="s">
        <v>481</v>
      </c>
      <c r="G132" s="128"/>
      <c r="H132" s="128" t="s">
        <v>136</v>
      </c>
      <c r="I132" s="129" t="s">
        <v>491</v>
      </c>
      <c r="J132" s="130" t="s">
        <v>141</v>
      </c>
      <c r="K132" s="130"/>
      <c r="L132" s="130">
        <f>ROUND((K132*I132*(36)),2)</f>
        <v>0</v>
      </c>
      <c r="M132" s="130">
        <v>0</v>
      </c>
      <c r="N132" s="130">
        <f t="shared" si="15"/>
        <v>0</v>
      </c>
      <c r="O132" s="127"/>
    </row>
    <row r="133" spans="1:15" x14ac:dyDescent="0.35">
      <c r="A133" s="130"/>
      <c r="B133" s="130" t="s">
        <v>540</v>
      </c>
      <c r="C133" t="s">
        <v>536</v>
      </c>
      <c r="D133" s="127" t="s">
        <v>537</v>
      </c>
      <c r="E133" s="127"/>
      <c r="F133" s="128" t="s">
        <v>481</v>
      </c>
      <c r="G133" s="128"/>
      <c r="H133" s="128" t="s">
        <v>136</v>
      </c>
      <c r="I133" s="129">
        <v>3</v>
      </c>
      <c r="J133" s="130"/>
      <c r="K133" s="130"/>
      <c r="L133" s="130"/>
      <c r="M133" s="130"/>
      <c r="N133" s="130"/>
      <c r="O133" s="127"/>
    </row>
    <row r="134" spans="1:15" x14ac:dyDescent="0.35">
      <c r="A134" s="130"/>
      <c r="B134" s="130" t="s">
        <v>562</v>
      </c>
      <c r="C134" t="s">
        <v>548</v>
      </c>
      <c r="D134" s="127" t="s">
        <v>549</v>
      </c>
      <c r="E134" s="127"/>
      <c r="F134" s="128" t="s">
        <v>481</v>
      </c>
      <c r="G134" s="128"/>
      <c r="H134" s="128" t="s">
        <v>136</v>
      </c>
      <c r="I134" s="129">
        <v>1</v>
      </c>
      <c r="J134" s="130"/>
      <c r="K134" s="130"/>
      <c r="L134" s="130"/>
      <c r="M134" s="130"/>
      <c r="N134" s="130"/>
      <c r="O134" s="127"/>
    </row>
    <row r="135" spans="1:15" x14ac:dyDescent="0.35">
      <c r="A135" s="132"/>
      <c r="B135" s="132"/>
      <c r="C135" s="126" t="s">
        <v>495</v>
      </c>
      <c r="D135" s="127" t="s">
        <v>496</v>
      </c>
      <c r="E135" s="127" t="s">
        <v>480</v>
      </c>
      <c r="F135" s="128" t="s">
        <v>481</v>
      </c>
      <c r="G135" s="128"/>
      <c r="H135" s="128" t="s">
        <v>136</v>
      </c>
      <c r="I135" s="129">
        <v>3</v>
      </c>
      <c r="J135" s="130" t="s">
        <v>141</v>
      </c>
      <c r="K135" s="130"/>
      <c r="L135" s="130">
        <f>(K135*I135)</f>
        <v>0</v>
      </c>
      <c r="M135" s="130">
        <v>0</v>
      </c>
      <c r="N135" s="130">
        <f t="shared" ref="N135" si="16">ROUND(L135-((L135*M135)/100),2)</f>
        <v>0</v>
      </c>
      <c r="O135" s="127"/>
    </row>
    <row r="136" spans="1:15" x14ac:dyDescent="0.35">
      <c r="A136" s="133"/>
      <c r="B136" s="133" t="s">
        <v>141</v>
      </c>
      <c r="C136" s="133" t="s">
        <v>141</v>
      </c>
      <c r="D136" s="133" t="s">
        <v>141</v>
      </c>
      <c r="E136" s="133" t="s">
        <v>141</v>
      </c>
      <c r="F136" s="133" t="s">
        <v>141</v>
      </c>
      <c r="G136" s="133" t="s">
        <v>141</v>
      </c>
      <c r="H136" s="133" t="s">
        <v>141</v>
      </c>
      <c r="I136" s="134" t="s">
        <v>141</v>
      </c>
      <c r="J136" s="133" t="s">
        <v>141</v>
      </c>
      <c r="K136" s="133" t="s">
        <v>141</v>
      </c>
      <c r="L136" s="133" t="s">
        <v>141</v>
      </c>
      <c r="M136" s="135" t="s">
        <v>497</v>
      </c>
      <c r="N136" s="135" t="e">
        <f>(N128+N129+N130+N131+N132+#REF!+N135)</f>
        <v>#REF!</v>
      </c>
      <c r="O136" s="135" t="s">
        <v>141</v>
      </c>
    </row>
    <row r="139" spans="1:15" x14ac:dyDescent="0.35">
      <c r="A139" s="91" t="s">
        <v>563</v>
      </c>
      <c r="B139" s="91" t="s">
        <v>564</v>
      </c>
      <c r="C139" s="122"/>
      <c r="D139" s="122"/>
      <c r="E139" s="122"/>
      <c r="F139" s="122"/>
      <c r="G139" s="122"/>
      <c r="H139" s="122"/>
      <c r="J139" s="122"/>
      <c r="K139" s="122"/>
      <c r="L139" s="122"/>
      <c r="M139" s="123"/>
      <c r="N139" s="123"/>
      <c r="O139" s="123"/>
    </row>
    <row r="140" spans="1:15" x14ac:dyDescent="0.35">
      <c r="A140" s="125"/>
      <c r="B140" s="125" t="s">
        <v>477</v>
      </c>
      <c r="C140" s="126" t="s">
        <v>555</v>
      </c>
      <c r="D140" s="127" t="s">
        <v>556</v>
      </c>
      <c r="E140" s="127" t="s">
        <v>480</v>
      </c>
      <c r="F140" s="128" t="s">
        <v>481</v>
      </c>
      <c r="G140" s="128"/>
      <c r="H140" s="128" t="s">
        <v>136</v>
      </c>
      <c r="I140" s="129">
        <v>1</v>
      </c>
      <c r="J140" s="130" t="s">
        <v>141</v>
      </c>
      <c r="K140" s="130"/>
      <c r="L140" s="130">
        <f>(K140*I140)</f>
        <v>0</v>
      </c>
      <c r="M140" s="130">
        <v>0</v>
      </c>
      <c r="N140" s="130">
        <f t="shared" ref="N140:N143" si="17">ROUND(L140-((L140*M140)/100),2)</f>
        <v>0</v>
      </c>
      <c r="O140" s="127"/>
    </row>
    <row r="141" spans="1:15" x14ac:dyDescent="0.35">
      <c r="A141" s="130"/>
      <c r="B141" s="130" t="s">
        <v>482</v>
      </c>
      <c r="C141" s="131" t="s">
        <v>557</v>
      </c>
      <c r="D141" s="127" t="s">
        <v>558</v>
      </c>
      <c r="E141" s="127" t="s">
        <v>141</v>
      </c>
      <c r="F141" s="128" t="s">
        <v>481</v>
      </c>
      <c r="G141" s="128"/>
      <c r="H141" s="128" t="s">
        <v>136</v>
      </c>
      <c r="I141" s="129">
        <v>1</v>
      </c>
      <c r="J141" s="130" t="s">
        <v>141</v>
      </c>
      <c r="K141" s="130"/>
      <c r="L141" s="130">
        <f>(K141*I141)</f>
        <v>0</v>
      </c>
      <c r="M141" s="130">
        <v>0</v>
      </c>
      <c r="N141" s="130">
        <f t="shared" si="17"/>
        <v>0</v>
      </c>
      <c r="O141" s="127"/>
    </row>
    <row r="142" spans="1:15" x14ac:dyDescent="0.35">
      <c r="A142" s="130"/>
      <c r="B142" s="130" t="s">
        <v>485</v>
      </c>
      <c r="C142" t="s">
        <v>559</v>
      </c>
      <c r="D142" t="s">
        <v>154</v>
      </c>
      <c r="E142" s="127" t="s">
        <v>141</v>
      </c>
      <c r="F142" s="128" t="s">
        <v>481</v>
      </c>
      <c r="G142" s="128"/>
      <c r="H142" s="128" t="s">
        <v>136</v>
      </c>
      <c r="I142" s="129">
        <v>1</v>
      </c>
      <c r="J142" s="130" t="s">
        <v>141</v>
      </c>
      <c r="K142" s="130"/>
      <c r="L142" s="130">
        <f>(K142*I142)</f>
        <v>0</v>
      </c>
      <c r="M142" s="130">
        <v>0</v>
      </c>
      <c r="N142" s="130">
        <f t="shared" si="17"/>
        <v>0</v>
      </c>
      <c r="O142" s="127"/>
    </row>
    <row r="143" spans="1:15" x14ac:dyDescent="0.35">
      <c r="A143" s="130"/>
      <c r="B143" s="130" t="s">
        <v>488</v>
      </c>
      <c r="C143" t="s">
        <v>560</v>
      </c>
      <c r="D143" s="127" t="s">
        <v>561</v>
      </c>
      <c r="E143" s="127" t="s">
        <v>141</v>
      </c>
      <c r="F143" s="128" t="s">
        <v>481</v>
      </c>
      <c r="G143" s="128"/>
      <c r="H143" s="128" t="s">
        <v>136</v>
      </c>
      <c r="I143" s="129" t="s">
        <v>491</v>
      </c>
      <c r="J143" s="130" t="s">
        <v>141</v>
      </c>
      <c r="K143" s="130"/>
      <c r="L143" s="130">
        <f>ROUND((K143*I143*(36)),2)</f>
        <v>0</v>
      </c>
      <c r="M143" s="130">
        <v>0</v>
      </c>
      <c r="N143" s="130">
        <f t="shared" si="17"/>
        <v>0</v>
      </c>
      <c r="O143" s="127"/>
    </row>
    <row r="144" spans="1:15" x14ac:dyDescent="0.35">
      <c r="A144" s="130"/>
      <c r="B144" s="130" t="s">
        <v>540</v>
      </c>
      <c r="C144" t="s">
        <v>536</v>
      </c>
      <c r="D144" s="127" t="s">
        <v>537</v>
      </c>
      <c r="E144" s="127"/>
      <c r="F144" s="128" t="s">
        <v>481</v>
      </c>
      <c r="G144" s="128"/>
      <c r="H144" s="128" t="s">
        <v>136</v>
      </c>
      <c r="I144" s="129">
        <v>3</v>
      </c>
      <c r="J144" s="130"/>
      <c r="K144" s="130"/>
      <c r="L144" s="130"/>
      <c r="M144" s="130"/>
      <c r="N144" s="130"/>
      <c r="O144" s="127"/>
    </row>
    <row r="145" spans="1:15" x14ac:dyDescent="0.35">
      <c r="A145" s="130"/>
      <c r="B145" s="130" t="s">
        <v>562</v>
      </c>
      <c r="C145" t="s">
        <v>551</v>
      </c>
      <c r="D145" s="127" t="s">
        <v>552</v>
      </c>
      <c r="E145" s="127"/>
      <c r="F145" s="128" t="s">
        <v>481</v>
      </c>
      <c r="G145" s="128"/>
      <c r="H145" s="128" t="s">
        <v>136</v>
      </c>
      <c r="I145" s="129">
        <v>1</v>
      </c>
      <c r="J145" s="130"/>
      <c r="K145" s="130"/>
      <c r="L145" s="130"/>
      <c r="M145" s="130"/>
      <c r="N145" s="130"/>
      <c r="O145" s="127"/>
    </row>
    <row r="146" spans="1:15" x14ac:dyDescent="0.35">
      <c r="A146" s="132"/>
      <c r="B146" s="132"/>
      <c r="C146" s="126" t="s">
        <v>495</v>
      </c>
      <c r="D146" s="127" t="s">
        <v>496</v>
      </c>
      <c r="E146" s="127" t="s">
        <v>480</v>
      </c>
      <c r="F146" s="128" t="s">
        <v>481</v>
      </c>
      <c r="G146" s="128"/>
      <c r="H146" s="128" t="s">
        <v>136</v>
      </c>
      <c r="I146" s="129">
        <v>3</v>
      </c>
      <c r="J146" s="130" t="s">
        <v>141</v>
      </c>
      <c r="K146" s="130"/>
      <c r="L146" s="130">
        <f>(K146*I146)</f>
        <v>0</v>
      </c>
      <c r="M146" s="130">
        <v>0</v>
      </c>
      <c r="N146" s="130">
        <f t="shared" ref="N146" si="18">ROUND(L146-((L146*M146)/100),2)</f>
        <v>0</v>
      </c>
      <c r="O146" s="127"/>
    </row>
    <row r="147" spans="1:15" x14ac:dyDescent="0.35">
      <c r="A147" s="133"/>
      <c r="B147" s="133" t="s">
        <v>141</v>
      </c>
      <c r="C147" s="133" t="s">
        <v>141</v>
      </c>
      <c r="D147" s="133" t="s">
        <v>141</v>
      </c>
      <c r="E147" s="133" t="s">
        <v>141</v>
      </c>
      <c r="F147" s="133" t="s">
        <v>141</v>
      </c>
      <c r="G147" s="133" t="s">
        <v>141</v>
      </c>
      <c r="H147" s="133" t="s">
        <v>141</v>
      </c>
      <c r="I147" s="134" t="s">
        <v>141</v>
      </c>
      <c r="J147" s="133" t="s">
        <v>141</v>
      </c>
      <c r="K147" s="133" t="s">
        <v>141</v>
      </c>
      <c r="L147" s="133" t="s">
        <v>141</v>
      </c>
      <c r="M147" s="135" t="s">
        <v>497</v>
      </c>
      <c r="N147" s="135" t="e">
        <f>(N139+N140+N141+N142+N143+#REF!+N146)</f>
        <v>#REF!</v>
      </c>
      <c r="O147" s="135" t="s">
        <v>141</v>
      </c>
    </row>
    <row r="150" spans="1:15" x14ac:dyDescent="0.35">
      <c r="A150" s="91" t="s">
        <v>565</v>
      </c>
      <c r="B150" s="91" t="s">
        <v>135</v>
      </c>
      <c r="C150" s="122"/>
      <c r="D150" s="122"/>
      <c r="E150" s="122"/>
      <c r="F150" s="122"/>
      <c r="G150" s="122"/>
      <c r="H150" s="122"/>
      <c r="J150" s="122"/>
      <c r="K150" s="122"/>
      <c r="L150" s="122"/>
      <c r="M150" s="123"/>
      <c r="N150" s="123"/>
      <c r="O150" s="123"/>
    </row>
    <row r="151" spans="1:15" x14ac:dyDescent="0.35">
      <c r="A151" s="125"/>
      <c r="B151" s="125" t="s">
        <v>477</v>
      </c>
      <c r="C151" s="126" t="s">
        <v>566</v>
      </c>
      <c r="D151" s="127" t="s">
        <v>567</v>
      </c>
      <c r="E151" s="127" t="s">
        <v>480</v>
      </c>
      <c r="F151" s="128" t="s">
        <v>481</v>
      </c>
      <c r="G151" s="128"/>
      <c r="H151" s="128" t="s">
        <v>136</v>
      </c>
      <c r="I151" s="129">
        <v>1</v>
      </c>
      <c r="J151" s="130" t="s">
        <v>141</v>
      </c>
      <c r="K151" s="130"/>
      <c r="L151" s="130">
        <f>(K151*I151)</f>
        <v>0</v>
      </c>
      <c r="M151" s="130">
        <v>0</v>
      </c>
      <c r="N151" s="130">
        <f t="shared" ref="N151:N152" si="19">ROUND(L151-((L151*M151)/100),2)</f>
        <v>0</v>
      </c>
      <c r="O151" s="127"/>
    </row>
    <row r="152" spans="1:15" x14ac:dyDescent="0.35">
      <c r="A152" s="130"/>
      <c r="B152" s="130" t="s">
        <v>482</v>
      </c>
      <c r="C152" s="131" t="s">
        <v>568</v>
      </c>
      <c r="D152" s="127" t="s">
        <v>569</v>
      </c>
      <c r="E152" s="127" t="s">
        <v>141</v>
      </c>
      <c r="F152" s="128" t="s">
        <v>481</v>
      </c>
      <c r="G152" s="128"/>
      <c r="H152" s="128" t="s">
        <v>136</v>
      </c>
      <c r="I152" s="129">
        <v>1</v>
      </c>
      <c r="J152" s="130" t="s">
        <v>141</v>
      </c>
      <c r="K152" s="130"/>
      <c r="L152" s="130">
        <f>(K152*I152)</f>
        <v>0</v>
      </c>
      <c r="M152" s="130">
        <v>0</v>
      </c>
      <c r="N152" s="130">
        <f t="shared" si="19"/>
        <v>0</v>
      </c>
      <c r="O152" s="127"/>
    </row>
    <row r="153" spans="1:15" x14ac:dyDescent="0.35">
      <c r="A153" s="130"/>
      <c r="B153" s="125" t="s">
        <v>485</v>
      </c>
      <c r="C153" t="s">
        <v>536</v>
      </c>
      <c r="D153" s="127" t="s">
        <v>537</v>
      </c>
      <c r="E153" s="127"/>
      <c r="F153" s="128" t="s">
        <v>481</v>
      </c>
      <c r="G153" s="128"/>
      <c r="H153" s="128" t="s">
        <v>136</v>
      </c>
      <c r="I153" s="129">
        <v>3</v>
      </c>
      <c r="J153" s="130"/>
      <c r="K153" s="130"/>
      <c r="L153" s="130"/>
      <c r="M153" s="130"/>
      <c r="N153" s="130"/>
      <c r="O153" s="127"/>
    </row>
    <row r="154" spans="1:15" x14ac:dyDescent="0.35">
      <c r="A154" s="130"/>
      <c r="B154" s="130" t="s">
        <v>488</v>
      </c>
      <c r="C154" t="s">
        <v>570</v>
      </c>
      <c r="D154" s="127" t="s">
        <v>571</v>
      </c>
      <c r="E154" s="127"/>
      <c r="F154" s="128" t="s">
        <v>481</v>
      </c>
      <c r="G154" s="128"/>
      <c r="H154" s="128" t="s">
        <v>136</v>
      </c>
      <c r="I154" s="129">
        <v>1</v>
      </c>
      <c r="J154" s="130"/>
      <c r="K154" s="130"/>
      <c r="L154" s="130"/>
      <c r="M154" s="130"/>
      <c r="N154" s="130"/>
      <c r="O154" s="127"/>
    </row>
    <row r="155" spans="1:15" x14ac:dyDescent="0.35">
      <c r="A155" s="132"/>
      <c r="B155" s="132"/>
      <c r="C155" s="126" t="s">
        <v>495</v>
      </c>
      <c r="D155" s="127" t="s">
        <v>496</v>
      </c>
      <c r="E155" s="127" t="s">
        <v>480</v>
      </c>
      <c r="F155" s="128" t="s">
        <v>481</v>
      </c>
      <c r="G155" s="128"/>
      <c r="H155" s="128" t="s">
        <v>136</v>
      </c>
      <c r="I155" s="129">
        <v>3</v>
      </c>
      <c r="J155" s="130" t="s">
        <v>141</v>
      </c>
      <c r="K155" s="130"/>
      <c r="L155" s="130">
        <f>(K155*I155)</f>
        <v>0</v>
      </c>
      <c r="M155" s="130">
        <v>0</v>
      </c>
      <c r="N155" s="130">
        <f t="shared" ref="N155" si="20">ROUND(L155-((L155*M155)/100),2)</f>
        <v>0</v>
      </c>
      <c r="O155" s="127"/>
    </row>
    <row r="156" spans="1:15" x14ac:dyDescent="0.35">
      <c r="A156" s="133"/>
      <c r="B156" s="133" t="s">
        <v>141</v>
      </c>
      <c r="C156" s="133" t="s">
        <v>141</v>
      </c>
      <c r="D156" s="133" t="s">
        <v>141</v>
      </c>
      <c r="E156" s="133" t="s">
        <v>141</v>
      </c>
      <c r="F156" s="133" t="s">
        <v>141</v>
      </c>
      <c r="G156" s="133" t="s">
        <v>141</v>
      </c>
      <c r="H156" s="133" t="s">
        <v>141</v>
      </c>
      <c r="I156" s="134" t="s">
        <v>141</v>
      </c>
      <c r="J156" s="133" t="s">
        <v>141</v>
      </c>
      <c r="K156" s="133" t="s">
        <v>141</v>
      </c>
      <c r="L156" s="133" t="s">
        <v>141</v>
      </c>
      <c r="M156" s="135" t="s">
        <v>497</v>
      </c>
      <c r="N156" s="135" t="e">
        <f>(N150+N151+N152+#REF!+#REF!+#REF!+N155)</f>
        <v>#REF!</v>
      </c>
      <c r="O156" s="135" t="s">
        <v>141</v>
      </c>
    </row>
    <row r="159" spans="1:15" x14ac:dyDescent="0.35">
      <c r="A159" s="91" t="s">
        <v>572</v>
      </c>
      <c r="B159" s="91" t="s">
        <v>144</v>
      </c>
      <c r="C159" s="122"/>
      <c r="D159" s="122"/>
      <c r="E159" s="122"/>
      <c r="F159" s="122"/>
      <c r="G159" s="122"/>
      <c r="H159" s="122"/>
      <c r="J159" s="122"/>
      <c r="K159" s="122"/>
      <c r="L159" s="122"/>
      <c r="M159" s="123"/>
      <c r="N159" s="123"/>
      <c r="O159" s="123"/>
    </row>
    <row r="160" spans="1:15" x14ac:dyDescent="0.35">
      <c r="A160" s="125"/>
      <c r="B160" s="125" t="s">
        <v>477</v>
      </c>
      <c r="C160" s="126" t="s">
        <v>566</v>
      </c>
      <c r="D160" s="127" t="s">
        <v>567</v>
      </c>
      <c r="E160" s="127" t="s">
        <v>480</v>
      </c>
      <c r="F160" s="128" t="s">
        <v>481</v>
      </c>
      <c r="G160" s="128"/>
      <c r="H160" s="128" t="s">
        <v>136</v>
      </c>
      <c r="I160" s="129">
        <v>1</v>
      </c>
      <c r="J160" s="130" t="s">
        <v>141</v>
      </c>
      <c r="K160" s="130"/>
      <c r="L160" s="130">
        <f>(K160*I160)</f>
        <v>0</v>
      </c>
      <c r="M160" s="130">
        <v>0</v>
      </c>
      <c r="N160" s="130">
        <f t="shared" ref="N160:N161" si="21">ROUND(L160-((L160*M160)/100),2)</f>
        <v>0</v>
      </c>
      <c r="O160" s="127"/>
    </row>
    <row r="161" spans="1:15" x14ac:dyDescent="0.35">
      <c r="A161" s="130"/>
      <c r="B161" s="130" t="s">
        <v>482</v>
      </c>
      <c r="C161" s="131" t="s">
        <v>568</v>
      </c>
      <c r="D161" s="127" t="s">
        <v>569</v>
      </c>
      <c r="E161" s="127" t="s">
        <v>141</v>
      </c>
      <c r="F161" s="128" t="s">
        <v>481</v>
      </c>
      <c r="G161" s="128"/>
      <c r="H161" s="128" t="s">
        <v>136</v>
      </c>
      <c r="I161" s="129">
        <v>1</v>
      </c>
      <c r="J161" s="130" t="s">
        <v>141</v>
      </c>
      <c r="K161" s="130"/>
      <c r="L161" s="130">
        <f>(K161*I161)</f>
        <v>0</v>
      </c>
      <c r="M161" s="130">
        <v>0</v>
      </c>
      <c r="N161" s="130">
        <f t="shared" si="21"/>
        <v>0</v>
      </c>
      <c r="O161" s="127"/>
    </row>
    <row r="162" spans="1:15" x14ac:dyDescent="0.35">
      <c r="A162" s="130"/>
      <c r="B162" s="125" t="s">
        <v>485</v>
      </c>
      <c r="C162" t="s">
        <v>536</v>
      </c>
      <c r="D162" s="127" t="s">
        <v>537</v>
      </c>
      <c r="E162" s="127"/>
      <c r="F162" s="128" t="s">
        <v>481</v>
      </c>
      <c r="G162" s="128"/>
      <c r="H162" s="128" t="s">
        <v>136</v>
      </c>
      <c r="I162" s="129">
        <v>3</v>
      </c>
      <c r="J162" s="130"/>
      <c r="K162" s="130"/>
      <c r="L162" s="130"/>
      <c r="M162" s="130"/>
      <c r="N162" s="130"/>
      <c r="O162" s="127"/>
    </row>
    <row r="163" spans="1:15" x14ac:dyDescent="0.35">
      <c r="A163" s="130"/>
      <c r="B163" s="130" t="s">
        <v>488</v>
      </c>
      <c r="C163" t="s">
        <v>573</v>
      </c>
      <c r="D163" s="127" t="s">
        <v>574</v>
      </c>
      <c r="E163" s="127"/>
      <c r="F163" s="128" t="s">
        <v>481</v>
      </c>
      <c r="G163" s="128"/>
      <c r="H163" s="128" t="s">
        <v>136</v>
      </c>
      <c r="I163" s="129">
        <v>1</v>
      </c>
      <c r="J163" s="130"/>
      <c r="K163" s="130"/>
      <c r="L163" s="130"/>
      <c r="M163" s="130"/>
      <c r="N163" s="130"/>
      <c r="O163" s="127"/>
    </row>
    <row r="164" spans="1:15" x14ac:dyDescent="0.35">
      <c r="A164" s="132"/>
      <c r="B164" s="132"/>
      <c r="C164" s="126" t="s">
        <v>495</v>
      </c>
      <c r="D164" s="127" t="s">
        <v>496</v>
      </c>
      <c r="E164" s="127" t="s">
        <v>480</v>
      </c>
      <c r="F164" s="128" t="s">
        <v>481</v>
      </c>
      <c r="G164" s="128"/>
      <c r="H164" s="128" t="s">
        <v>136</v>
      </c>
      <c r="I164" s="129">
        <v>3</v>
      </c>
      <c r="J164" s="130" t="s">
        <v>141</v>
      </c>
      <c r="K164" s="130"/>
      <c r="L164" s="130">
        <f>(K164*I164)</f>
        <v>0</v>
      </c>
      <c r="M164" s="130">
        <v>0</v>
      </c>
      <c r="N164" s="130">
        <f t="shared" ref="N164" si="22">ROUND(L164-((L164*M164)/100),2)</f>
        <v>0</v>
      </c>
      <c r="O164" s="127"/>
    </row>
    <row r="165" spans="1:15" x14ac:dyDescent="0.35">
      <c r="A165" s="133"/>
      <c r="B165" s="133" t="s">
        <v>141</v>
      </c>
      <c r="C165" s="133" t="s">
        <v>141</v>
      </c>
      <c r="D165" s="133" t="s">
        <v>141</v>
      </c>
      <c r="E165" s="133" t="s">
        <v>141</v>
      </c>
      <c r="F165" s="133" t="s">
        <v>141</v>
      </c>
      <c r="G165" s="133" t="s">
        <v>141</v>
      </c>
      <c r="H165" s="133" t="s">
        <v>141</v>
      </c>
      <c r="I165" s="134" t="s">
        <v>141</v>
      </c>
      <c r="J165" s="133" t="s">
        <v>141</v>
      </c>
      <c r="K165" s="133" t="s">
        <v>141</v>
      </c>
      <c r="L165" s="133" t="s">
        <v>141</v>
      </c>
      <c r="M165" s="135" t="s">
        <v>497</v>
      </c>
      <c r="N165" s="135" t="e">
        <f>(N159+N160+N161+#REF!+#REF!+#REF!+N164)</f>
        <v>#REF!</v>
      </c>
      <c r="O165" s="135" t="s">
        <v>141</v>
      </c>
    </row>
    <row r="167" spans="1:15" ht="23.65" customHeight="1" x14ac:dyDescent="0.35"/>
    <row r="168" spans="1:15" x14ac:dyDescent="0.35">
      <c r="A168" s="91" t="s">
        <v>575</v>
      </c>
      <c r="B168" s="91" t="s">
        <v>576</v>
      </c>
      <c r="C168" s="122"/>
      <c r="D168" s="122"/>
      <c r="E168" s="122"/>
      <c r="F168" s="122"/>
      <c r="G168" s="122"/>
      <c r="H168" s="122"/>
      <c r="J168" s="122"/>
      <c r="K168" s="122"/>
      <c r="L168" s="122"/>
      <c r="M168" s="123"/>
      <c r="N168" s="123"/>
      <c r="O168" s="123"/>
    </row>
    <row r="169" spans="1:15" x14ac:dyDescent="0.35">
      <c r="A169" s="125"/>
      <c r="B169" s="125" t="s">
        <v>477</v>
      </c>
      <c r="C169" s="126" t="s">
        <v>566</v>
      </c>
      <c r="D169" s="127" t="s">
        <v>567</v>
      </c>
      <c r="E169" s="127" t="s">
        <v>480</v>
      </c>
      <c r="F169" s="128" t="s">
        <v>481</v>
      </c>
      <c r="G169" s="128"/>
      <c r="H169" s="128" t="s">
        <v>136</v>
      </c>
      <c r="I169" s="129">
        <v>1</v>
      </c>
      <c r="J169" s="130" t="s">
        <v>141</v>
      </c>
      <c r="K169" s="130"/>
      <c r="L169" s="130">
        <f>(K169*I169)</f>
        <v>0</v>
      </c>
      <c r="M169" s="130">
        <v>0</v>
      </c>
      <c r="N169" s="130">
        <f t="shared" ref="N169:N170" si="23">ROUND(L169-((L169*M169)/100),2)</f>
        <v>0</v>
      </c>
      <c r="O169" s="127"/>
    </row>
    <row r="170" spans="1:15" x14ac:dyDescent="0.35">
      <c r="A170" s="130"/>
      <c r="B170" s="130" t="s">
        <v>482</v>
      </c>
      <c r="C170" s="131" t="s">
        <v>568</v>
      </c>
      <c r="D170" s="127" t="s">
        <v>569</v>
      </c>
      <c r="E170" s="127" t="s">
        <v>141</v>
      </c>
      <c r="F170" s="128" t="s">
        <v>481</v>
      </c>
      <c r="G170" s="128"/>
      <c r="H170" s="128" t="s">
        <v>136</v>
      </c>
      <c r="I170" s="129">
        <v>1</v>
      </c>
      <c r="J170" s="130" t="s">
        <v>141</v>
      </c>
      <c r="K170" s="130"/>
      <c r="L170" s="130">
        <f>(K170*I170)</f>
        <v>0</v>
      </c>
      <c r="M170" s="130">
        <v>0</v>
      </c>
      <c r="N170" s="130">
        <f t="shared" si="23"/>
        <v>0</v>
      </c>
      <c r="O170" s="127"/>
    </row>
    <row r="171" spans="1:15" x14ac:dyDescent="0.35">
      <c r="A171" s="130"/>
      <c r="B171" s="125" t="s">
        <v>485</v>
      </c>
      <c r="C171" t="s">
        <v>536</v>
      </c>
      <c r="D171" s="127" t="s">
        <v>537</v>
      </c>
      <c r="E171" s="127"/>
      <c r="F171" s="128" t="s">
        <v>481</v>
      </c>
      <c r="G171" s="128"/>
      <c r="H171" s="128" t="s">
        <v>136</v>
      </c>
      <c r="I171" s="129">
        <v>3</v>
      </c>
      <c r="J171" s="130"/>
      <c r="K171" s="130"/>
      <c r="L171" s="130"/>
      <c r="M171" s="130"/>
      <c r="N171" s="130"/>
      <c r="O171" s="127"/>
    </row>
    <row r="172" spans="1:15" x14ac:dyDescent="0.35">
      <c r="A172" s="130"/>
      <c r="B172" s="130" t="s">
        <v>488</v>
      </c>
      <c r="C172" t="s">
        <v>577</v>
      </c>
      <c r="D172" s="127" t="s">
        <v>578</v>
      </c>
      <c r="E172" s="127"/>
      <c r="F172" s="128" t="s">
        <v>481</v>
      </c>
      <c r="G172" s="128"/>
      <c r="H172" s="128" t="s">
        <v>136</v>
      </c>
      <c r="I172" s="129">
        <v>1</v>
      </c>
      <c r="J172" s="130"/>
      <c r="K172" s="130"/>
      <c r="L172" s="130"/>
      <c r="M172" s="130"/>
      <c r="N172" s="130"/>
      <c r="O172" s="127"/>
    </row>
    <row r="173" spans="1:15" x14ac:dyDescent="0.35">
      <c r="A173" s="132"/>
      <c r="B173" s="132"/>
      <c r="C173" s="126" t="s">
        <v>495</v>
      </c>
      <c r="D173" s="127" t="s">
        <v>496</v>
      </c>
      <c r="E173" s="127" t="s">
        <v>480</v>
      </c>
      <c r="F173" s="128" t="s">
        <v>481</v>
      </c>
      <c r="G173" s="128"/>
      <c r="H173" s="128" t="s">
        <v>136</v>
      </c>
      <c r="I173" s="129">
        <v>3</v>
      </c>
      <c r="J173" s="130" t="s">
        <v>141</v>
      </c>
      <c r="K173" s="130"/>
      <c r="L173" s="130">
        <f>(K173*I173)</f>
        <v>0</v>
      </c>
      <c r="M173" s="130">
        <v>0</v>
      </c>
      <c r="N173" s="130">
        <f t="shared" ref="N173" si="24">ROUND(L173-((L173*M173)/100),2)</f>
        <v>0</v>
      </c>
      <c r="O173" s="127"/>
    </row>
    <row r="174" spans="1:15" x14ac:dyDescent="0.35">
      <c r="A174" s="133"/>
      <c r="B174" s="133" t="s">
        <v>141</v>
      </c>
      <c r="C174" s="133" t="s">
        <v>141</v>
      </c>
      <c r="D174" s="133" t="s">
        <v>141</v>
      </c>
      <c r="E174" s="133" t="s">
        <v>141</v>
      </c>
      <c r="F174" s="133" t="s">
        <v>141</v>
      </c>
      <c r="G174" s="133" t="s">
        <v>141</v>
      </c>
      <c r="H174" s="133" t="s">
        <v>141</v>
      </c>
      <c r="I174" s="134" t="s">
        <v>141</v>
      </c>
      <c r="J174" s="133" t="s">
        <v>141</v>
      </c>
      <c r="K174" s="133" t="s">
        <v>141</v>
      </c>
      <c r="L174" s="133" t="s">
        <v>141</v>
      </c>
      <c r="M174" s="135" t="s">
        <v>497</v>
      </c>
      <c r="N174" s="135" t="e">
        <f>(N168+N169+N170+#REF!+#REF!+#REF!+N173)</f>
        <v>#REF!</v>
      </c>
      <c r="O174" s="135" t="s">
        <v>141</v>
      </c>
    </row>
    <row r="177" spans="1:15" x14ac:dyDescent="0.35">
      <c r="A177" s="91" t="s">
        <v>579</v>
      </c>
      <c r="B177" s="91" t="s">
        <v>580</v>
      </c>
      <c r="C177" s="122"/>
      <c r="D177" s="122"/>
      <c r="E177" s="122"/>
      <c r="F177" s="122"/>
      <c r="G177" s="122"/>
      <c r="H177" s="122"/>
      <c r="J177" s="122"/>
      <c r="K177" s="122"/>
      <c r="L177" s="122"/>
      <c r="M177" s="123"/>
      <c r="N177" s="123"/>
      <c r="O177" s="123"/>
    </row>
    <row r="178" spans="1:15" x14ac:dyDescent="0.35">
      <c r="A178" s="125"/>
      <c r="B178" s="125" t="s">
        <v>477</v>
      </c>
      <c r="C178" s="126" t="s">
        <v>566</v>
      </c>
      <c r="D178" s="127" t="s">
        <v>567</v>
      </c>
      <c r="E178" s="127" t="s">
        <v>480</v>
      </c>
      <c r="F178" s="128" t="s">
        <v>481</v>
      </c>
      <c r="G178" s="128"/>
      <c r="H178" s="128" t="s">
        <v>136</v>
      </c>
      <c r="I178" s="129">
        <v>1</v>
      </c>
      <c r="J178" s="130" t="s">
        <v>141</v>
      </c>
      <c r="K178" s="130"/>
      <c r="L178" s="130">
        <f>(K178*I178)</f>
        <v>0</v>
      </c>
      <c r="M178" s="130">
        <v>0</v>
      </c>
      <c r="N178" s="130">
        <f t="shared" ref="N178:N179" si="25">ROUND(L178-((L178*M178)/100),2)</f>
        <v>0</v>
      </c>
      <c r="O178" s="127"/>
    </row>
    <row r="179" spans="1:15" x14ac:dyDescent="0.35">
      <c r="A179" s="130"/>
      <c r="B179" s="130" t="s">
        <v>482</v>
      </c>
      <c r="C179" s="131" t="s">
        <v>568</v>
      </c>
      <c r="D179" s="127" t="s">
        <v>569</v>
      </c>
      <c r="E179" s="127" t="s">
        <v>141</v>
      </c>
      <c r="F179" s="128" t="s">
        <v>481</v>
      </c>
      <c r="G179" s="128"/>
      <c r="H179" s="128" t="s">
        <v>136</v>
      </c>
      <c r="I179" s="129">
        <v>1</v>
      </c>
      <c r="J179" s="130" t="s">
        <v>141</v>
      </c>
      <c r="K179" s="130"/>
      <c r="L179" s="130">
        <f>(K179*I179)</f>
        <v>0</v>
      </c>
      <c r="M179" s="130">
        <v>0</v>
      </c>
      <c r="N179" s="130">
        <f t="shared" si="25"/>
        <v>0</v>
      </c>
      <c r="O179" s="127"/>
    </row>
    <row r="180" spans="1:15" x14ac:dyDescent="0.35">
      <c r="A180" s="130"/>
      <c r="B180" s="125" t="s">
        <v>485</v>
      </c>
      <c r="C180" t="s">
        <v>536</v>
      </c>
      <c r="D180" s="127" t="s">
        <v>537</v>
      </c>
      <c r="E180" s="127"/>
      <c r="F180" s="128" t="s">
        <v>481</v>
      </c>
      <c r="G180" s="128"/>
      <c r="H180" s="128" t="s">
        <v>136</v>
      </c>
      <c r="I180" s="129">
        <v>3</v>
      </c>
      <c r="J180" s="130"/>
      <c r="K180" s="130"/>
      <c r="L180" s="130"/>
      <c r="M180" s="130"/>
      <c r="N180" s="130"/>
      <c r="O180" s="127"/>
    </row>
    <row r="181" spans="1:15" x14ac:dyDescent="0.35">
      <c r="A181" s="130"/>
      <c r="B181" s="130" t="s">
        <v>488</v>
      </c>
      <c r="C181" t="s">
        <v>581</v>
      </c>
      <c r="D181" s="127" t="s">
        <v>582</v>
      </c>
      <c r="E181" s="127"/>
      <c r="F181" s="128" t="s">
        <v>481</v>
      </c>
      <c r="G181" s="128"/>
      <c r="H181" s="128" t="s">
        <v>136</v>
      </c>
      <c r="I181" s="129">
        <v>1</v>
      </c>
      <c r="J181" s="130"/>
      <c r="K181" s="130"/>
      <c r="L181" s="130"/>
      <c r="M181" s="130"/>
      <c r="N181" s="130"/>
      <c r="O181" s="127"/>
    </row>
    <row r="182" spans="1:15" x14ac:dyDescent="0.35">
      <c r="A182" s="132"/>
      <c r="B182" s="132"/>
      <c r="C182" s="126" t="s">
        <v>495</v>
      </c>
      <c r="D182" s="127" t="s">
        <v>496</v>
      </c>
      <c r="E182" s="127" t="s">
        <v>480</v>
      </c>
      <c r="F182" s="128" t="s">
        <v>481</v>
      </c>
      <c r="G182" s="128"/>
      <c r="H182" s="128" t="s">
        <v>136</v>
      </c>
      <c r="I182" s="129">
        <v>3</v>
      </c>
      <c r="J182" s="130" t="s">
        <v>141</v>
      </c>
      <c r="K182" s="130"/>
      <c r="L182" s="130">
        <f>(K182*I182)</f>
        <v>0</v>
      </c>
      <c r="M182" s="130">
        <v>0</v>
      </c>
      <c r="N182" s="130">
        <f t="shared" ref="N182" si="26">ROUND(L182-((L182*M182)/100),2)</f>
        <v>0</v>
      </c>
      <c r="O182" s="127"/>
    </row>
    <row r="183" spans="1:15" x14ac:dyDescent="0.35">
      <c r="A183" s="133"/>
      <c r="B183" s="133" t="s">
        <v>141</v>
      </c>
      <c r="C183" s="133" t="s">
        <v>141</v>
      </c>
      <c r="D183" s="133" t="s">
        <v>141</v>
      </c>
      <c r="E183" s="133" t="s">
        <v>141</v>
      </c>
      <c r="F183" s="133" t="s">
        <v>141</v>
      </c>
      <c r="G183" s="133" t="s">
        <v>141</v>
      </c>
      <c r="H183" s="133" t="s">
        <v>141</v>
      </c>
      <c r="I183" s="134" t="s">
        <v>141</v>
      </c>
      <c r="J183" s="133" t="s">
        <v>141</v>
      </c>
      <c r="K183" s="133" t="s">
        <v>141</v>
      </c>
      <c r="L183" s="133" t="s">
        <v>141</v>
      </c>
      <c r="M183" s="135" t="s">
        <v>497</v>
      </c>
      <c r="N183" s="135" t="e">
        <f>(N177+N178+N179+#REF!+#REF!+#REF!+N182)</f>
        <v>#REF!</v>
      </c>
      <c r="O183" s="135" t="s">
        <v>141</v>
      </c>
    </row>
    <row r="186" spans="1:15" x14ac:dyDescent="0.35">
      <c r="A186" s="91" t="s">
        <v>583</v>
      </c>
      <c r="B186" s="91" t="s">
        <v>584</v>
      </c>
      <c r="C186" s="122"/>
      <c r="D186" s="122"/>
      <c r="E186" s="122"/>
      <c r="F186" s="122"/>
      <c r="G186" s="122"/>
      <c r="H186" s="122"/>
      <c r="J186" s="122"/>
      <c r="K186" s="122"/>
      <c r="L186" s="122"/>
      <c r="M186" s="123"/>
      <c r="N186" s="123"/>
      <c r="O186" s="123"/>
    </row>
    <row r="187" spans="1:15" x14ac:dyDescent="0.35">
      <c r="A187" s="125"/>
      <c r="B187" s="125" t="s">
        <v>477</v>
      </c>
      <c r="C187" s="126" t="s">
        <v>585</v>
      </c>
      <c r="D187" s="127" t="s">
        <v>586</v>
      </c>
      <c r="E187" s="127" t="s">
        <v>480</v>
      </c>
      <c r="F187" s="128" t="s">
        <v>481</v>
      </c>
      <c r="G187" s="128"/>
      <c r="H187" s="128" t="s">
        <v>136</v>
      </c>
      <c r="I187" s="129">
        <v>1</v>
      </c>
      <c r="J187" s="130" t="s">
        <v>141</v>
      </c>
      <c r="K187" s="130"/>
      <c r="L187" s="130">
        <f>(K187*I187)</f>
        <v>0</v>
      </c>
      <c r="M187" s="130">
        <v>0</v>
      </c>
      <c r="N187" s="130">
        <f t="shared" ref="N187:N188" si="27">ROUND(L187-((L187*M187)/100),2)</f>
        <v>0</v>
      </c>
      <c r="O187" s="127"/>
    </row>
    <row r="188" spans="1:15" x14ac:dyDescent="0.35">
      <c r="A188" s="130"/>
      <c r="B188" s="130" t="s">
        <v>482</v>
      </c>
      <c r="C188" s="131" t="s">
        <v>587</v>
      </c>
      <c r="D188" s="127" t="s">
        <v>588</v>
      </c>
      <c r="E188" s="127" t="s">
        <v>141</v>
      </c>
      <c r="F188" s="128" t="s">
        <v>481</v>
      </c>
      <c r="G188" s="128"/>
      <c r="H188" s="128" t="s">
        <v>136</v>
      </c>
      <c r="I188" s="129">
        <v>1</v>
      </c>
      <c r="J188" s="130" t="s">
        <v>141</v>
      </c>
      <c r="K188" s="130"/>
      <c r="L188" s="130">
        <f>(K188*I188)</f>
        <v>0</v>
      </c>
      <c r="M188" s="130">
        <v>0</v>
      </c>
      <c r="N188" s="130">
        <f t="shared" si="27"/>
        <v>0</v>
      </c>
      <c r="O188" s="127"/>
    </row>
    <row r="189" spans="1:15" x14ac:dyDescent="0.35">
      <c r="A189" s="130"/>
      <c r="B189" s="125" t="s">
        <v>485</v>
      </c>
      <c r="C189" t="s">
        <v>536</v>
      </c>
      <c r="D189" s="127" t="s">
        <v>537</v>
      </c>
      <c r="E189" s="127"/>
      <c r="F189" s="128" t="s">
        <v>481</v>
      </c>
      <c r="G189" s="128"/>
      <c r="H189" s="128" t="s">
        <v>136</v>
      </c>
      <c r="I189" s="129">
        <v>3</v>
      </c>
      <c r="J189" s="130"/>
      <c r="K189" s="130"/>
      <c r="L189" s="130"/>
      <c r="M189" s="130"/>
      <c r="N189" s="130"/>
      <c r="O189" s="127"/>
    </row>
    <row r="190" spans="1:15" x14ac:dyDescent="0.35">
      <c r="A190" s="130"/>
      <c r="B190" s="130" t="s">
        <v>488</v>
      </c>
      <c r="C190" t="s">
        <v>577</v>
      </c>
      <c r="D190" s="127" t="s">
        <v>589</v>
      </c>
      <c r="E190" s="127"/>
      <c r="F190" s="128" t="s">
        <v>481</v>
      </c>
      <c r="G190" s="128"/>
      <c r="H190" s="128" t="s">
        <v>136</v>
      </c>
      <c r="I190" s="129">
        <v>1</v>
      </c>
      <c r="J190" s="130"/>
      <c r="K190" s="130"/>
      <c r="L190" s="130"/>
      <c r="M190" s="130"/>
      <c r="N190" s="130"/>
      <c r="O190" s="127"/>
    </row>
    <row r="191" spans="1:15" x14ac:dyDescent="0.35">
      <c r="A191" s="132"/>
      <c r="B191" s="132"/>
      <c r="C191" s="126" t="s">
        <v>495</v>
      </c>
      <c r="D191" s="127" t="s">
        <v>496</v>
      </c>
      <c r="E191" s="127" t="s">
        <v>480</v>
      </c>
      <c r="F191" s="128" t="s">
        <v>481</v>
      </c>
      <c r="G191" s="128"/>
      <c r="H191" s="128" t="s">
        <v>136</v>
      </c>
      <c r="I191" s="129">
        <v>3</v>
      </c>
      <c r="J191" s="130" t="s">
        <v>141</v>
      </c>
      <c r="K191" s="130"/>
      <c r="L191" s="130">
        <f>(K191*I191)</f>
        <v>0</v>
      </c>
      <c r="M191" s="130">
        <v>0</v>
      </c>
      <c r="N191" s="130">
        <f t="shared" ref="N191" si="28">ROUND(L191-((L191*M191)/100),2)</f>
        <v>0</v>
      </c>
      <c r="O191" s="127"/>
    </row>
    <row r="192" spans="1:15" x14ac:dyDescent="0.35">
      <c r="A192" s="133"/>
      <c r="B192" s="133" t="s">
        <v>141</v>
      </c>
      <c r="C192" s="133" t="s">
        <v>141</v>
      </c>
      <c r="D192" s="133" t="s">
        <v>141</v>
      </c>
      <c r="E192" s="133" t="s">
        <v>141</v>
      </c>
      <c r="F192" s="133" t="s">
        <v>141</v>
      </c>
      <c r="G192" s="133" t="s">
        <v>141</v>
      </c>
      <c r="H192" s="133" t="s">
        <v>141</v>
      </c>
      <c r="I192" s="134" t="s">
        <v>141</v>
      </c>
      <c r="J192" s="133" t="s">
        <v>141</v>
      </c>
      <c r="K192" s="133" t="s">
        <v>141</v>
      </c>
      <c r="L192" s="133" t="s">
        <v>141</v>
      </c>
      <c r="M192" s="135" t="s">
        <v>497</v>
      </c>
      <c r="N192" s="135" t="e">
        <f>(N186+N187+N188+#REF!+#REF!+#REF!+N191)</f>
        <v>#REF!</v>
      </c>
      <c r="O192" s="135" t="s">
        <v>141</v>
      </c>
    </row>
    <row r="195" spans="1:15" x14ac:dyDescent="0.35">
      <c r="A195" s="91" t="s">
        <v>590</v>
      </c>
      <c r="B195" s="91" t="s">
        <v>591</v>
      </c>
      <c r="C195" s="122"/>
      <c r="D195" s="122"/>
      <c r="E195" s="122"/>
      <c r="F195" s="122"/>
      <c r="G195" s="122"/>
      <c r="H195" s="122"/>
      <c r="J195" s="122"/>
      <c r="K195" s="122"/>
      <c r="L195" s="122"/>
      <c r="M195" s="123"/>
      <c r="N195" s="123"/>
      <c r="O195" s="123"/>
    </row>
    <row r="196" spans="1:15" x14ac:dyDescent="0.35">
      <c r="A196" s="125"/>
      <c r="B196" s="125" t="s">
        <v>477</v>
      </c>
      <c r="C196" s="126" t="s">
        <v>585</v>
      </c>
      <c r="D196" s="127" t="s">
        <v>586</v>
      </c>
      <c r="E196" s="127" t="s">
        <v>480</v>
      </c>
      <c r="F196" s="128" t="s">
        <v>481</v>
      </c>
      <c r="G196" s="128"/>
      <c r="H196" s="128" t="s">
        <v>136</v>
      </c>
      <c r="I196" s="129">
        <v>1</v>
      </c>
      <c r="J196" s="130" t="s">
        <v>141</v>
      </c>
      <c r="K196" s="130"/>
      <c r="L196" s="130">
        <f>(K196*I196)</f>
        <v>0</v>
      </c>
      <c r="M196" s="130">
        <v>0</v>
      </c>
      <c r="N196" s="130">
        <f t="shared" ref="N196:N197" si="29">ROUND(L196-((L196*M196)/100),2)</f>
        <v>0</v>
      </c>
      <c r="O196" s="127"/>
    </row>
    <row r="197" spans="1:15" x14ac:dyDescent="0.35">
      <c r="A197" s="130"/>
      <c r="B197" s="130" t="s">
        <v>482</v>
      </c>
      <c r="C197" s="131" t="s">
        <v>587</v>
      </c>
      <c r="D197" s="127" t="s">
        <v>588</v>
      </c>
      <c r="E197" s="127" t="s">
        <v>141</v>
      </c>
      <c r="F197" s="128" t="s">
        <v>481</v>
      </c>
      <c r="G197" s="128"/>
      <c r="H197" s="128" t="s">
        <v>136</v>
      </c>
      <c r="I197" s="129">
        <v>1</v>
      </c>
      <c r="J197" s="130" t="s">
        <v>141</v>
      </c>
      <c r="K197" s="130"/>
      <c r="L197" s="130">
        <f>(K197*I197)</f>
        <v>0</v>
      </c>
      <c r="M197" s="130">
        <v>0</v>
      </c>
      <c r="N197" s="130">
        <f t="shared" si="29"/>
        <v>0</v>
      </c>
      <c r="O197" s="127"/>
    </row>
    <row r="198" spans="1:15" x14ac:dyDescent="0.35">
      <c r="A198" s="130"/>
      <c r="B198" s="125" t="s">
        <v>485</v>
      </c>
      <c r="C198" t="s">
        <v>536</v>
      </c>
      <c r="D198" s="127" t="s">
        <v>537</v>
      </c>
      <c r="E198" s="127"/>
      <c r="F198" s="128" t="s">
        <v>481</v>
      </c>
      <c r="G198" s="128"/>
      <c r="H198" s="128" t="s">
        <v>136</v>
      </c>
      <c r="I198" s="129">
        <v>3</v>
      </c>
      <c r="J198" s="130"/>
      <c r="K198" s="130"/>
      <c r="L198" s="130"/>
      <c r="M198" s="130"/>
      <c r="N198" s="130"/>
      <c r="O198" s="127"/>
    </row>
    <row r="199" spans="1:15" x14ac:dyDescent="0.35">
      <c r="A199" s="130"/>
      <c r="B199" s="130" t="s">
        <v>488</v>
      </c>
      <c r="C199" t="s">
        <v>577</v>
      </c>
      <c r="D199" s="127" t="s">
        <v>589</v>
      </c>
      <c r="E199" s="127"/>
      <c r="F199" s="128" t="s">
        <v>481</v>
      </c>
      <c r="G199" s="128"/>
      <c r="H199" s="128" t="s">
        <v>136</v>
      </c>
      <c r="I199" s="129">
        <v>1</v>
      </c>
      <c r="J199" s="130"/>
      <c r="K199" s="130"/>
      <c r="L199" s="130"/>
      <c r="M199" s="130"/>
      <c r="N199" s="130"/>
      <c r="O199" s="127"/>
    </row>
    <row r="200" spans="1:15" x14ac:dyDescent="0.35">
      <c r="A200" s="132"/>
      <c r="B200" s="132"/>
      <c r="C200" s="126" t="s">
        <v>495</v>
      </c>
      <c r="D200" s="127" t="s">
        <v>496</v>
      </c>
      <c r="E200" s="127" t="s">
        <v>480</v>
      </c>
      <c r="F200" s="128" t="s">
        <v>481</v>
      </c>
      <c r="G200" s="128"/>
      <c r="H200" s="128" t="s">
        <v>136</v>
      </c>
      <c r="I200" s="129">
        <v>3</v>
      </c>
      <c r="J200" s="130" t="s">
        <v>141</v>
      </c>
      <c r="K200" s="130"/>
      <c r="L200" s="130">
        <f>(K200*I200)</f>
        <v>0</v>
      </c>
      <c r="M200" s="130">
        <v>0</v>
      </c>
      <c r="N200" s="130">
        <f t="shared" ref="N200" si="30">ROUND(L200-((L200*M200)/100),2)</f>
        <v>0</v>
      </c>
      <c r="O200" s="127"/>
    </row>
    <row r="201" spans="1:15" x14ac:dyDescent="0.35">
      <c r="A201" s="133"/>
      <c r="B201" s="133" t="s">
        <v>141</v>
      </c>
      <c r="C201" s="133" t="s">
        <v>141</v>
      </c>
      <c r="D201" s="133" t="s">
        <v>141</v>
      </c>
      <c r="E201" s="133" t="s">
        <v>141</v>
      </c>
      <c r="F201" s="133" t="s">
        <v>141</v>
      </c>
      <c r="G201" s="133" t="s">
        <v>141</v>
      </c>
      <c r="H201" s="133" t="s">
        <v>141</v>
      </c>
      <c r="I201" s="134" t="s">
        <v>141</v>
      </c>
      <c r="J201" s="133" t="s">
        <v>141</v>
      </c>
      <c r="K201" s="133" t="s">
        <v>141</v>
      </c>
      <c r="L201" s="133" t="s">
        <v>141</v>
      </c>
      <c r="M201" s="135" t="s">
        <v>497</v>
      </c>
      <c r="N201" s="135" t="e">
        <f>(N195+N196+N197+#REF!+#REF!+#REF!+N200)</f>
        <v>#REF!</v>
      </c>
      <c r="O201" s="135" t="s">
        <v>141</v>
      </c>
    </row>
    <row r="204" spans="1:15" x14ac:dyDescent="0.35">
      <c r="A204" s="91" t="s">
        <v>592</v>
      </c>
      <c r="B204" s="91" t="s">
        <v>593</v>
      </c>
      <c r="C204" s="122"/>
      <c r="D204" s="122"/>
      <c r="E204" s="122"/>
      <c r="F204" s="122"/>
      <c r="G204" s="122"/>
      <c r="H204" s="122"/>
      <c r="J204" s="122"/>
      <c r="K204" s="122"/>
      <c r="L204" s="122"/>
      <c r="M204" s="123"/>
      <c r="N204" s="123"/>
      <c r="O204" s="123"/>
    </row>
    <row r="205" spans="1:15" x14ac:dyDescent="0.35">
      <c r="A205" s="125"/>
      <c r="B205" s="125" t="s">
        <v>477</v>
      </c>
      <c r="C205" s="126" t="s">
        <v>585</v>
      </c>
      <c r="D205" s="127" t="s">
        <v>586</v>
      </c>
      <c r="E205" s="127" t="s">
        <v>480</v>
      </c>
      <c r="F205" s="128" t="s">
        <v>481</v>
      </c>
      <c r="G205" s="128"/>
      <c r="H205" s="128" t="s">
        <v>136</v>
      </c>
      <c r="I205" s="129">
        <v>1</v>
      </c>
      <c r="J205" s="130" t="s">
        <v>141</v>
      </c>
      <c r="K205" s="130"/>
      <c r="L205" s="130">
        <f>(K205*I205)</f>
        <v>0</v>
      </c>
      <c r="M205" s="130">
        <v>0</v>
      </c>
      <c r="N205" s="130">
        <f t="shared" ref="N205:N206" si="31">ROUND(L205-((L205*M205)/100),2)</f>
        <v>0</v>
      </c>
      <c r="O205" s="127"/>
    </row>
    <row r="206" spans="1:15" x14ac:dyDescent="0.35">
      <c r="A206" s="130"/>
      <c r="B206" s="130" t="s">
        <v>482</v>
      </c>
      <c r="C206" s="131" t="s">
        <v>587</v>
      </c>
      <c r="D206" s="127" t="s">
        <v>588</v>
      </c>
      <c r="E206" s="127" t="s">
        <v>141</v>
      </c>
      <c r="F206" s="128" t="s">
        <v>481</v>
      </c>
      <c r="G206" s="128"/>
      <c r="H206" s="128" t="s">
        <v>136</v>
      </c>
      <c r="I206" s="129">
        <v>1</v>
      </c>
      <c r="J206" s="130" t="s">
        <v>141</v>
      </c>
      <c r="K206" s="130"/>
      <c r="L206" s="130">
        <f>(K206*I206)</f>
        <v>0</v>
      </c>
      <c r="M206" s="130">
        <v>0</v>
      </c>
      <c r="N206" s="130">
        <f t="shared" si="31"/>
        <v>0</v>
      </c>
      <c r="O206" s="127"/>
    </row>
    <row r="207" spans="1:15" x14ac:dyDescent="0.35">
      <c r="A207" s="130"/>
      <c r="B207" s="125" t="s">
        <v>485</v>
      </c>
      <c r="C207" t="s">
        <v>536</v>
      </c>
      <c r="D207" s="127" t="s">
        <v>537</v>
      </c>
      <c r="E207" s="127"/>
      <c r="F207" s="128" t="s">
        <v>481</v>
      </c>
      <c r="G207" s="128"/>
      <c r="H207" s="128" t="s">
        <v>136</v>
      </c>
      <c r="I207" s="129">
        <v>3</v>
      </c>
      <c r="J207" s="130"/>
      <c r="K207" s="130"/>
      <c r="L207" s="130"/>
      <c r="M207" s="130"/>
      <c r="N207" s="130"/>
      <c r="O207" s="127"/>
    </row>
    <row r="208" spans="1:15" x14ac:dyDescent="0.35">
      <c r="A208" s="130"/>
      <c r="B208" s="130" t="s">
        <v>488</v>
      </c>
      <c r="C208" t="s">
        <v>594</v>
      </c>
      <c r="D208" s="127" t="s">
        <v>595</v>
      </c>
      <c r="E208" s="127"/>
      <c r="F208" s="128" t="s">
        <v>481</v>
      </c>
      <c r="G208" s="128"/>
      <c r="H208" s="128" t="s">
        <v>136</v>
      </c>
      <c r="I208" s="129">
        <v>1</v>
      </c>
      <c r="J208" s="130"/>
      <c r="K208" s="130"/>
      <c r="L208" s="130"/>
      <c r="M208" s="130"/>
      <c r="N208" s="130"/>
      <c r="O208" s="127"/>
    </row>
    <row r="209" spans="1:15" x14ac:dyDescent="0.35">
      <c r="A209" s="132"/>
      <c r="B209" s="132"/>
      <c r="C209" s="126" t="s">
        <v>495</v>
      </c>
      <c r="D209" s="127" t="s">
        <v>496</v>
      </c>
      <c r="E209" s="127" t="s">
        <v>480</v>
      </c>
      <c r="F209" s="128" t="s">
        <v>481</v>
      </c>
      <c r="G209" s="128"/>
      <c r="H209" s="128" t="s">
        <v>136</v>
      </c>
      <c r="I209" s="129">
        <v>3</v>
      </c>
      <c r="J209" s="130" t="s">
        <v>141</v>
      </c>
      <c r="K209" s="130"/>
      <c r="L209" s="130">
        <f>(K209*I209)</f>
        <v>0</v>
      </c>
      <c r="M209" s="130">
        <v>0</v>
      </c>
      <c r="N209" s="130">
        <f t="shared" ref="N209" si="32">ROUND(L209-((L209*M209)/100),2)</f>
        <v>0</v>
      </c>
      <c r="O209" s="127"/>
    </row>
    <row r="210" spans="1:15" x14ac:dyDescent="0.35">
      <c r="A210" s="133"/>
      <c r="B210" s="133" t="s">
        <v>141</v>
      </c>
      <c r="C210" s="133" t="s">
        <v>141</v>
      </c>
      <c r="D210" s="133" t="s">
        <v>141</v>
      </c>
      <c r="E210" s="133" t="s">
        <v>141</v>
      </c>
      <c r="F210" s="133" t="s">
        <v>141</v>
      </c>
      <c r="G210" s="133" t="s">
        <v>141</v>
      </c>
      <c r="H210" s="133" t="s">
        <v>141</v>
      </c>
      <c r="I210" s="134" t="s">
        <v>141</v>
      </c>
      <c r="J210" s="133" t="s">
        <v>141</v>
      </c>
      <c r="K210" s="133" t="s">
        <v>141</v>
      </c>
      <c r="L210" s="133" t="s">
        <v>141</v>
      </c>
      <c r="M210" s="135" t="s">
        <v>497</v>
      </c>
      <c r="N210" s="135" t="e">
        <f>(N204+N205+N206+#REF!+#REF!+#REF!+N209)</f>
        <v>#REF!</v>
      </c>
      <c r="O210" s="135" t="s">
        <v>141</v>
      </c>
    </row>
    <row r="213" spans="1:15" x14ac:dyDescent="0.35">
      <c r="A213" s="91" t="s">
        <v>596</v>
      </c>
      <c r="B213" s="91" t="s">
        <v>597</v>
      </c>
      <c r="C213" s="122"/>
      <c r="D213" s="122"/>
      <c r="E213" s="122"/>
      <c r="F213" s="122"/>
      <c r="G213" s="122"/>
      <c r="H213" s="122"/>
      <c r="J213" s="122"/>
      <c r="K213" s="122"/>
      <c r="L213" s="122"/>
      <c r="M213" s="123"/>
      <c r="N213" s="123"/>
      <c r="O213" s="123"/>
    </row>
    <row r="214" spans="1:15" x14ac:dyDescent="0.35">
      <c r="A214" s="125"/>
      <c r="B214" s="125" t="s">
        <v>477</v>
      </c>
      <c r="C214" s="126" t="s">
        <v>585</v>
      </c>
      <c r="D214" s="127" t="s">
        <v>586</v>
      </c>
      <c r="E214" s="127" t="s">
        <v>480</v>
      </c>
      <c r="F214" s="128" t="s">
        <v>481</v>
      </c>
      <c r="G214" s="128"/>
      <c r="H214" s="128" t="s">
        <v>136</v>
      </c>
      <c r="I214" s="129">
        <v>1</v>
      </c>
      <c r="J214" s="130" t="s">
        <v>141</v>
      </c>
      <c r="K214" s="130"/>
      <c r="L214" s="130">
        <f>(K214*I214)</f>
        <v>0</v>
      </c>
      <c r="M214" s="130">
        <v>0</v>
      </c>
      <c r="N214" s="130">
        <f t="shared" ref="N214:N215" si="33">ROUND(L214-((L214*M214)/100),2)</f>
        <v>0</v>
      </c>
      <c r="O214" s="127"/>
    </row>
    <row r="215" spans="1:15" x14ac:dyDescent="0.35">
      <c r="A215" s="130"/>
      <c r="B215" s="130" t="s">
        <v>482</v>
      </c>
      <c r="C215" s="131" t="s">
        <v>587</v>
      </c>
      <c r="D215" s="127" t="s">
        <v>588</v>
      </c>
      <c r="E215" s="127" t="s">
        <v>141</v>
      </c>
      <c r="F215" s="128" t="s">
        <v>481</v>
      </c>
      <c r="G215" s="128"/>
      <c r="H215" s="128" t="s">
        <v>136</v>
      </c>
      <c r="I215" s="129">
        <v>1</v>
      </c>
      <c r="J215" s="130" t="s">
        <v>141</v>
      </c>
      <c r="K215" s="130"/>
      <c r="L215" s="130">
        <f>(K215*I215)</f>
        <v>0</v>
      </c>
      <c r="M215" s="130">
        <v>0</v>
      </c>
      <c r="N215" s="130">
        <f t="shared" si="33"/>
        <v>0</v>
      </c>
      <c r="O215" s="127"/>
    </row>
    <row r="216" spans="1:15" x14ac:dyDescent="0.35">
      <c r="A216" s="130"/>
      <c r="B216" s="125" t="s">
        <v>485</v>
      </c>
      <c r="C216" t="s">
        <v>536</v>
      </c>
      <c r="D216" s="127" t="s">
        <v>537</v>
      </c>
      <c r="E216" s="127"/>
      <c r="F216" s="128" t="s">
        <v>481</v>
      </c>
      <c r="G216" s="128"/>
      <c r="H216" s="128" t="s">
        <v>136</v>
      </c>
      <c r="I216" s="129">
        <v>3</v>
      </c>
      <c r="J216" s="130"/>
      <c r="K216" s="130"/>
      <c r="L216" s="130"/>
      <c r="M216" s="130"/>
      <c r="N216" s="130"/>
      <c r="O216" s="127"/>
    </row>
    <row r="217" spans="1:15" x14ac:dyDescent="0.35">
      <c r="A217" s="130"/>
      <c r="B217" s="130" t="s">
        <v>488</v>
      </c>
      <c r="C217" t="s">
        <v>598</v>
      </c>
      <c r="D217" s="127" t="s">
        <v>599</v>
      </c>
      <c r="E217" s="127"/>
      <c r="F217" s="128" t="s">
        <v>481</v>
      </c>
      <c r="G217" s="128"/>
      <c r="H217" s="128" t="s">
        <v>136</v>
      </c>
      <c r="I217" s="129">
        <v>1</v>
      </c>
      <c r="J217" s="130"/>
      <c r="K217" s="130"/>
      <c r="L217" s="130"/>
      <c r="M217" s="130"/>
      <c r="N217" s="130"/>
      <c r="O217" s="127"/>
    </row>
    <row r="218" spans="1:15" x14ac:dyDescent="0.35">
      <c r="A218" s="132"/>
      <c r="B218" s="132"/>
      <c r="C218" s="126" t="s">
        <v>495</v>
      </c>
      <c r="D218" s="127" t="s">
        <v>496</v>
      </c>
      <c r="E218" s="127" t="s">
        <v>480</v>
      </c>
      <c r="F218" s="128" t="s">
        <v>481</v>
      </c>
      <c r="G218" s="128"/>
      <c r="H218" s="128" t="s">
        <v>136</v>
      </c>
      <c r="I218" s="129">
        <v>3</v>
      </c>
      <c r="J218" s="130" t="s">
        <v>141</v>
      </c>
      <c r="K218" s="130"/>
      <c r="L218" s="130">
        <f>(K218*I218)</f>
        <v>0</v>
      </c>
      <c r="M218" s="130">
        <v>0</v>
      </c>
      <c r="N218" s="130">
        <f t="shared" ref="N218" si="34">ROUND(L218-((L218*M218)/100),2)</f>
        <v>0</v>
      </c>
      <c r="O218" s="127"/>
    </row>
    <row r="219" spans="1:15" x14ac:dyDescent="0.35">
      <c r="A219" s="133"/>
      <c r="B219" s="133" t="s">
        <v>141</v>
      </c>
      <c r="C219" s="133" t="s">
        <v>141</v>
      </c>
      <c r="D219" s="133" t="s">
        <v>141</v>
      </c>
      <c r="E219" s="133" t="s">
        <v>141</v>
      </c>
      <c r="F219" s="133" t="s">
        <v>141</v>
      </c>
      <c r="G219" s="133" t="s">
        <v>141</v>
      </c>
      <c r="H219" s="133" t="s">
        <v>141</v>
      </c>
      <c r="I219" s="134" t="s">
        <v>141</v>
      </c>
      <c r="J219" s="133" t="s">
        <v>141</v>
      </c>
      <c r="K219" s="133" t="s">
        <v>141</v>
      </c>
      <c r="L219" s="133" t="s">
        <v>141</v>
      </c>
      <c r="M219" s="135" t="s">
        <v>497</v>
      </c>
      <c r="N219" s="135" t="e">
        <f>(N213+N214+N215+#REF!+#REF!+#REF!+N218)</f>
        <v>#REF!</v>
      </c>
      <c r="O219" s="135" t="s">
        <v>141</v>
      </c>
    </row>
    <row r="222" spans="1:15" x14ac:dyDescent="0.35">
      <c r="A222" s="91" t="s">
        <v>600</v>
      </c>
      <c r="B222" s="91" t="s">
        <v>444</v>
      </c>
      <c r="C222" s="122"/>
      <c r="D222" s="122"/>
      <c r="E222" s="122"/>
      <c r="F222" s="122"/>
      <c r="G222" s="122"/>
      <c r="H222" s="122"/>
      <c r="J222" s="122"/>
      <c r="K222" s="122"/>
      <c r="L222" s="122"/>
      <c r="M222" s="123"/>
      <c r="N222" s="123"/>
      <c r="O222" s="123"/>
    </row>
    <row r="223" spans="1:15" x14ac:dyDescent="0.35">
      <c r="A223" s="125"/>
      <c r="B223" s="125" t="s">
        <v>477</v>
      </c>
      <c r="C223" s="126" t="s">
        <v>585</v>
      </c>
      <c r="D223" s="127" t="s">
        <v>586</v>
      </c>
      <c r="E223" s="127" t="s">
        <v>480</v>
      </c>
      <c r="F223" s="128" t="s">
        <v>481</v>
      </c>
      <c r="G223" s="128"/>
      <c r="H223" s="128" t="s">
        <v>136</v>
      </c>
      <c r="I223" s="129">
        <v>10</v>
      </c>
      <c r="J223" s="130" t="s">
        <v>141</v>
      </c>
      <c r="K223" s="130"/>
      <c r="L223" s="130">
        <f>(K223*I223)</f>
        <v>0</v>
      </c>
      <c r="M223" s="130">
        <v>0</v>
      </c>
      <c r="N223" s="130">
        <f t="shared" ref="N223:N224" si="35">ROUND(L223-((L223*M223)/100),2)</f>
        <v>0</v>
      </c>
      <c r="O223" s="127"/>
    </row>
    <row r="224" spans="1:15" x14ac:dyDescent="0.35">
      <c r="A224" s="130"/>
      <c r="B224" s="130" t="s">
        <v>482</v>
      </c>
      <c r="C224" s="131" t="s">
        <v>587</v>
      </c>
      <c r="D224" s="127" t="s">
        <v>588</v>
      </c>
      <c r="E224" s="127" t="s">
        <v>141</v>
      </c>
      <c r="F224" s="128" t="s">
        <v>481</v>
      </c>
      <c r="G224" s="128"/>
      <c r="H224" s="128" t="s">
        <v>136</v>
      </c>
      <c r="I224" s="129">
        <v>10</v>
      </c>
      <c r="J224" s="130" t="s">
        <v>141</v>
      </c>
      <c r="K224" s="130"/>
      <c r="L224" s="130">
        <f>(K224*I224)</f>
        <v>0</v>
      </c>
      <c r="M224" s="130">
        <v>0</v>
      </c>
      <c r="N224" s="130">
        <f t="shared" si="35"/>
        <v>0</v>
      </c>
      <c r="O224" s="127"/>
    </row>
    <row r="225" spans="1:15" x14ac:dyDescent="0.35">
      <c r="A225" s="130"/>
      <c r="B225" s="125" t="s">
        <v>485</v>
      </c>
      <c r="C225" t="s">
        <v>536</v>
      </c>
      <c r="D225" s="127" t="s">
        <v>537</v>
      </c>
      <c r="E225" s="127"/>
      <c r="F225" s="128" t="s">
        <v>481</v>
      </c>
      <c r="G225" s="128"/>
      <c r="H225" s="128" t="s">
        <v>136</v>
      </c>
      <c r="I225" s="129">
        <v>20</v>
      </c>
      <c r="J225" s="130"/>
      <c r="K225" s="130"/>
      <c r="L225" s="130"/>
      <c r="M225" s="130"/>
      <c r="N225" s="130"/>
      <c r="O225" s="127"/>
    </row>
    <row r="226" spans="1:15" x14ac:dyDescent="0.35">
      <c r="A226" s="130"/>
      <c r="B226" s="130" t="s">
        <v>488</v>
      </c>
      <c r="C226" t="s">
        <v>594</v>
      </c>
      <c r="D226" s="127" t="s">
        <v>595</v>
      </c>
      <c r="E226" s="127"/>
      <c r="F226" s="128" t="s">
        <v>481</v>
      </c>
      <c r="G226" s="128"/>
      <c r="H226" s="128" t="s">
        <v>136</v>
      </c>
      <c r="I226" s="129">
        <v>10</v>
      </c>
      <c r="J226" s="130"/>
      <c r="K226" s="130"/>
      <c r="L226" s="130"/>
      <c r="M226" s="130"/>
      <c r="N226" s="130"/>
      <c r="O226" s="127"/>
    </row>
    <row r="227" spans="1:15" x14ac:dyDescent="0.35">
      <c r="A227" s="132"/>
      <c r="B227" s="132"/>
      <c r="C227" s="126" t="s">
        <v>495</v>
      </c>
      <c r="D227" s="127" t="s">
        <v>496</v>
      </c>
      <c r="E227" s="127" t="s">
        <v>480</v>
      </c>
      <c r="F227" s="128" t="s">
        <v>481</v>
      </c>
      <c r="G227" s="128"/>
      <c r="H227" s="128" t="s">
        <v>136</v>
      </c>
      <c r="I227" s="129">
        <v>3</v>
      </c>
      <c r="J227" s="130" t="s">
        <v>141</v>
      </c>
      <c r="K227" s="130"/>
      <c r="L227" s="130">
        <f>(K227*I227)</f>
        <v>0</v>
      </c>
      <c r="M227" s="130">
        <v>0</v>
      </c>
      <c r="N227" s="130">
        <f t="shared" ref="N227" si="36">ROUND(L227-((L227*M227)/100),2)</f>
        <v>0</v>
      </c>
      <c r="O227" s="127"/>
    </row>
    <row r="228" spans="1:15" x14ac:dyDescent="0.35">
      <c r="A228" s="133"/>
      <c r="B228" s="133" t="s">
        <v>141</v>
      </c>
      <c r="C228" s="133" t="s">
        <v>141</v>
      </c>
      <c r="D228" s="133" t="s">
        <v>141</v>
      </c>
      <c r="E228" s="133" t="s">
        <v>141</v>
      </c>
      <c r="F228" s="133" t="s">
        <v>141</v>
      </c>
      <c r="G228" s="133" t="s">
        <v>141</v>
      </c>
      <c r="H228" s="133" t="s">
        <v>141</v>
      </c>
      <c r="I228" s="134" t="s">
        <v>141</v>
      </c>
      <c r="J228" s="133" t="s">
        <v>141</v>
      </c>
      <c r="K228" s="133" t="s">
        <v>141</v>
      </c>
      <c r="L228" s="133" t="s">
        <v>141</v>
      </c>
      <c r="M228" s="135" t="s">
        <v>497</v>
      </c>
      <c r="N228" s="135" t="e">
        <f>(N222+N223+N224+#REF!+#REF!+#REF!+N227)</f>
        <v>#REF!</v>
      </c>
      <c r="O228" s="135" t="s">
        <v>141</v>
      </c>
    </row>
    <row r="231" spans="1:15" x14ac:dyDescent="0.35">
      <c r="A231" s="91" t="s">
        <v>601</v>
      </c>
      <c r="B231" s="91" t="s">
        <v>602</v>
      </c>
      <c r="C231" s="122"/>
      <c r="D231" s="122"/>
      <c r="E231" s="122"/>
      <c r="F231" s="122"/>
      <c r="G231" s="122"/>
      <c r="H231" s="122"/>
      <c r="J231" s="122"/>
      <c r="K231" s="122"/>
      <c r="L231" s="122"/>
      <c r="M231" s="123"/>
      <c r="N231" s="123"/>
      <c r="O231" s="123"/>
    </row>
    <row r="232" spans="1:15" x14ac:dyDescent="0.35">
      <c r="A232" s="125"/>
      <c r="B232" s="125" t="s">
        <v>477</v>
      </c>
      <c r="C232" s="126" t="s">
        <v>603</v>
      </c>
      <c r="D232" s="127" t="s">
        <v>604</v>
      </c>
      <c r="E232" s="127" t="s">
        <v>480</v>
      </c>
      <c r="F232" s="128" t="s">
        <v>481</v>
      </c>
      <c r="G232" s="128"/>
      <c r="H232" s="128" t="s">
        <v>136</v>
      </c>
      <c r="I232" s="145">
        <v>1</v>
      </c>
      <c r="J232" s="130" t="s">
        <v>141</v>
      </c>
      <c r="K232" s="130"/>
      <c r="L232" s="130">
        <f>(K232*I232)</f>
        <v>0</v>
      </c>
      <c r="M232" s="130">
        <v>0</v>
      </c>
      <c r="N232" s="130">
        <f t="shared" ref="N232:N236" si="37">ROUND(L232-((L232*M232)/100),2)</f>
        <v>0</v>
      </c>
      <c r="O232" s="127"/>
    </row>
    <row r="233" spans="1:15" x14ac:dyDescent="0.35">
      <c r="A233" s="130"/>
      <c r="B233" s="130" t="s">
        <v>482</v>
      </c>
      <c r="C233" s="131" t="s">
        <v>605</v>
      </c>
      <c r="D233" s="127" t="s">
        <v>606</v>
      </c>
      <c r="E233" s="127" t="s">
        <v>141</v>
      </c>
      <c r="F233" s="128" t="s">
        <v>481</v>
      </c>
      <c r="G233" s="128"/>
      <c r="H233" s="128" t="s">
        <v>136</v>
      </c>
      <c r="I233" s="145">
        <v>1</v>
      </c>
      <c r="J233" s="130" t="s">
        <v>141</v>
      </c>
      <c r="K233" s="130"/>
      <c r="L233" s="130">
        <f>(K233*I233)</f>
        <v>0</v>
      </c>
      <c r="M233" s="130">
        <v>0</v>
      </c>
      <c r="N233" s="130">
        <f t="shared" si="37"/>
        <v>0</v>
      </c>
      <c r="O233" s="127"/>
    </row>
    <row r="234" spans="1:15" x14ac:dyDescent="0.35">
      <c r="A234" s="130"/>
      <c r="B234" s="125" t="s">
        <v>485</v>
      </c>
      <c r="C234" t="s">
        <v>607</v>
      </c>
      <c r="D234" s="127" t="s">
        <v>608</v>
      </c>
      <c r="E234" s="127"/>
      <c r="F234" s="128" t="s">
        <v>481</v>
      </c>
      <c r="G234" s="128"/>
      <c r="H234" s="128" t="s">
        <v>136</v>
      </c>
      <c r="I234" s="145">
        <v>1</v>
      </c>
      <c r="J234" s="130"/>
      <c r="K234" s="130"/>
      <c r="L234" s="130">
        <f t="shared" ref="L234:L236" si="38">(K234*I234)</f>
        <v>0</v>
      </c>
      <c r="M234" s="130">
        <v>0</v>
      </c>
      <c r="N234" s="130">
        <f t="shared" si="37"/>
        <v>0</v>
      </c>
      <c r="O234" s="127"/>
    </row>
    <row r="235" spans="1:15" x14ac:dyDescent="0.35">
      <c r="A235" s="130"/>
      <c r="B235" s="130" t="s">
        <v>488</v>
      </c>
      <c r="C235" t="s">
        <v>609</v>
      </c>
      <c r="D235" s="127" t="s">
        <v>610</v>
      </c>
      <c r="E235" s="127"/>
      <c r="F235" s="128" t="s">
        <v>481</v>
      </c>
      <c r="G235" s="128"/>
      <c r="H235" s="128" t="s">
        <v>136</v>
      </c>
      <c r="I235" s="145">
        <v>10</v>
      </c>
      <c r="J235" s="130"/>
      <c r="K235" s="130"/>
      <c r="L235" s="130">
        <f t="shared" si="38"/>
        <v>0</v>
      </c>
      <c r="M235" s="130">
        <v>0</v>
      </c>
      <c r="N235" s="130">
        <f t="shared" si="37"/>
        <v>0</v>
      </c>
      <c r="O235" s="127"/>
    </row>
    <row r="236" spans="1:15" x14ac:dyDescent="0.35">
      <c r="A236" s="132"/>
      <c r="B236" s="125" t="s">
        <v>492</v>
      </c>
      <c r="C236" s="126" t="s">
        <v>611</v>
      </c>
      <c r="D236" s="127" t="s">
        <v>612</v>
      </c>
      <c r="E236" s="127" t="s">
        <v>480</v>
      </c>
      <c r="F236" s="128" t="s">
        <v>481</v>
      </c>
      <c r="G236" s="128"/>
      <c r="H236" s="128" t="s">
        <v>136</v>
      </c>
      <c r="I236" s="146">
        <v>1</v>
      </c>
      <c r="J236" s="130" t="s">
        <v>141</v>
      </c>
      <c r="K236" s="130"/>
      <c r="L236" s="130">
        <f t="shared" si="38"/>
        <v>0</v>
      </c>
      <c r="M236" s="130">
        <v>0</v>
      </c>
      <c r="N236" s="130">
        <f t="shared" si="37"/>
        <v>0</v>
      </c>
      <c r="O236" s="127"/>
    </row>
    <row r="239" spans="1:15" x14ac:dyDescent="0.35">
      <c r="A239" s="91" t="s">
        <v>613</v>
      </c>
      <c r="B239" s="91" t="s">
        <v>614</v>
      </c>
      <c r="C239" s="122"/>
      <c r="D239" s="122"/>
      <c r="E239" s="122"/>
      <c r="F239" s="122"/>
      <c r="G239" s="122"/>
      <c r="H239" s="122"/>
      <c r="J239" s="122"/>
      <c r="K239" s="122"/>
      <c r="L239" s="122"/>
      <c r="M239" s="123"/>
      <c r="N239" s="123"/>
      <c r="O239" s="123"/>
    </row>
    <row r="240" spans="1:15" x14ac:dyDescent="0.35">
      <c r="A240" s="125"/>
      <c r="B240" s="125" t="s">
        <v>477</v>
      </c>
      <c r="C240" s="126" t="s">
        <v>603</v>
      </c>
      <c r="D240" s="127" t="s">
        <v>604</v>
      </c>
      <c r="E240" s="127" t="s">
        <v>480</v>
      </c>
      <c r="F240" s="128" t="s">
        <v>481</v>
      </c>
      <c r="G240" s="128"/>
      <c r="H240" s="128" t="s">
        <v>136</v>
      </c>
      <c r="I240" s="145">
        <v>1</v>
      </c>
      <c r="J240" s="130" t="s">
        <v>141</v>
      </c>
      <c r="K240" s="130"/>
      <c r="L240" s="130">
        <f>(K240*I240)</f>
        <v>0</v>
      </c>
      <c r="M240" s="130">
        <v>0</v>
      </c>
      <c r="N240" s="130">
        <f t="shared" ref="N240:N244" si="39">ROUND(L240-((L240*M240)/100),2)</f>
        <v>0</v>
      </c>
      <c r="O240" s="127"/>
    </row>
    <row r="241" spans="1:15" x14ac:dyDescent="0.35">
      <c r="A241" s="130"/>
      <c r="B241" s="130" t="s">
        <v>482</v>
      </c>
      <c r="C241" s="131" t="s">
        <v>605</v>
      </c>
      <c r="D241" s="127" t="s">
        <v>606</v>
      </c>
      <c r="E241" s="127" t="s">
        <v>141</v>
      </c>
      <c r="F241" s="128" t="s">
        <v>481</v>
      </c>
      <c r="G241" s="128"/>
      <c r="H241" s="128" t="s">
        <v>136</v>
      </c>
      <c r="I241" s="145">
        <v>1</v>
      </c>
      <c r="J241" s="130" t="s">
        <v>141</v>
      </c>
      <c r="K241" s="130"/>
      <c r="L241" s="130">
        <f>(K241*I241)</f>
        <v>0</v>
      </c>
      <c r="M241" s="130">
        <v>0</v>
      </c>
      <c r="N241" s="130">
        <f t="shared" si="39"/>
        <v>0</v>
      </c>
      <c r="O241" s="127"/>
    </row>
    <row r="242" spans="1:15" x14ac:dyDescent="0.35">
      <c r="A242" s="130"/>
      <c r="B242" s="125" t="s">
        <v>485</v>
      </c>
      <c r="C242" t="s">
        <v>607</v>
      </c>
      <c r="D242" s="127" t="s">
        <v>608</v>
      </c>
      <c r="E242" s="127"/>
      <c r="F242" s="128" t="s">
        <v>481</v>
      </c>
      <c r="G242" s="128"/>
      <c r="H242" s="128" t="s">
        <v>136</v>
      </c>
      <c r="I242" s="145">
        <v>1</v>
      </c>
      <c r="J242" s="130"/>
      <c r="K242" s="130"/>
      <c r="L242" s="130">
        <f t="shared" ref="L242:L244" si="40">(K242*I242)</f>
        <v>0</v>
      </c>
      <c r="M242" s="130">
        <v>0</v>
      </c>
      <c r="N242" s="130">
        <f t="shared" si="39"/>
        <v>0</v>
      </c>
      <c r="O242" s="127"/>
    </row>
    <row r="243" spans="1:15" x14ac:dyDescent="0.35">
      <c r="A243" s="130"/>
      <c r="B243" s="130" t="s">
        <v>488</v>
      </c>
      <c r="C243" t="s">
        <v>609</v>
      </c>
      <c r="D243" s="127" t="s">
        <v>610</v>
      </c>
      <c r="E243" s="127"/>
      <c r="F243" s="128" t="s">
        <v>481</v>
      </c>
      <c r="G243" s="128"/>
      <c r="H243" s="128" t="s">
        <v>136</v>
      </c>
      <c r="I243" s="145">
        <v>10</v>
      </c>
      <c r="J243" s="130"/>
      <c r="K243" s="130"/>
      <c r="L243" s="130">
        <f t="shared" si="40"/>
        <v>0</v>
      </c>
      <c r="M243" s="130">
        <v>0</v>
      </c>
      <c r="N243" s="130">
        <f t="shared" si="39"/>
        <v>0</v>
      </c>
      <c r="O243" s="127"/>
    </row>
    <row r="244" spans="1:15" ht="15" thickBot="1" x14ac:dyDescent="0.4">
      <c r="A244" s="132"/>
      <c r="B244" s="125" t="s">
        <v>492</v>
      </c>
      <c r="C244" s="147" t="s">
        <v>615</v>
      </c>
      <c r="D244" s="147" t="s">
        <v>616</v>
      </c>
      <c r="E244" s="127" t="s">
        <v>480</v>
      </c>
      <c r="F244" s="128" t="s">
        <v>481</v>
      </c>
      <c r="G244" s="128"/>
      <c r="H244" s="128" t="s">
        <v>136</v>
      </c>
      <c r="I244" s="146">
        <v>1</v>
      </c>
      <c r="J244" s="130" t="s">
        <v>141</v>
      </c>
      <c r="K244" s="130"/>
      <c r="L244" s="130">
        <f t="shared" si="40"/>
        <v>0</v>
      </c>
      <c r="M244" s="130">
        <v>0</v>
      </c>
      <c r="N244" s="130">
        <f t="shared" si="39"/>
        <v>0</v>
      </c>
      <c r="O244" s="127"/>
    </row>
    <row r="245" spans="1:15" x14ac:dyDescent="0.35">
      <c r="A245" s="133"/>
      <c r="B245" s="133" t="s">
        <v>141</v>
      </c>
      <c r="C245" s="133" t="s">
        <v>141</v>
      </c>
      <c r="D245" s="133" t="s">
        <v>141</v>
      </c>
      <c r="E245" s="133" t="s">
        <v>141</v>
      </c>
      <c r="F245" s="133" t="s">
        <v>141</v>
      </c>
      <c r="G245" s="133" t="s">
        <v>141</v>
      </c>
      <c r="H245" s="133" t="s">
        <v>141</v>
      </c>
      <c r="I245" s="134" t="s">
        <v>141</v>
      </c>
      <c r="J245" s="133" t="s">
        <v>141</v>
      </c>
      <c r="K245" s="133" t="s">
        <v>141</v>
      </c>
      <c r="L245" s="133" t="s">
        <v>141</v>
      </c>
      <c r="M245" s="135" t="s">
        <v>497</v>
      </c>
      <c r="N245" s="135" t="e">
        <f>(#REF!+#REF!+#REF!+#REF!+#REF!+#REF!+#REF!)</f>
        <v>#REF!</v>
      </c>
      <c r="O245" s="135" t="s">
        <v>141</v>
      </c>
    </row>
    <row r="248" spans="1:15" ht="78.5" x14ac:dyDescent="0.35">
      <c r="A248" s="91" t="s">
        <v>617</v>
      </c>
      <c r="B248" s="148" t="s">
        <v>618</v>
      </c>
      <c r="C248" s="122"/>
      <c r="D248" s="122"/>
      <c r="E248" s="122"/>
      <c r="F248" s="122"/>
      <c r="G248" s="122"/>
      <c r="H248" s="122"/>
      <c r="J248" s="122"/>
      <c r="K248" s="122"/>
      <c r="L248" s="122"/>
      <c r="M248" s="123"/>
      <c r="N248" s="123"/>
      <c r="O248" s="123"/>
    </row>
    <row r="249" spans="1:15" x14ac:dyDescent="0.35">
      <c r="A249" s="125"/>
      <c r="B249" s="125" t="s">
        <v>477</v>
      </c>
      <c r="C249" s="126" t="s">
        <v>619</v>
      </c>
      <c r="D249" s="127"/>
      <c r="E249" s="127" t="s">
        <v>480</v>
      </c>
      <c r="F249" s="128" t="s">
        <v>481</v>
      </c>
      <c r="G249" s="128"/>
      <c r="H249" s="128" t="s">
        <v>136</v>
      </c>
      <c r="I249" s="145">
        <v>1</v>
      </c>
      <c r="J249" s="130" t="s">
        <v>141</v>
      </c>
      <c r="K249" s="130"/>
      <c r="L249" s="130">
        <f>(K249*I249)</f>
        <v>0</v>
      </c>
      <c r="M249" s="130">
        <v>0</v>
      </c>
      <c r="N249" s="130">
        <f t="shared" ref="N249:N259" si="41">ROUND(L249-((L249*M249)/100),2)</f>
        <v>0</v>
      </c>
      <c r="O249" s="127"/>
    </row>
    <row r="250" spans="1:15" x14ac:dyDescent="0.35">
      <c r="A250" s="130"/>
      <c r="B250" s="130" t="s">
        <v>482</v>
      </c>
      <c r="C250" s="131" t="s">
        <v>620</v>
      </c>
      <c r="D250" s="127"/>
      <c r="E250" s="127" t="s">
        <v>141</v>
      </c>
      <c r="F250" s="128" t="s">
        <v>481</v>
      </c>
      <c r="G250" s="128"/>
      <c r="H250" s="128" t="s">
        <v>136</v>
      </c>
      <c r="I250" s="145">
        <v>1</v>
      </c>
      <c r="J250" s="130" t="s">
        <v>141</v>
      </c>
      <c r="K250" s="130"/>
      <c r="L250" s="130">
        <f>(K250*I250)</f>
        <v>0</v>
      </c>
      <c r="M250" s="130">
        <v>0</v>
      </c>
      <c r="N250" s="130">
        <f t="shared" si="41"/>
        <v>0</v>
      </c>
      <c r="O250" s="127"/>
    </row>
    <row r="251" spans="1:15" x14ac:dyDescent="0.35">
      <c r="A251" s="130"/>
      <c r="B251" s="125" t="s">
        <v>485</v>
      </c>
      <c r="C251" t="s">
        <v>621</v>
      </c>
      <c r="D251" s="127"/>
      <c r="E251" s="127"/>
      <c r="F251" s="128" t="s">
        <v>481</v>
      </c>
      <c r="G251" s="128"/>
      <c r="H251" s="128" t="s">
        <v>136</v>
      </c>
      <c r="I251" s="145">
        <v>1</v>
      </c>
      <c r="J251" s="130"/>
      <c r="K251" s="130"/>
      <c r="L251" s="130">
        <f t="shared" ref="L251:L259" si="42">(K251*I251)</f>
        <v>0</v>
      </c>
      <c r="M251" s="130">
        <v>0</v>
      </c>
      <c r="N251" s="130">
        <f t="shared" si="41"/>
        <v>0</v>
      </c>
      <c r="O251" s="127"/>
    </row>
    <row r="252" spans="1:15" x14ac:dyDescent="0.35">
      <c r="A252" s="130"/>
      <c r="B252" s="130" t="s">
        <v>488</v>
      </c>
      <c r="C252" t="s">
        <v>622</v>
      </c>
      <c r="D252" s="127"/>
      <c r="E252" s="127"/>
      <c r="F252" s="128" t="s">
        <v>481</v>
      </c>
      <c r="G252" s="128"/>
      <c r="H252" s="128" t="s">
        <v>136</v>
      </c>
      <c r="I252" s="145">
        <v>1</v>
      </c>
      <c r="J252" s="130"/>
      <c r="K252" s="130"/>
      <c r="L252" s="130">
        <f t="shared" si="42"/>
        <v>0</v>
      </c>
      <c r="M252" s="130">
        <v>0</v>
      </c>
      <c r="N252" s="130">
        <f t="shared" si="41"/>
        <v>0</v>
      </c>
      <c r="O252" s="127"/>
    </row>
    <row r="253" spans="1:15" x14ac:dyDescent="0.35">
      <c r="A253" s="132"/>
      <c r="B253" s="125" t="s">
        <v>492</v>
      </c>
      <c r="C253" s="126" t="s">
        <v>623</v>
      </c>
      <c r="D253" s="127"/>
      <c r="E253" s="127" t="s">
        <v>480</v>
      </c>
      <c r="F253" s="128" t="s">
        <v>481</v>
      </c>
      <c r="G253" s="128"/>
      <c r="H253" s="128" t="s">
        <v>136</v>
      </c>
      <c r="I253" s="146">
        <v>1</v>
      </c>
      <c r="J253" s="130" t="s">
        <v>141</v>
      </c>
      <c r="K253" s="130"/>
      <c r="L253" s="130">
        <f t="shared" si="42"/>
        <v>0</v>
      </c>
      <c r="M253" s="130">
        <v>0</v>
      </c>
      <c r="N253" s="130">
        <f t="shared" si="41"/>
        <v>0</v>
      </c>
      <c r="O253" s="127"/>
    </row>
    <row r="254" spans="1:15" x14ac:dyDescent="0.35">
      <c r="B254" s="130" t="s">
        <v>540</v>
      </c>
      <c r="C254" t="s">
        <v>624</v>
      </c>
      <c r="F254" s="128" t="s">
        <v>481</v>
      </c>
      <c r="G254" s="128"/>
      <c r="H254" s="128" t="s">
        <v>136</v>
      </c>
      <c r="I254" s="146">
        <v>1</v>
      </c>
      <c r="L254" s="130">
        <f t="shared" si="42"/>
        <v>0</v>
      </c>
      <c r="M254" s="130">
        <v>0</v>
      </c>
      <c r="N254" s="130">
        <f t="shared" si="41"/>
        <v>0</v>
      </c>
    </row>
    <row r="255" spans="1:15" x14ac:dyDescent="0.35">
      <c r="B255" s="125" t="s">
        <v>562</v>
      </c>
      <c r="C255" t="s">
        <v>625</v>
      </c>
      <c r="F255" s="128" t="s">
        <v>481</v>
      </c>
      <c r="G255" s="128"/>
      <c r="H255" s="128" t="s">
        <v>136</v>
      </c>
      <c r="I255" s="146">
        <v>3</v>
      </c>
      <c r="L255" s="130">
        <f t="shared" si="42"/>
        <v>0</v>
      </c>
      <c r="M255" s="130">
        <v>0</v>
      </c>
      <c r="N255" s="130">
        <f t="shared" si="41"/>
        <v>0</v>
      </c>
    </row>
    <row r="256" spans="1:15" x14ac:dyDescent="0.35">
      <c r="B256" s="130" t="s">
        <v>626</v>
      </c>
      <c r="C256" t="s">
        <v>627</v>
      </c>
      <c r="F256" s="128" t="s">
        <v>481</v>
      </c>
      <c r="G256" s="128"/>
      <c r="H256" s="128" t="s">
        <v>136</v>
      </c>
      <c r="I256" s="146">
        <v>5</v>
      </c>
      <c r="L256" s="130">
        <f t="shared" si="42"/>
        <v>0</v>
      </c>
      <c r="M256" s="130">
        <v>0</v>
      </c>
      <c r="N256" s="130">
        <f t="shared" si="41"/>
        <v>0</v>
      </c>
    </row>
    <row r="257" spans="1:15" x14ac:dyDescent="0.35">
      <c r="B257" s="125" t="s">
        <v>628</v>
      </c>
      <c r="C257" t="s">
        <v>629</v>
      </c>
      <c r="F257" s="128" t="s">
        <v>481</v>
      </c>
      <c r="G257" s="128"/>
      <c r="H257" s="128" t="s">
        <v>136</v>
      </c>
      <c r="I257" s="146">
        <v>1</v>
      </c>
      <c r="L257" s="130">
        <f t="shared" si="42"/>
        <v>0</v>
      </c>
      <c r="M257" s="130">
        <v>0</v>
      </c>
      <c r="N257" s="130">
        <f t="shared" si="41"/>
        <v>0</v>
      </c>
    </row>
    <row r="258" spans="1:15" x14ac:dyDescent="0.35">
      <c r="B258" s="130" t="s">
        <v>630</v>
      </c>
      <c r="C258" t="s">
        <v>631</v>
      </c>
      <c r="F258" s="128" t="s">
        <v>481</v>
      </c>
      <c r="G258" s="128"/>
      <c r="H258" s="128" t="s">
        <v>136</v>
      </c>
      <c r="I258" s="146">
        <v>1</v>
      </c>
      <c r="L258" s="130">
        <f t="shared" si="42"/>
        <v>0</v>
      </c>
      <c r="M258" s="130">
        <v>0</v>
      </c>
      <c r="N258" s="130">
        <f t="shared" si="41"/>
        <v>0</v>
      </c>
    </row>
    <row r="259" spans="1:15" x14ac:dyDescent="0.35">
      <c r="B259" s="125" t="s">
        <v>632</v>
      </c>
      <c r="C259" t="s">
        <v>633</v>
      </c>
      <c r="F259" s="128" t="s">
        <v>481</v>
      </c>
      <c r="G259" s="128"/>
      <c r="H259" s="128" t="s">
        <v>136</v>
      </c>
      <c r="I259" s="146">
        <v>3</v>
      </c>
      <c r="L259" s="130">
        <f t="shared" si="42"/>
        <v>0</v>
      </c>
      <c r="M259" s="130">
        <v>0</v>
      </c>
      <c r="N259" s="130">
        <f t="shared" si="41"/>
        <v>0</v>
      </c>
    </row>
    <row r="260" spans="1:15" x14ac:dyDescent="0.35">
      <c r="B260" s="130" t="s">
        <v>634</v>
      </c>
      <c r="C260" t="s">
        <v>577</v>
      </c>
      <c r="D260" s="127" t="s">
        <v>589</v>
      </c>
      <c r="F260" s="128" t="s">
        <v>481</v>
      </c>
      <c r="G260" s="128"/>
      <c r="H260" s="128" t="s">
        <v>136</v>
      </c>
      <c r="I260" s="146">
        <v>1</v>
      </c>
      <c r="L260" s="130"/>
      <c r="M260" s="130"/>
      <c r="N260" s="130"/>
    </row>
    <row r="261" spans="1:15" x14ac:dyDescent="0.35">
      <c r="A261" s="133"/>
      <c r="B261" s="133" t="s">
        <v>141</v>
      </c>
      <c r="C261" s="133" t="s">
        <v>141</v>
      </c>
      <c r="D261" s="133" t="s">
        <v>141</v>
      </c>
      <c r="E261" s="133" t="s">
        <v>141</v>
      </c>
      <c r="F261" s="133" t="s">
        <v>141</v>
      </c>
      <c r="G261" s="133" t="s">
        <v>141</v>
      </c>
      <c r="H261" s="133" t="s">
        <v>141</v>
      </c>
      <c r="I261" s="134" t="s">
        <v>141</v>
      </c>
      <c r="J261" s="133" t="s">
        <v>141</v>
      </c>
      <c r="K261" s="133" t="s">
        <v>141</v>
      </c>
      <c r="L261" s="133" t="s">
        <v>141</v>
      </c>
      <c r="M261" s="135" t="s">
        <v>497</v>
      </c>
      <c r="N261" s="135" t="e">
        <f>(#REF!+#REF!+#REF!+#REF!+#REF!+#REF!+#REF!)</f>
        <v>#REF!</v>
      </c>
      <c r="O261" s="135" t="s">
        <v>141</v>
      </c>
    </row>
    <row r="264" spans="1:15" x14ac:dyDescent="0.35">
      <c r="A264" s="91" t="s">
        <v>635</v>
      </c>
      <c r="B264" s="91" t="s">
        <v>434</v>
      </c>
      <c r="C264" s="122"/>
      <c r="D264" s="122"/>
      <c r="E264" s="122"/>
      <c r="F264" s="122"/>
      <c r="G264" s="122"/>
      <c r="H264" s="122"/>
      <c r="J264" s="122"/>
      <c r="K264" s="122"/>
      <c r="L264" s="122"/>
      <c r="M264" s="123"/>
      <c r="N264" s="123"/>
      <c r="O264" s="123"/>
    </row>
    <row r="265" spans="1:15" x14ac:dyDescent="0.35">
      <c r="A265" s="125"/>
      <c r="B265" s="125" t="s">
        <v>477</v>
      </c>
      <c r="C265" s="126" t="s">
        <v>585</v>
      </c>
      <c r="D265" s="127" t="s">
        <v>586</v>
      </c>
      <c r="E265" s="127" t="s">
        <v>480</v>
      </c>
      <c r="F265" s="128" t="s">
        <v>481</v>
      </c>
      <c r="G265" s="128"/>
      <c r="H265" s="128" t="s">
        <v>136</v>
      </c>
      <c r="I265" s="146">
        <v>2</v>
      </c>
      <c r="J265" s="130" t="s">
        <v>141</v>
      </c>
      <c r="K265" s="130"/>
      <c r="L265" s="130">
        <f>(K265*I265)</f>
        <v>0</v>
      </c>
      <c r="M265" s="130">
        <v>0</v>
      </c>
      <c r="N265" s="130">
        <f t="shared" ref="N265:N266" si="43">ROUND(L265-((L265*M265)/100),2)</f>
        <v>0</v>
      </c>
      <c r="O265" s="127"/>
    </row>
    <row r="266" spans="1:15" x14ac:dyDescent="0.35">
      <c r="A266" s="130"/>
      <c r="B266" s="130" t="s">
        <v>482</v>
      </c>
      <c r="C266" s="131" t="s">
        <v>587</v>
      </c>
      <c r="D266" s="127" t="s">
        <v>588</v>
      </c>
      <c r="E266" s="127" t="s">
        <v>141</v>
      </c>
      <c r="F266" s="128" t="s">
        <v>481</v>
      </c>
      <c r="G266" s="128"/>
      <c r="H266" s="128" t="s">
        <v>136</v>
      </c>
      <c r="I266" s="146">
        <v>2</v>
      </c>
      <c r="J266" s="130" t="s">
        <v>141</v>
      </c>
      <c r="K266" s="130"/>
      <c r="L266" s="130">
        <f>(K266*I266)</f>
        <v>0</v>
      </c>
      <c r="M266" s="130">
        <v>0</v>
      </c>
      <c r="N266" s="130">
        <f t="shared" si="43"/>
        <v>0</v>
      </c>
      <c r="O266" s="127"/>
    </row>
    <row r="267" spans="1:15" x14ac:dyDescent="0.35">
      <c r="A267" s="130"/>
      <c r="B267" s="125" t="s">
        <v>485</v>
      </c>
      <c r="C267" t="s">
        <v>536</v>
      </c>
      <c r="D267" s="127" t="s">
        <v>537</v>
      </c>
      <c r="E267" s="127"/>
      <c r="F267" s="128" t="s">
        <v>481</v>
      </c>
      <c r="G267" s="128"/>
      <c r="H267" s="128" t="s">
        <v>136</v>
      </c>
      <c r="I267" s="146">
        <v>4</v>
      </c>
      <c r="J267" s="130"/>
      <c r="K267" s="130"/>
      <c r="L267" s="130"/>
      <c r="M267" s="130"/>
      <c r="N267" s="130"/>
      <c r="O267" s="127"/>
    </row>
    <row r="268" spans="1:15" x14ac:dyDescent="0.35">
      <c r="A268" s="130"/>
      <c r="B268" s="130" t="s">
        <v>488</v>
      </c>
      <c r="C268" t="s">
        <v>577</v>
      </c>
      <c r="D268" s="127" t="s">
        <v>589</v>
      </c>
      <c r="E268" s="127"/>
      <c r="F268" s="128" t="s">
        <v>481</v>
      </c>
      <c r="G268" s="128"/>
      <c r="H268" s="128" t="s">
        <v>136</v>
      </c>
      <c r="I268" s="146">
        <v>2</v>
      </c>
      <c r="J268" s="130"/>
      <c r="K268" s="130"/>
      <c r="L268" s="130"/>
      <c r="M268" s="130"/>
      <c r="N268" s="130"/>
      <c r="O268" s="127"/>
    </row>
    <row r="269" spans="1:15" x14ac:dyDescent="0.35">
      <c r="A269" s="132"/>
      <c r="B269" s="132"/>
      <c r="C269" s="126" t="s">
        <v>495</v>
      </c>
      <c r="D269" s="127" t="s">
        <v>496</v>
      </c>
      <c r="E269" s="127" t="s">
        <v>480</v>
      </c>
      <c r="F269" s="128" t="s">
        <v>481</v>
      </c>
      <c r="G269" s="128"/>
      <c r="H269" s="128" t="s">
        <v>136</v>
      </c>
      <c r="I269" s="146">
        <v>2</v>
      </c>
      <c r="J269" s="130" t="s">
        <v>141</v>
      </c>
      <c r="K269" s="130"/>
      <c r="L269" s="130">
        <f>(K269*I269)</f>
        <v>0</v>
      </c>
      <c r="M269" s="130">
        <v>0</v>
      </c>
      <c r="N269" s="130">
        <f t="shared" ref="N269" si="44">ROUND(L269-((L269*M269)/100),2)</f>
        <v>0</v>
      </c>
      <c r="O269" s="127"/>
    </row>
    <row r="270" spans="1:15" x14ac:dyDescent="0.35">
      <c r="A270" s="133"/>
      <c r="B270" s="133" t="s">
        <v>141</v>
      </c>
      <c r="C270" s="133" t="s">
        <v>141</v>
      </c>
      <c r="D270" s="133" t="s">
        <v>141</v>
      </c>
      <c r="E270" s="133" t="s">
        <v>141</v>
      </c>
      <c r="F270" s="133" t="s">
        <v>141</v>
      </c>
      <c r="G270" s="133" t="s">
        <v>141</v>
      </c>
      <c r="H270" s="133" t="s">
        <v>141</v>
      </c>
      <c r="I270" s="134" t="s">
        <v>141</v>
      </c>
      <c r="J270" s="133" t="s">
        <v>141</v>
      </c>
      <c r="K270" s="133" t="s">
        <v>141</v>
      </c>
      <c r="L270" s="133" t="s">
        <v>141</v>
      </c>
      <c r="M270" s="135" t="s">
        <v>497</v>
      </c>
      <c r="N270" s="135" t="e">
        <f>(N264+N265+N266+#REF!+#REF!+#REF!+N269)</f>
        <v>#REF!</v>
      </c>
      <c r="O270" s="135" t="s">
        <v>141</v>
      </c>
    </row>
    <row r="271" spans="1:15" x14ac:dyDescent="0.35">
      <c r="A271" s="91" t="s">
        <v>636</v>
      </c>
      <c r="B271" s="91" t="s">
        <v>602</v>
      </c>
      <c r="C271" s="122"/>
      <c r="D271" s="122"/>
      <c r="E271" s="122"/>
      <c r="F271" s="122"/>
      <c r="G271" s="122"/>
      <c r="H271" s="122"/>
      <c r="J271" s="122"/>
      <c r="K271" s="122"/>
      <c r="L271" s="122"/>
      <c r="M271" s="123"/>
      <c r="N271" s="123"/>
      <c r="O271" s="123"/>
    </row>
    <row r="272" spans="1:15" x14ac:dyDescent="0.35">
      <c r="A272" s="125"/>
      <c r="B272" s="125" t="s">
        <v>477</v>
      </c>
      <c r="C272" s="126" t="s">
        <v>603</v>
      </c>
      <c r="D272" s="127" t="s">
        <v>604</v>
      </c>
      <c r="E272" s="127" t="s">
        <v>480</v>
      </c>
      <c r="F272" s="128" t="s">
        <v>481</v>
      </c>
      <c r="G272" s="128"/>
      <c r="H272" s="128" t="s">
        <v>136</v>
      </c>
      <c r="I272" s="145">
        <v>1</v>
      </c>
      <c r="J272" s="130" t="s">
        <v>141</v>
      </c>
      <c r="K272" s="130"/>
      <c r="L272" s="130">
        <f>(K272*I272)</f>
        <v>0</v>
      </c>
      <c r="M272" s="130">
        <v>0</v>
      </c>
      <c r="N272" s="130">
        <f t="shared" ref="N272:N275" si="45">ROUND(L272-((L272*M272)/100),2)</f>
        <v>0</v>
      </c>
      <c r="O272" s="127"/>
    </row>
    <row r="273" spans="1:15" x14ac:dyDescent="0.35">
      <c r="A273" s="130"/>
      <c r="B273" s="130" t="s">
        <v>482</v>
      </c>
      <c r="C273" s="131" t="s">
        <v>605</v>
      </c>
      <c r="D273" s="127" t="s">
        <v>606</v>
      </c>
      <c r="E273" s="127" t="s">
        <v>141</v>
      </c>
      <c r="F273" s="128" t="s">
        <v>481</v>
      </c>
      <c r="G273" s="128"/>
      <c r="H273" s="128" t="s">
        <v>136</v>
      </c>
      <c r="I273" s="145">
        <v>1</v>
      </c>
      <c r="J273" s="130" t="s">
        <v>141</v>
      </c>
      <c r="K273" s="130"/>
      <c r="L273" s="130">
        <f>(K273*I273)</f>
        <v>0</v>
      </c>
      <c r="M273" s="130">
        <v>0</v>
      </c>
      <c r="N273" s="130">
        <f t="shared" si="45"/>
        <v>0</v>
      </c>
      <c r="O273" s="127"/>
    </row>
    <row r="274" spans="1:15" x14ac:dyDescent="0.35">
      <c r="A274" s="130"/>
      <c r="B274" s="125" t="s">
        <v>485</v>
      </c>
      <c r="C274" t="s">
        <v>607</v>
      </c>
      <c r="D274" s="127" t="s">
        <v>608</v>
      </c>
      <c r="E274" s="127"/>
      <c r="F274" s="128" t="s">
        <v>481</v>
      </c>
      <c r="G274" s="128"/>
      <c r="H274" s="128" t="s">
        <v>136</v>
      </c>
      <c r="I274" s="145">
        <v>1</v>
      </c>
      <c r="J274" s="130"/>
      <c r="K274" s="130"/>
      <c r="L274" s="130">
        <f t="shared" ref="L274:L275" si="46">(K274*I274)</f>
        <v>0</v>
      </c>
      <c r="M274" s="130">
        <v>0</v>
      </c>
      <c r="N274" s="130">
        <f t="shared" si="45"/>
        <v>0</v>
      </c>
      <c r="O274" s="127"/>
    </row>
    <row r="275" spans="1:15" x14ac:dyDescent="0.35">
      <c r="A275" s="130"/>
      <c r="B275" s="130" t="s">
        <v>488</v>
      </c>
      <c r="C275" t="s">
        <v>609</v>
      </c>
      <c r="D275" s="127" t="s">
        <v>610</v>
      </c>
      <c r="E275" s="127"/>
      <c r="F275" s="128" t="s">
        <v>481</v>
      </c>
      <c r="G275" s="128"/>
      <c r="H275" s="128" t="s">
        <v>136</v>
      </c>
      <c r="I275" s="145">
        <v>3</v>
      </c>
      <c r="J275" s="130"/>
      <c r="K275" s="130"/>
      <c r="L275" s="130">
        <f t="shared" si="46"/>
        <v>0</v>
      </c>
      <c r="M275" s="130">
        <v>0</v>
      </c>
      <c r="N275" s="130">
        <f t="shared" si="45"/>
        <v>0</v>
      </c>
      <c r="O275" s="127"/>
    </row>
    <row r="276" spans="1:15" x14ac:dyDescent="0.35">
      <c r="A276" s="133"/>
      <c r="B276" s="133" t="s">
        <v>141</v>
      </c>
      <c r="C276" s="133" t="s">
        <v>141</v>
      </c>
      <c r="D276" s="133" t="s">
        <v>141</v>
      </c>
      <c r="E276" s="133" t="s">
        <v>141</v>
      </c>
      <c r="F276" s="133" t="s">
        <v>141</v>
      </c>
      <c r="G276" s="133" t="s">
        <v>141</v>
      </c>
      <c r="H276" s="133" t="s">
        <v>141</v>
      </c>
      <c r="I276" s="134" t="s">
        <v>141</v>
      </c>
      <c r="J276" s="133" t="s">
        <v>141</v>
      </c>
      <c r="K276" s="133" t="s">
        <v>141</v>
      </c>
      <c r="L276" s="133" t="s">
        <v>141</v>
      </c>
      <c r="M276" s="135" t="s">
        <v>497</v>
      </c>
      <c r="N276" s="135" t="e">
        <f>(#REF!+#REF!+#REF!+#REF!+#REF!+#REF!+#REF!)</f>
        <v>#REF!</v>
      </c>
      <c r="O276" s="135" t="s">
        <v>141</v>
      </c>
    </row>
    <row r="279" spans="1:15" x14ac:dyDescent="0.35">
      <c r="A279" s="91" t="s">
        <v>637</v>
      </c>
      <c r="B279" s="91" t="s">
        <v>614</v>
      </c>
      <c r="C279" s="122"/>
      <c r="D279" s="122"/>
      <c r="E279" s="122"/>
      <c r="F279" s="122"/>
      <c r="G279" s="122"/>
      <c r="H279" s="122"/>
      <c r="J279" s="122"/>
      <c r="K279" s="122"/>
      <c r="L279" s="122"/>
      <c r="M279" s="123"/>
      <c r="N279" s="123"/>
      <c r="O279" s="123"/>
    </row>
    <row r="280" spans="1:15" x14ac:dyDescent="0.35">
      <c r="A280" s="125"/>
      <c r="B280" s="125" t="s">
        <v>477</v>
      </c>
      <c r="C280" s="126" t="s">
        <v>603</v>
      </c>
      <c r="D280" s="127" t="s">
        <v>604</v>
      </c>
      <c r="E280" s="127" t="s">
        <v>480</v>
      </c>
      <c r="F280" s="128" t="s">
        <v>481</v>
      </c>
      <c r="G280" s="128"/>
      <c r="H280" s="128" t="s">
        <v>136</v>
      </c>
      <c r="I280" s="145">
        <v>1</v>
      </c>
      <c r="J280" s="130" t="s">
        <v>141</v>
      </c>
      <c r="K280" s="130"/>
      <c r="L280" s="130">
        <f>(K280*I280)</f>
        <v>0</v>
      </c>
      <c r="M280" s="130">
        <v>0</v>
      </c>
      <c r="N280" s="130">
        <f t="shared" ref="N280:N283" si="47">ROUND(L280-((L280*M280)/100),2)</f>
        <v>0</v>
      </c>
      <c r="O280" s="127"/>
    </row>
    <row r="281" spans="1:15" x14ac:dyDescent="0.35">
      <c r="A281" s="130"/>
      <c r="B281" s="130" t="s">
        <v>482</v>
      </c>
      <c r="C281" s="131" t="s">
        <v>605</v>
      </c>
      <c r="D281" s="127" t="s">
        <v>606</v>
      </c>
      <c r="E281" s="127" t="s">
        <v>141</v>
      </c>
      <c r="F281" s="128" t="s">
        <v>481</v>
      </c>
      <c r="G281" s="128"/>
      <c r="H281" s="128" t="s">
        <v>136</v>
      </c>
      <c r="I281" s="145">
        <v>1</v>
      </c>
      <c r="J281" s="130" t="s">
        <v>141</v>
      </c>
      <c r="K281" s="130"/>
      <c r="L281" s="130">
        <f>(K281*I281)</f>
        <v>0</v>
      </c>
      <c r="M281" s="130">
        <v>0</v>
      </c>
      <c r="N281" s="130">
        <f t="shared" si="47"/>
        <v>0</v>
      </c>
      <c r="O281" s="127"/>
    </row>
    <row r="282" spans="1:15" x14ac:dyDescent="0.35">
      <c r="A282" s="130"/>
      <c r="B282" s="125" t="s">
        <v>485</v>
      </c>
      <c r="C282" t="s">
        <v>607</v>
      </c>
      <c r="D282" s="127" t="s">
        <v>608</v>
      </c>
      <c r="E282" s="127"/>
      <c r="F282" s="128" t="s">
        <v>481</v>
      </c>
      <c r="G282" s="128"/>
      <c r="H282" s="128" t="s">
        <v>136</v>
      </c>
      <c r="I282" s="145">
        <v>1</v>
      </c>
      <c r="J282" s="130"/>
      <c r="K282" s="130"/>
      <c r="L282" s="130">
        <f t="shared" ref="L282:L283" si="48">(K282*I282)</f>
        <v>0</v>
      </c>
      <c r="M282" s="130">
        <v>0</v>
      </c>
      <c r="N282" s="130">
        <f t="shared" si="47"/>
        <v>0</v>
      </c>
      <c r="O282" s="127"/>
    </row>
    <row r="283" spans="1:15" x14ac:dyDescent="0.35">
      <c r="A283" s="130"/>
      <c r="B283" s="130" t="s">
        <v>488</v>
      </c>
      <c r="C283" t="s">
        <v>609</v>
      </c>
      <c r="D283" s="127" t="s">
        <v>610</v>
      </c>
      <c r="E283" s="127"/>
      <c r="F283" s="128" t="s">
        <v>481</v>
      </c>
      <c r="G283" s="128"/>
      <c r="H283" s="128" t="s">
        <v>136</v>
      </c>
      <c r="I283" s="145">
        <v>3</v>
      </c>
      <c r="J283" s="130"/>
      <c r="K283" s="130"/>
      <c r="L283" s="130">
        <f t="shared" si="48"/>
        <v>0</v>
      </c>
      <c r="M283" s="130">
        <v>0</v>
      </c>
      <c r="N283" s="130">
        <f t="shared" si="47"/>
        <v>0</v>
      </c>
      <c r="O283" s="127"/>
    </row>
    <row r="284" spans="1:15" x14ac:dyDescent="0.35">
      <c r="A284" s="133"/>
      <c r="B284" s="133" t="s">
        <v>141</v>
      </c>
      <c r="C284" s="133" t="s">
        <v>141</v>
      </c>
      <c r="D284" s="133" t="s">
        <v>141</v>
      </c>
      <c r="E284" s="133" t="s">
        <v>141</v>
      </c>
      <c r="F284" s="133" t="s">
        <v>141</v>
      </c>
      <c r="G284" s="133" t="s">
        <v>141</v>
      </c>
      <c r="H284" s="133" t="s">
        <v>141</v>
      </c>
      <c r="I284" s="134" t="s">
        <v>141</v>
      </c>
      <c r="J284" s="133" t="s">
        <v>141</v>
      </c>
      <c r="K284" s="133" t="s">
        <v>141</v>
      </c>
      <c r="L284" s="133" t="s">
        <v>141</v>
      </c>
      <c r="M284" s="135" t="s">
        <v>497</v>
      </c>
      <c r="N284" s="135" t="e">
        <f>(#REF!+#REF!+#REF!+#REF!+#REF!+#REF!+#REF!)</f>
        <v>#REF!</v>
      </c>
      <c r="O284" s="135" t="s">
        <v>141</v>
      </c>
    </row>
    <row r="285" spans="1:15" x14ac:dyDescent="0.35">
      <c r="B285" s="130"/>
      <c r="F285" s="128"/>
      <c r="G285" s="128"/>
      <c r="H285" s="128"/>
      <c r="I285" s="146"/>
      <c r="L285" s="130"/>
      <c r="M285" s="130"/>
      <c r="N285" s="130"/>
    </row>
    <row r="286" spans="1:15" x14ac:dyDescent="0.35">
      <c r="B286" s="125"/>
      <c r="F286" s="128"/>
      <c r="G286" s="128"/>
      <c r="H286" s="128"/>
      <c r="I286" s="146"/>
      <c r="L286" s="130"/>
      <c r="M286" s="130"/>
      <c r="N286" s="130"/>
    </row>
    <row r="287" spans="1:15" x14ac:dyDescent="0.35">
      <c r="A287" s="91" t="s">
        <v>638</v>
      </c>
      <c r="B287" s="139" t="s">
        <v>639</v>
      </c>
      <c r="C287" s="140"/>
      <c r="D287" s="140"/>
      <c r="E287" s="140"/>
      <c r="F287" s="140"/>
      <c r="G287" s="140"/>
      <c r="H287" s="140"/>
      <c r="I287" s="141"/>
      <c r="J287" s="140"/>
    </row>
    <row r="288" spans="1:15" x14ac:dyDescent="0.35">
      <c r="A288" s="125"/>
      <c r="B288" s="125" t="s">
        <v>477</v>
      </c>
      <c r="C288" s="126" t="s">
        <v>149</v>
      </c>
      <c r="D288" s="127" t="s">
        <v>530</v>
      </c>
      <c r="E288" s="127" t="s">
        <v>480</v>
      </c>
      <c r="F288" s="128" t="s">
        <v>481</v>
      </c>
      <c r="G288" s="128"/>
      <c r="H288" s="128" t="s">
        <v>136</v>
      </c>
      <c r="I288" s="129">
        <v>1</v>
      </c>
      <c r="J288" s="144" t="s">
        <v>531</v>
      </c>
      <c r="L288" s="130" t="s">
        <v>532</v>
      </c>
    </row>
    <row r="289" spans="1:12" x14ac:dyDescent="0.35">
      <c r="A289" s="130"/>
      <c r="B289" s="130" t="s">
        <v>482</v>
      </c>
      <c r="C289" s="131" t="s">
        <v>533</v>
      </c>
      <c r="D289" s="127"/>
      <c r="E289" s="127" t="s">
        <v>141</v>
      </c>
      <c r="F289" s="128" t="s">
        <v>481</v>
      </c>
      <c r="G289" s="128"/>
      <c r="H289" s="128" t="s">
        <v>136</v>
      </c>
      <c r="I289" s="129">
        <v>1</v>
      </c>
      <c r="J289" s="144" t="s">
        <v>534</v>
      </c>
    </row>
    <row r="290" spans="1:12" x14ac:dyDescent="0.35">
      <c r="A290" s="130"/>
      <c r="B290" s="125" t="s">
        <v>485</v>
      </c>
      <c r="C290" t="s">
        <v>535</v>
      </c>
      <c r="D290" t="s">
        <v>138</v>
      </c>
      <c r="E290" s="127" t="s">
        <v>141</v>
      </c>
      <c r="F290" s="128" t="s">
        <v>481</v>
      </c>
      <c r="G290" s="128"/>
      <c r="H290" s="128" t="s">
        <v>136</v>
      </c>
      <c r="I290" s="129">
        <v>1</v>
      </c>
      <c r="J290" s="130" t="s">
        <v>141</v>
      </c>
    </row>
    <row r="291" spans="1:12" x14ac:dyDescent="0.35">
      <c r="A291" s="130"/>
      <c r="B291" s="130" t="s">
        <v>488</v>
      </c>
      <c r="C291" t="s">
        <v>536</v>
      </c>
      <c r="D291" s="127" t="s">
        <v>537</v>
      </c>
      <c r="E291" s="127"/>
      <c r="F291" s="128" t="s">
        <v>481</v>
      </c>
      <c r="G291" s="128"/>
      <c r="H291" s="128" t="s">
        <v>136</v>
      </c>
      <c r="I291" s="129">
        <v>2</v>
      </c>
    </row>
    <row r="292" spans="1:12" x14ac:dyDescent="0.35">
      <c r="A292" s="130"/>
      <c r="B292" s="125" t="s">
        <v>492</v>
      </c>
      <c r="C292" t="s">
        <v>483</v>
      </c>
      <c r="D292" s="127" t="s">
        <v>640</v>
      </c>
      <c r="E292" s="127"/>
      <c r="F292" s="128" t="s">
        <v>481</v>
      </c>
      <c r="G292" s="128"/>
      <c r="H292" s="128" t="s">
        <v>136</v>
      </c>
      <c r="I292" s="129">
        <v>1</v>
      </c>
    </row>
    <row r="293" spans="1:12" x14ac:dyDescent="0.35">
      <c r="A293" s="132"/>
      <c r="B293" s="130" t="s">
        <v>540</v>
      </c>
      <c r="C293" s="126" t="s">
        <v>495</v>
      </c>
      <c r="D293" s="127" t="s">
        <v>496</v>
      </c>
      <c r="E293" s="127" t="s">
        <v>480</v>
      </c>
      <c r="F293" s="128" t="s">
        <v>481</v>
      </c>
      <c r="G293" s="128"/>
      <c r="H293" s="128" t="s">
        <v>136</v>
      </c>
      <c r="I293" s="129">
        <v>3</v>
      </c>
    </row>
    <row r="294" spans="1:12" x14ac:dyDescent="0.35">
      <c r="A294" s="133"/>
      <c r="B294" s="133" t="s">
        <v>141</v>
      </c>
      <c r="C294" s="133" t="s">
        <v>141</v>
      </c>
      <c r="D294" s="133" t="s">
        <v>141</v>
      </c>
      <c r="E294" s="133" t="s">
        <v>141</v>
      </c>
      <c r="F294" s="133" t="s">
        <v>141</v>
      </c>
      <c r="G294" s="133" t="s">
        <v>141</v>
      </c>
      <c r="H294" s="133" t="s">
        <v>141</v>
      </c>
      <c r="I294" s="134" t="s">
        <v>141</v>
      </c>
    </row>
    <row r="297" spans="1:12" x14ac:dyDescent="0.35">
      <c r="A297" s="91" t="s">
        <v>641</v>
      </c>
      <c r="B297" s="139" t="s">
        <v>639</v>
      </c>
      <c r="C297" s="140"/>
      <c r="D297" s="140"/>
      <c r="E297" s="140"/>
      <c r="F297" s="140"/>
      <c r="G297" s="140"/>
      <c r="H297" s="140"/>
      <c r="I297" s="141"/>
      <c r="J297" s="140"/>
    </row>
    <row r="298" spans="1:12" x14ac:dyDescent="0.35">
      <c r="A298" s="125"/>
      <c r="B298" s="125" t="s">
        <v>477</v>
      </c>
      <c r="C298" s="126" t="s">
        <v>149</v>
      </c>
      <c r="D298" s="127" t="s">
        <v>530</v>
      </c>
      <c r="E298" s="127" t="s">
        <v>480</v>
      </c>
      <c r="F298" s="128" t="s">
        <v>481</v>
      </c>
      <c r="G298" s="128"/>
      <c r="H298" s="128" t="s">
        <v>136</v>
      </c>
      <c r="I298" s="129">
        <v>1</v>
      </c>
      <c r="J298" s="144" t="s">
        <v>531</v>
      </c>
      <c r="L298" s="130" t="s">
        <v>532</v>
      </c>
    </row>
    <row r="299" spans="1:12" x14ac:dyDescent="0.35">
      <c r="A299" s="130"/>
      <c r="B299" s="130" t="s">
        <v>482</v>
      </c>
      <c r="C299" s="131" t="s">
        <v>533</v>
      </c>
      <c r="D299" s="127"/>
      <c r="E299" s="127" t="s">
        <v>141</v>
      </c>
      <c r="F299" s="128" t="s">
        <v>481</v>
      </c>
      <c r="G299" s="128"/>
      <c r="H299" s="128" t="s">
        <v>136</v>
      </c>
      <c r="I299" s="129">
        <v>1</v>
      </c>
      <c r="J299" s="144" t="s">
        <v>534</v>
      </c>
    </row>
    <row r="300" spans="1:12" x14ac:dyDescent="0.35">
      <c r="A300" s="130"/>
      <c r="B300" s="125" t="s">
        <v>485</v>
      </c>
      <c r="C300" t="s">
        <v>535</v>
      </c>
      <c r="D300" t="s">
        <v>138</v>
      </c>
      <c r="E300" s="127" t="s">
        <v>141</v>
      </c>
      <c r="F300" s="128" t="s">
        <v>481</v>
      </c>
      <c r="G300" s="128"/>
      <c r="H300" s="128" t="s">
        <v>136</v>
      </c>
      <c r="I300" s="129">
        <v>1</v>
      </c>
      <c r="J300" s="130" t="s">
        <v>141</v>
      </c>
    </row>
    <row r="301" spans="1:12" x14ac:dyDescent="0.35">
      <c r="A301" s="130"/>
      <c r="B301" s="130" t="s">
        <v>488</v>
      </c>
      <c r="C301" t="s">
        <v>536</v>
      </c>
      <c r="D301" s="127" t="s">
        <v>537</v>
      </c>
      <c r="E301" s="127"/>
      <c r="F301" s="128" t="s">
        <v>481</v>
      </c>
      <c r="G301" s="128"/>
      <c r="H301" s="128" t="s">
        <v>136</v>
      </c>
      <c r="I301" s="129">
        <v>2</v>
      </c>
    </row>
    <row r="302" spans="1:12" x14ac:dyDescent="0.35">
      <c r="A302" s="130"/>
      <c r="B302" s="125" t="s">
        <v>492</v>
      </c>
      <c r="C302" t="s">
        <v>500</v>
      </c>
      <c r="D302" s="127" t="s">
        <v>642</v>
      </c>
      <c r="E302" s="127"/>
      <c r="F302" s="128" t="s">
        <v>481</v>
      </c>
      <c r="G302" s="128"/>
      <c r="H302" s="128" t="s">
        <v>136</v>
      </c>
      <c r="I302" s="129">
        <v>1</v>
      </c>
    </row>
    <row r="303" spans="1:12" x14ac:dyDescent="0.35">
      <c r="A303" s="132"/>
      <c r="B303" s="130" t="s">
        <v>540</v>
      </c>
      <c r="C303" s="126" t="s">
        <v>495</v>
      </c>
      <c r="D303" s="127" t="s">
        <v>496</v>
      </c>
      <c r="E303" s="127" t="s">
        <v>480</v>
      </c>
      <c r="F303" s="128" t="s">
        <v>481</v>
      </c>
      <c r="G303" s="128"/>
      <c r="H303" s="128" t="s">
        <v>136</v>
      </c>
      <c r="I303" s="129">
        <v>3</v>
      </c>
    </row>
    <row r="304" spans="1:12" x14ac:dyDescent="0.35">
      <c r="A304" s="133"/>
      <c r="B304" s="133" t="s">
        <v>141</v>
      </c>
      <c r="C304" s="133" t="s">
        <v>141</v>
      </c>
      <c r="D304" s="133" t="s">
        <v>141</v>
      </c>
      <c r="E304" s="133" t="s">
        <v>141</v>
      </c>
      <c r="F304" s="133" t="s">
        <v>141</v>
      </c>
      <c r="G304" s="133" t="s">
        <v>141</v>
      </c>
      <c r="H304" s="133" t="s">
        <v>141</v>
      </c>
      <c r="I304" s="134" t="s">
        <v>141</v>
      </c>
    </row>
    <row r="306" spans="1:15" x14ac:dyDescent="0.35">
      <c r="A306" s="91" t="s">
        <v>643</v>
      </c>
      <c r="B306" s="91" t="s">
        <v>438</v>
      </c>
      <c r="C306" s="122"/>
      <c r="D306" s="122"/>
      <c r="E306" s="122"/>
      <c r="F306" s="122"/>
      <c r="G306" s="122"/>
      <c r="H306" s="122"/>
      <c r="J306" s="122"/>
      <c r="K306" s="122"/>
      <c r="L306" s="122"/>
      <c r="M306" s="123"/>
      <c r="N306" s="123"/>
      <c r="O306" s="123"/>
    </row>
    <row r="307" spans="1:15" x14ac:dyDescent="0.35">
      <c r="A307" s="125"/>
      <c r="B307" s="125" t="s">
        <v>477</v>
      </c>
      <c r="C307" s="126" t="s">
        <v>585</v>
      </c>
      <c r="D307" s="127" t="s">
        <v>586</v>
      </c>
      <c r="E307" s="127" t="s">
        <v>480</v>
      </c>
      <c r="F307" s="128" t="s">
        <v>481</v>
      </c>
      <c r="G307" s="128"/>
      <c r="H307" s="128" t="s">
        <v>136</v>
      </c>
      <c r="I307" s="129">
        <v>4</v>
      </c>
      <c r="J307" s="130" t="s">
        <v>141</v>
      </c>
      <c r="K307" s="130"/>
      <c r="L307" s="130">
        <f>(K307*I307)</f>
        <v>0</v>
      </c>
      <c r="M307" s="130">
        <v>0</v>
      </c>
      <c r="N307" s="130">
        <f t="shared" ref="N307:N308" si="49">ROUND(L307-((L307*M307)/100),2)</f>
        <v>0</v>
      </c>
      <c r="O307" s="127"/>
    </row>
    <row r="308" spans="1:15" x14ac:dyDescent="0.35">
      <c r="A308" s="130"/>
      <c r="B308" s="130" t="s">
        <v>482</v>
      </c>
      <c r="C308" s="131" t="s">
        <v>587</v>
      </c>
      <c r="D308" s="127" t="s">
        <v>588</v>
      </c>
      <c r="E308" s="127" t="s">
        <v>141</v>
      </c>
      <c r="F308" s="128" t="s">
        <v>481</v>
      </c>
      <c r="G308" s="128"/>
      <c r="H308" s="128" t="s">
        <v>136</v>
      </c>
      <c r="I308" s="129">
        <v>4</v>
      </c>
      <c r="J308" s="130" t="s">
        <v>141</v>
      </c>
      <c r="K308" s="130"/>
      <c r="L308" s="130">
        <f>(K308*I308)</f>
        <v>0</v>
      </c>
      <c r="M308" s="130">
        <v>0</v>
      </c>
      <c r="N308" s="130">
        <f t="shared" si="49"/>
        <v>0</v>
      </c>
      <c r="O308" s="127"/>
    </row>
    <row r="309" spans="1:15" x14ac:dyDescent="0.35">
      <c r="A309" s="130"/>
      <c r="B309" s="125" t="s">
        <v>485</v>
      </c>
      <c r="C309" t="s">
        <v>536</v>
      </c>
      <c r="D309" s="127" t="s">
        <v>537</v>
      </c>
      <c r="E309" s="127"/>
      <c r="F309" s="128" t="s">
        <v>481</v>
      </c>
      <c r="G309" s="128"/>
      <c r="H309" s="128" t="s">
        <v>136</v>
      </c>
      <c r="I309" s="129">
        <v>8</v>
      </c>
      <c r="J309" s="130"/>
      <c r="K309" s="130"/>
      <c r="L309" s="130"/>
      <c r="M309" s="130"/>
      <c r="N309" s="130"/>
      <c r="O309" s="127"/>
    </row>
    <row r="310" spans="1:15" x14ac:dyDescent="0.35">
      <c r="A310" s="130"/>
      <c r="B310" s="130" t="s">
        <v>488</v>
      </c>
      <c r="C310" t="s">
        <v>594</v>
      </c>
      <c r="D310" s="127" t="s">
        <v>595</v>
      </c>
      <c r="E310" s="127"/>
      <c r="F310" s="128" t="s">
        <v>481</v>
      </c>
      <c r="G310" s="128"/>
      <c r="H310" s="128" t="s">
        <v>136</v>
      </c>
      <c r="I310" s="129">
        <v>4</v>
      </c>
      <c r="J310" s="130"/>
      <c r="K310" s="130"/>
      <c r="L310" s="130"/>
      <c r="M310" s="130"/>
      <c r="N310" s="130"/>
      <c r="O310" s="127"/>
    </row>
    <row r="311" spans="1:15" x14ac:dyDescent="0.35">
      <c r="A311" s="132"/>
      <c r="B311" s="132"/>
      <c r="C311" s="126" t="s">
        <v>495</v>
      </c>
      <c r="D311" s="127" t="s">
        <v>496</v>
      </c>
      <c r="E311" s="127" t="s">
        <v>480</v>
      </c>
      <c r="F311" s="128" t="s">
        <v>481</v>
      </c>
      <c r="G311" s="128"/>
      <c r="H311" s="128" t="s">
        <v>136</v>
      </c>
      <c r="I311" s="129">
        <v>3</v>
      </c>
      <c r="J311" s="130" t="s">
        <v>141</v>
      </c>
      <c r="K311" s="130"/>
      <c r="L311" s="130">
        <f>(K311*I311)</f>
        <v>0</v>
      </c>
      <c r="M311" s="130">
        <v>0</v>
      </c>
      <c r="N311" s="130">
        <f t="shared" ref="N311" si="50">ROUND(L311-((L311*M311)/100),2)</f>
        <v>0</v>
      </c>
      <c r="O311" s="127"/>
    </row>
    <row r="312" spans="1:15" x14ac:dyDescent="0.35">
      <c r="A312" s="133"/>
      <c r="B312" s="133" t="s">
        <v>141</v>
      </c>
      <c r="C312" s="133" t="s">
        <v>141</v>
      </c>
      <c r="D312" s="133" t="s">
        <v>141</v>
      </c>
      <c r="E312" s="133" t="s">
        <v>141</v>
      </c>
      <c r="F312" s="133" t="s">
        <v>141</v>
      </c>
      <c r="G312" s="133" t="s">
        <v>141</v>
      </c>
      <c r="H312" s="133" t="s">
        <v>141</v>
      </c>
      <c r="I312" s="134" t="s">
        <v>141</v>
      </c>
      <c r="J312" s="133" t="s">
        <v>141</v>
      </c>
      <c r="K312" s="133" t="s">
        <v>141</v>
      </c>
      <c r="L312" s="133" t="s">
        <v>141</v>
      </c>
      <c r="M312" s="135" t="s">
        <v>497</v>
      </c>
      <c r="N312" s="135" t="e">
        <f>(N306+N307+N308+#REF!+#REF!+#REF!+N311)</f>
        <v>#REF!</v>
      </c>
      <c r="O312" s="135" t="s">
        <v>141</v>
      </c>
    </row>
    <row r="314" spans="1:15" x14ac:dyDescent="0.35">
      <c r="A314" s="91" t="s">
        <v>644</v>
      </c>
      <c r="B314" s="91" t="s">
        <v>441</v>
      </c>
      <c r="C314" s="122"/>
      <c r="D314" s="122"/>
      <c r="E314" s="122"/>
      <c r="F314" s="122"/>
      <c r="G314" s="122"/>
      <c r="H314" s="122"/>
      <c r="J314" s="122"/>
      <c r="K314" s="122"/>
      <c r="L314" s="122"/>
      <c r="M314" s="123"/>
      <c r="N314" s="123"/>
      <c r="O314" s="123"/>
    </row>
    <row r="315" spans="1:15" x14ac:dyDescent="0.35">
      <c r="A315" s="125"/>
      <c r="B315" s="125" t="s">
        <v>477</v>
      </c>
      <c r="C315" s="126" t="s">
        <v>585</v>
      </c>
      <c r="D315" s="127" t="s">
        <v>586</v>
      </c>
      <c r="E315" s="127" t="s">
        <v>480</v>
      </c>
      <c r="F315" s="128" t="s">
        <v>481</v>
      </c>
      <c r="G315" s="128"/>
      <c r="H315" s="128" t="s">
        <v>136</v>
      </c>
      <c r="I315" s="129">
        <v>6</v>
      </c>
      <c r="J315" s="130" t="s">
        <v>141</v>
      </c>
      <c r="K315" s="130"/>
      <c r="L315" s="130">
        <f>(K315*I315)</f>
        <v>0</v>
      </c>
      <c r="M315" s="130">
        <v>0</v>
      </c>
      <c r="N315" s="130">
        <f t="shared" ref="N315:N316" si="51">ROUND(L315-((L315*M315)/100),2)</f>
        <v>0</v>
      </c>
      <c r="O315" s="127"/>
    </row>
    <row r="316" spans="1:15" x14ac:dyDescent="0.35">
      <c r="A316" s="130"/>
      <c r="B316" s="130" t="s">
        <v>482</v>
      </c>
      <c r="C316" s="131" t="s">
        <v>587</v>
      </c>
      <c r="D316" s="127" t="s">
        <v>588</v>
      </c>
      <c r="E316" s="127" t="s">
        <v>141</v>
      </c>
      <c r="F316" s="128" t="s">
        <v>481</v>
      </c>
      <c r="G316" s="128"/>
      <c r="H316" s="128" t="s">
        <v>136</v>
      </c>
      <c r="I316" s="129">
        <v>6</v>
      </c>
      <c r="J316" s="130" t="s">
        <v>141</v>
      </c>
      <c r="K316" s="130"/>
      <c r="L316" s="130">
        <f>(K316*I316)</f>
        <v>0</v>
      </c>
      <c r="M316" s="130">
        <v>0</v>
      </c>
      <c r="N316" s="130">
        <f t="shared" si="51"/>
        <v>0</v>
      </c>
      <c r="O316" s="127"/>
    </row>
    <row r="317" spans="1:15" x14ac:dyDescent="0.35">
      <c r="A317" s="130"/>
      <c r="B317" s="125" t="s">
        <v>485</v>
      </c>
      <c r="C317" t="s">
        <v>536</v>
      </c>
      <c r="D317" s="127" t="s">
        <v>537</v>
      </c>
      <c r="E317" s="127"/>
      <c r="F317" s="128" t="s">
        <v>481</v>
      </c>
      <c r="G317" s="128"/>
      <c r="H317" s="128" t="s">
        <v>136</v>
      </c>
      <c r="I317" s="129">
        <v>12</v>
      </c>
      <c r="J317" s="130"/>
      <c r="K317" s="130"/>
      <c r="L317" s="130"/>
      <c r="M317" s="130"/>
      <c r="N317" s="130"/>
      <c r="O317" s="127"/>
    </row>
    <row r="318" spans="1:15" x14ac:dyDescent="0.35">
      <c r="A318" s="130"/>
      <c r="B318" s="130" t="s">
        <v>488</v>
      </c>
      <c r="C318" t="s">
        <v>594</v>
      </c>
      <c r="D318" s="127" t="s">
        <v>595</v>
      </c>
      <c r="E318" s="127"/>
      <c r="F318" s="128" t="s">
        <v>481</v>
      </c>
      <c r="G318" s="128"/>
      <c r="H318" s="128" t="s">
        <v>136</v>
      </c>
      <c r="I318" s="129">
        <v>6</v>
      </c>
      <c r="J318" s="130"/>
      <c r="K318" s="130"/>
      <c r="L318" s="130"/>
      <c r="M318" s="130"/>
      <c r="N318" s="130"/>
      <c r="O318" s="127"/>
    </row>
    <row r="319" spans="1:15" x14ac:dyDescent="0.35">
      <c r="A319" s="132"/>
      <c r="B319" s="132"/>
      <c r="C319" s="126" t="s">
        <v>495</v>
      </c>
      <c r="D319" s="127" t="s">
        <v>496</v>
      </c>
      <c r="E319" s="127" t="s">
        <v>480</v>
      </c>
      <c r="F319" s="128" t="s">
        <v>481</v>
      </c>
      <c r="G319" s="128"/>
      <c r="H319" s="128" t="s">
        <v>136</v>
      </c>
      <c r="I319" s="129">
        <v>3</v>
      </c>
      <c r="J319" s="130" t="s">
        <v>141</v>
      </c>
      <c r="K319" s="130"/>
      <c r="L319" s="130">
        <f>(K319*I319)</f>
        <v>0</v>
      </c>
      <c r="M319" s="130">
        <v>0</v>
      </c>
      <c r="N319" s="130">
        <f t="shared" ref="N319" si="52">ROUND(L319-((L319*M319)/100),2)</f>
        <v>0</v>
      </c>
      <c r="O319" s="127"/>
    </row>
    <row r="320" spans="1:15" x14ac:dyDescent="0.35">
      <c r="A320" s="133"/>
      <c r="B320" s="133" t="s">
        <v>141</v>
      </c>
      <c r="C320" s="133" t="s">
        <v>141</v>
      </c>
      <c r="D320" s="133" t="s">
        <v>141</v>
      </c>
      <c r="E320" s="133" t="s">
        <v>141</v>
      </c>
      <c r="F320" s="133" t="s">
        <v>141</v>
      </c>
      <c r="G320" s="133" t="s">
        <v>141</v>
      </c>
      <c r="H320" s="133" t="s">
        <v>141</v>
      </c>
      <c r="I320" s="134" t="s">
        <v>141</v>
      </c>
      <c r="J320" s="133" t="s">
        <v>141</v>
      </c>
      <c r="K320" s="133" t="s">
        <v>141</v>
      </c>
      <c r="L320" s="133" t="s">
        <v>141</v>
      </c>
      <c r="M320" s="135" t="s">
        <v>497</v>
      </c>
      <c r="N320" s="135" t="e">
        <f>(N314+N315+N316+#REF!+#REF!+#REF!+N319)</f>
        <v>#REF!</v>
      </c>
      <c r="O320" s="135" t="s">
        <v>141</v>
      </c>
    </row>
    <row r="322" spans="1:15" x14ac:dyDescent="0.35">
      <c r="A322" s="91" t="s">
        <v>645</v>
      </c>
      <c r="B322" s="91" t="s">
        <v>646</v>
      </c>
      <c r="C322" s="122"/>
      <c r="D322" s="122"/>
      <c r="E322" s="122"/>
      <c r="F322" s="122"/>
      <c r="G322" s="122"/>
      <c r="H322" s="122"/>
      <c r="J322" s="122"/>
      <c r="K322" s="122"/>
      <c r="L322" s="122"/>
      <c r="M322" s="123"/>
      <c r="N322" s="123"/>
      <c r="O322" s="123"/>
    </row>
    <row r="323" spans="1:15" x14ac:dyDescent="0.35">
      <c r="A323" s="125"/>
      <c r="B323" s="125" t="s">
        <v>477</v>
      </c>
      <c r="C323" t="s">
        <v>577</v>
      </c>
      <c r="D323" s="127" t="s">
        <v>589</v>
      </c>
      <c r="E323" s="127"/>
      <c r="F323" s="128" t="s">
        <v>481</v>
      </c>
      <c r="G323" s="128"/>
      <c r="H323" s="128" t="s">
        <v>136</v>
      </c>
      <c r="I323" s="146">
        <v>1</v>
      </c>
      <c r="J323" s="130"/>
      <c r="K323" s="130"/>
      <c r="L323" s="130"/>
      <c r="M323" s="130"/>
      <c r="N323" s="130"/>
      <c r="O323" s="127"/>
    </row>
    <row r="324" spans="1:15" x14ac:dyDescent="0.35">
      <c r="A324" s="133"/>
      <c r="B324" s="133" t="s">
        <v>141</v>
      </c>
      <c r="C324" s="133" t="s">
        <v>141</v>
      </c>
      <c r="D324" s="133" t="s">
        <v>141</v>
      </c>
      <c r="E324" s="133" t="s">
        <v>141</v>
      </c>
      <c r="F324" s="133" t="s">
        <v>141</v>
      </c>
      <c r="G324" s="133" t="s">
        <v>141</v>
      </c>
      <c r="H324" s="133" t="s">
        <v>141</v>
      </c>
      <c r="I324" s="134" t="s">
        <v>141</v>
      </c>
      <c r="J324" s="133" t="s">
        <v>141</v>
      </c>
      <c r="K324" s="133" t="s">
        <v>141</v>
      </c>
      <c r="L324" s="133" t="s">
        <v>141</v>
      </c>
      <c r="M324" s="135" t="s">
        <v>497</v>
      </c>
      <c r="N324" s="135" t="e">
        <f>(N322+N323+#REF!+#REF!+#REF!+#REF!+#REF!)</f>
        <v>#REF!</v>
      </c>
      <c r="O324" s="135" t="s">
        <v>141</v>
      </c>
    </row>
    <row r="326" spans="1:15" x14ac:dyDescent="0.35">
      <c r="A326" s="91" t="s">
        <v>647</v>
      </c>
      <c r="B326" s="91" t="s">
        <v>648</v>
      </c>
      <c r="C326" s="122"/>
      <c r="D326" s="122"/>
      <c r="E326" s="122"/>
      <c r="F326" s="122"/>
      <c r="G326" s="122"/>
      <c r="H326" s="122"/>
      <c r="J326" s="122"/>
      <c r="K326" s="122"/>
      <c r="L326" s="122"/>
      <c r="M326" s="123"/>
      <c r="N326" s="123"/>
      <c r="O326" s="123"/>
    </row>
    <row r="327" spans="1:15" x14ac:dyDescent="0.35">
      <c r="A327" s="125"/>
      <c r="B327" s="125" t="s">
        <v>477</v>
      </c>
      <c r="C327" t="s">
        <v>594</v>
      </c>
      <c r="D327" s="127" t="s">
        <v>595</v>
      </c>
      <c r="E327" s="127"/>
      <c r="F327" s="128" t="s">
        <v>481</v>
      </c>
      <c r="G327" s="128"/>
      <c r="H327" s="128" t="s">
        <v>136</v>
      </c>
      <c r="I327" s="146">
        <v>1</v>
      </c>
      <c r="J327" s="130"/>
      <c r="K327" s="130"/>
      <c r="L327" s="130"/>
      <c r="M327" s="130"/>
      <c r="N327" s="130"/>
      <c r="O327" s="127"/>
    </row>
    <row r="328" spans="1:15" x14ac:dyDescent="0.35">
      <c r="A328" s="133"/>
      <c r="B328" s="133" t="s">
        <v>141</v>
      </c>
      <c r="C328" s="133" t="s">
        <v>141</v>
      </c>
      <c r="D328" s="133" t="s">
        <v>141</v>
      </c>
      <c r="E328" s="133" t="s">
        <v>141</v>
      </c>
      <c r="F328" s="133" t="s">
        <v>141</v>
      </c>
      <c r="G328" s="133" t="s">
        <v>141</v>
      </c>
      <c r="H328" s="133" t="s">
        <v>141</v>
      </c>
      <c r="I328" s="134" t="s">
        <v>141</v>
      </c>
      <c r="J328" s="133" t="s">
        <v>141</v>
      </c>
      <c r="K328" s="133" t="s">
        <v>141</v>
      </c>
      <c r="L328" s="133" t="s">
        <v>141</v>
      </c>
      <c r="M328" s="135" t="s">
        <v>497</v>
      </c>
      <c r="N328" s="135" t="e">
        <f>(N326+N327+#REF!+#REF!+#REF!+#REF!+#REF!)</f>
        <v>#REF!</v>
      </c>
      <c r="O328" s="135" t="s">
        <v>141</v>
      </c>
    </row>
    <row r="330" spans="1:15" x14ac:dyDescent="0.35">
      <c r="A330" s="91" t="s">
        <v>649</v>
      </c>
      <c r="B330" s="139" t="s">
        <v>650</v>
      </c>
      <c r="C330" s="140"/>
      <c r="D330" s="140"/>
      <c r="E330" s="140"/>
      <c r="F330" s="140"/>
      <c r="G330" s="140"/>
      <c r="H330" s="140"/>
      <c r="I330" s="141"/>
      <c r="J330" s="140"/>
    </row>
    <row r="331" spans="1:15" x14ac:dyDescent="0.35">
      <c r="A331" s="125"/>
      <c r="B331" s="125" t="s">
        <v>477</v>
      </c>
      <c r="C331" s="126" t="s">
        <v>149</v>
      </c>
      <c r="D331" s="127" t="s">
        <v>530</v>
      </c>
      <c r="E331" s="127" t="s">
        <v>480</v>
      </c>
      <c r="F331" s="128" t="s">
        <v>481</v>
      </c>
      <c r="G331" s="128"/>
      <c r="H331" s="128" t="s">
        <v>136</v>
      </c>
      <c r="I331" s="129">
        <v>1</v>
      </c>
      <c r="J331" s="144" t="s">
        <v>531</v>
      </c>
      <c r="L331" s="130" t="s">
        <v>532</v>
      </c>
    </row>
    <row r="332" spans="1:15" x14ac:dyDescent="0.35">
      <c r="A332" s="130"/>
      <c r="B332" s="130" t="s">
        <v>482</v>
      </c>
      <c r="C332" s="131" t="s">
        <v>533</v>
      </c>
      <c r="D332" s="127"/>
      <c r="E332" s="127" t="s">
        <v>141</v>
      </c>
      <c r="F332" s="128" t="s">
        <v>481</v>
      </c>
      <c r="G332" s="128"/>
      <c r="H332" s="128" t="s">
        <v>136</v>
      </c>
      <c r="I332" s="129">
        <v>1</v>
      </c>
      <c r="J332" s="144" t="s">
        <v>534</v>
      </c>
    </row>
    <row r="333" spans="1:15" x14ac:dyDescent="0.35">
      <c r="A333" s="130"/>
      <c r="B333" s="125" t="s">
        <v>485</v>
      </c>
      <c r="C333" t="s">
        <v>535</v>
      </c>
      <c r="D333" t="s">
        <v>138</v>
      </c>
      <c r="E333" s="127" t="s">
        <v>141</v>
      </c>
      <c r="F333" s="128" t="s">
        <v>481</v>
      </c>
      <c r="G333" s="128"/>
      <c r="H333" s="128" t="s">
        <v>136</v>
      </c>
      <c r="I333" s="129">
        <v>1</v>
      </c>
      <c r="J333" s="130" t="s">
        <v>141</v>
      </c>
    </row>
    <row r="334" spans="1:15" x14ac:dyDescent="0.35">
      <c r="A334" s="130"/>
      <c r="B334" s="130" t="s">
        <v>488</v>
      </c>
      <c r="C334" t="s">
        <v>536</v>
      </c>
      <c r="D334" s="127" t="s">
        <v>537</v>
      </c>
      <c r="E334" s="127"/>
      <c r="F334" s="128" t="s">
        <v>481</v>
      </c>
      <c r="G334" s="128"/>
      <c r="H334" s="128" t="s">
        <v>136</v>
      </c>
      <c r="I334" s="129">
        <v>2</v>
      </c>
    </row>
    <row r="335" spans="1:15" x14ac:dyDescent="0.35">
      <c r="A335" s="130"/>
      <c r="B335" s="125" t="s">
        <v>492</v>
      </c>
      <c r="C335" t="s">
        <v>506</v>
      </c>
      <c r="D335" s="127" t="s">
        <v>651</v>
      </c>
      <c r="E335" s="127"/>
      <c r="F335" s="128" t="s">
        <v>481</v>
      </c>
      <c r="G335" s="128"/>
      <c r="H335" s="128" t="s">
        <v>136</v>
      </c>
      <c r="I335" s="129">
        <v>1</v>
      </c>
    </row>
    <row r="336" spans="1:15" x14ac:dyDescent="0.35">
      <c r="A336" s="132"/>
      <c r="B336" s="130" t="s">
        <v>540</v>
      </c>
      <c r="C336" s="126" t="s">
        <v>495</v>
      </c>
      <c r="D336" s="127" t="s">
        <v>496</v>
      </c>
      <c r="E336" s="127" t="s">
        <v>480</v>
      </c>
      <c r="F336" s="128" t="s">
        <v>481</v>
      </c>
      <c r="G336" s="128"/>
      <c r="H336" s="128" t="s">
        <v>136</v>
      </c>
      <c r="I336" s="129">
        <v>3</v>
      </c>
    </row>
    <row r="337" spans="1:12" x14ac:dyDescent="0.35">
      <c r="A337" s="133"/>
      <c r="B337" s="133" t="s">
        <v>141</v>
      </c>
      <c r="C337" s="133" t="s">
        <v>141</v>
      </c>
      <c r="D337" s="133" t="s">
        <v>141</v>
      </c>
      <c r="E337" s="133" t="s">
        <v>141</v>
      </c>
      <c r="F337" s="133" t="s">
        <v>141</v>
      </c>
      <c r="G337" s="133" t="s">
        <v>141</v>
      </c>
      <c r="H337" s="133" t="s">
        <v>141</v>
      </c>
      <c r="I337" s="134" t="s">
        <v>141</v>
      </c>
    </row>
    <row r="340" spans="1:12" x14ac:dyDescent="0.35">
      <c r="A340" s="91" t="s">
        <v>652</v>
      </c>
      <c r="B340" s="139" t="s">
        <v>653</v>
      </c>
      <c r="C340" s="140"/>
      <c r="D340" s="140"/>
      <c r="E340" s="140"/>
      <c r="F340" s="140"/>
      <c r="G340" s="140"/>
      <c r="H340" s="140"/>
      <c r="I340" s="141"/>
      <c r="J340" s="140"/>
    </row>
    <row r="341" spans="1:12" x14ac:dyDescent="0.35">
      <c r="A341" s="125"/>
      <c r="B341" s="125" t="s">
        <v>477</v>
      </c>
      <c r="C341" s="126" t="s">
        <v>149</v>
      </c>
      <c r="D341" s="127" t="s">
        <v>530</v>
      </c>
      <c r="E341" s="127" t="s">
        <v>480</v>
      </c>
      <c r="F341" s="128" t="s">
        <v>481</v>
      </c>
      <c r="G341" s="128"/>
      <c r="H341" s="128" t="s">
        <v>136</v>
      </c>
      <c r="I341" s="129">
        <v>1</v>
      </c>
      <c r="J341" s="144" t="s">
        <v>531</v>
      </c>
      <c r="L341" s="130" t="s">
        <v>532</v>
      </c>
    </row>
    <row r="342" spans="1:12" x14ac:dyDescent="0.35">
      <c r="A342" s="130"/>
      <c r="B342" s="130" t="s">
        <v>482</v>
      </c>
      <c r="C342" s="131" t="s">
        <v>533</v>
      </c>
      <c r="D342" s="127"/>
      <c r="E342" s="127" t="s">
        <v>141</v>
      </c>
      <c r="F342" s="128" t="s">
        <v>481</v>
      </c>
      <c r="G342" s="128"/>
      <c r="H342" s="128" t="s">
        <v>136</v>
      </c>
      <c r="I342" s="129">
        <v>1</v>
      </c>
      <c r="J342" s="144" t="s">
        <v>534</v>
      </c>
    </row>
    <row r="343" spans="1:12" x14ac:dyDescent="0.35">
      <c r="A343" s="130"/>
      <c r="B343" s="125" t="s">
        <v>485</v>
      </c>
      <c r="C343" t="s">
        <v>535</v>
      </c>
      <c r="D343" t="s">
        <v>138</v>
      </c>
      <c r="E343" s="127" t="s">
        <v>141</v>
      </c>
      <c r="F343" s="128" t="s">
        <v>481</v>
      </c>
      <c r="G343" s="128"/>
      <c r="H343" s="128" t="s">
        <v>136</v>
      </c>
      <c r="I343" s="129">
        <v>1</v>
      </c>
      <c r="J343" s="130" t="s">
        <v>141</v>
      </c>
    </row>
    <row r="344" spans="1:12" x14ac:dyDescent="0.35">
      <c r="A344" s="130"/>
      <c r="B344" s="130" t="s">
        <v>488</v>
      </c>
      <c r="C344" t="s">
        <v>536</v>
      </c>
      <c r="D344" s="127" t="s">
        <v>537</v>
      </c>
      <c r="E344" s="127"/>
      <c r="F344" s="128" t="s">
        <v>481</v>
      </c>
      <c r="G344" s="128"/>
      <c r="H344" s="128" t="s">
        <v>136</v>
      </c>
      <c r="I344" s="129">
        <v>2</v>
      </c>
    </row>
    <row r="345" spans="1:12" x14ac:dyDescent="0.35">
      <c r="A345" s="130"/>
      <c r="B345" s="125" t="s">
        <v>492</v>
      </c>
      <c r="C345" t="s">
        <v>510</v>
      </c>
      <c r="D345" s="127" t="s">
        <v>654</v>
      </c>
      <c r="E345" s="127"/>
      <c r="F345" s="128" t="s">
        <v>481</v>
      </c>
      <c r="G345" s="128"/>
      <c r="H345" s="128" t="s">
        <v>136</v>
      </c>
      <c r="I345" s="129">
        <v>1</v>
      </c>
    </row>
    <row r="346" spans="1:12" x14ac:dyDescent="0.35">
      <c r="A346" s="132"/>
      <c r="B346" s="130" t="s">
        <v>540</v>
      </c>
      <c r="C346" s="126" t="s">
        <v>495</v>
      </c>
      <c r="D346" s="127" t="s">
        <v>496</v>
      </c>
      <c r="E346" s="127" t="s">
        <v>480</v>
      </c>
      <c r="F346" s="128" t="s">
        <v>481</v>
      </c>
      <c r="G346" s="128"/>
      <c r="H346" s="128" t="s">
        <v>136</v>
      </c>
      <c r="I346" s="129">
        <v>3</v>
      </c>
    </row>
    <row r="347" spans="1:12" x14ac:dyDescent="0.35">
      <c r="A347" s="133"/>
      <c r="B347" s="133" t="s">
        <v>141</v>
      </c>
      <c r="C347" s="133" t="s">
        <v>141</v>
      </c>
      <c r="D347" s="133" t="s">
        <v>141</v>
      </c>
      <c r="E347" s="133" t="s">
        <v>141</v>
      </c>
      <c r="F347" s="133" t="s">
        <v>141</v>
      </c>
      <c r="G347" s="133" t="s">
        <v>141</v>
      </c>
      <c r="H347" s="133" t="s">
        <v>141</v>
      </c>
      <c r="I347" s="134" t="s">
        <v>141</v>
      </c>
    </row>
    <row r="349" spans="1:12" x14ac:dyDescent="0.35">
      <c r="A349" s="91" t="s">
        <v>655</v>
      </c>
      <c r="B349" s="139" t="s">
        <v>656</v>
      </c>
      <c r="C349" s="140"/>
      <c r="D349" s="140"/>
      <c r="E349" s="140"/>
      <c r="F349" s="140"/>
      <c r="G349" s="140"/>
      <c r="H349" s="140"/>
      <c r="I349" s="141"/>
      <c r="J349" s="140"/>
    </row>
    <row r="350" spans="1:12" x14ac:dyDescent="0.35">
      <c r="A350" s="125"/>
      <c r="B350" s="125" t="s">
        <v>477</v>
      </c>
      <c r="C350" s="126" t="s">
        <v>149</v>
      </c>
      <c r="D350" s="127" t="s">
        <v>530</v>
      </c>
      <c r="E350" s="127" t="s">
        <v>480</v>
      </c>
      <c r="F350" s="128" t="s">
        <v>481</v>
      </c>
      <c r="G350" s="128"/>
      <c r="H350" s="128" t="s">
        <v>136</v>
      </c>
      <c r="I350" s="129">
        <v>1</v>
      </c>
      <c r="J350" s="144" t="s">
        <v>531</v>
      </c>
      <c r="L350" s="130" t="s">
        <v>532</v>
      </c>
    </row>
    <row r="351" spans="1:12" x14ac:dyDescent="0.35">
      <c r="A351" s="130"/>
      <c r="B351" s="130" t="s">
        <v>482</v>
      </c>
      <c r="C351" s="131" t="s">
        <v>533</v>
      </c>
      <c r="D351" s="127"/>
      <c r="E351" s="127" t="s">
        <v>141</v>
      </c>
      <c r="F351" s="128" t="s">
        <v>481</v>
      </c>
      <c r="G351" s="128"/>
      <c r="H351" s="128" t="s">
        <v>136</v>
      </c>
      <c r="I351" s="129">
        <v>1</v>
      </c>
      <c r="J351" s="144" t="s">
        <v>534</v>
      </c>
    </row>
    <row r="352" spans="1:12" x14ac:dyDescent="0.35">
      <c r="A352" s="130"/>
      <c r="B352" s="125" t="s">
        <v>485</v>
      </c>
      <c r="C352" t="s">
        <v>535</v>
      </c>
      <c r="D352" t="s">
        <v>138</v>
      </c>
      <c r="E352" s="127" t="s">
        <v>141</v>
      </c>
      <c r="F352" s="128" t="s">
        <v>481</v>
      </c>
      <c r="G352" s="128"/>
      <c r="H352" s="128" t="s">
        <v>136</v>
      </c>
      <c r="I352" s="129">
        <v>1</v>
      </c>
      <c r="J352" s="130" t="s">
        <v>141</v>
      </c>
    </row>
    <row r="353" spans="1:12" x14ac:dyDescent="0.35">
      <c r="A353" s="130"/>
      <c r="B353" s="130" t="s">
        <v>488</v>
      </c>
      <c r="C353" t="s">
        <v>536</v>
      </c>
      <c r="D353" s="127" t="s">
        <v>537</v>
      </c>
      <c r="E353" s="127"/>
      <c r="F353" s="128" t="s">
        <v>481</v>
      </c>
      <c r="G353" s="128"/>
      <c r="H353" s="128" t="s">
        <v>136</v>
      </c>
      <c r="I353" s="129">
        <v>2</v>
      </c>
    </row>
    <row r="354" spans="1:12" x14ac:dyDescent="0.35">
      <c r="A354" s="130"/>
      <c r="B354" s="125" t="s">
        <v>492</v>
      </c>
      <c r="C354" t="s">
        <v>514</v>
      </c>
      <c r="D354" s="127" t="s">
        <v>657</v>
      </c>
      <c r="E354" s="127"/>
      <c r="F354" s="128" t="s">
        <v>481</v>
      </c>
      <c r="G354" s="128"/>
      <c r="H354" s="128" t="s">
        <v>136</v>
      </c>
      <c r="I354" s="129">
        <v>1</v>
      </c>
    </row>
    <row r="355" spans="1:12" x14ac:dyDescent="0.35">
      <c r="A355" s="132"/>
      <c r="B355" s="130" t="s">
        <v>540</v>
      </c>
      <c r="C355" s="126" t="s">
        <v>495</v>
      </c>
      <c r="D355" s="127" t="s">
        <v>496</v>
      </c>
      <c r="E355" s="127" t="s">
        <v>480</v>
      </c>
      <c r="F355" s="128" t="s">
        <v>481</v>
      </c>
      <c r="G355" s="128"/>
      <c r="H355" s="128" t="s">
        <v>136</v>
      </c>
      <c r="I355" s="129">
        <v>3</v>
      </c>
    </row>
    <row r="356" spans="1:12" x14ac:dyDescent="0.35">
      <c r="A356" s="133"/>
      <c r="B356" s="133" t="s">
        <v>141</v>
      </c>
      <c r="C356" s="133" t="s">
        <v>141</v>
      </c>
      <c r="D356" s="133" t="s">
        <v>141</v>
      </c>
      <c r="E356" s="133" t="s">
        <v>141</v>
      </c>
      <c r="F356" s="133" t="s">
        <v>141</v>
      </c>
      <c r="G356" s="133" t="s">
        <v>141</v>
      </c>
      <c r="H356" s="133" t="s">
        <v>141</v>
      </c>
      <c r="I356" s="134" t="s">
        <v>141</v>
      </c>
    </row>
    <row r="359" spans="1:12" x14ac:dyDescent="0.35">
      <c r="A359" s="91" t="s">
        <v>658</v>
      </c>
      <c r="B359" s="139" t="s">
        <v>659</v>
      </c>
      <c r="C359" s="140"/>
      <c r="D359" s="140"/>
      <c r="E359" s="140"/>
      <c r="F359" s="140"/>
      <c r="G359" s="140"/>
      <c r="H359" s="140"/>
      <c r="I359" s="141"/>
      <c r="J359" s="140"/>
    </row>
    <row r="360" spans="1:12" x14ac:dyDescent="0.35">
      <c r="A360" s="125"/>
      <c r="B360" s="125" t="s">
        <v>477</v>
      </c>
      <c r="C360" s="126" t="s">
        <v>149</v>
      </c>
      <c r="D360" s="127" t="s">
        <v>530</v>
      </c>
      <c r="E360" s="127" t="s">
        <v>480</v>
      </c>
      <c r="F360" s="128" t="s">
        <v>481</v>
      </c>
      <c r="G360" s="128"/>
      <c r="H360" s="128" t="s">
        <v>136</v>
      </c>
      <c r="I360" s="129">
        <v>1</v>
      </c>
      <c r="J360" s="144" t="s">
        <v>531</v>
      </c>
      <c r="L360" s="130" t="s">
        <v>532</v>
      </c>
    </row>
    <row r="361" spans="1:12" x14ac:dyDescent="0.35">
      <c r="A361" s="130"/>
      <c r="B361" s="130" t="s">
        <v>482</v>
      </c>
      <c r="C361" s="131" t="s">
        <v>533</v>
      </c>
      <c r="D361" s="127"/>
      <c r="E361" s="127" t="s">
        <v>141</v>
      </c>
      <c r="F361" s="128" t="s">
        <v>481</v>
      </c>
      <c r="G361" s="128"/>
      <c r="H361" s="128" t="s">
        <v>136</v>
      </c>
      <c r="I361" s="129">
        <v>1</v>
      </c>
      <c r="J361" s="144" t="s">
        <v>534</v>
      </c>
    </row>
    <row r="362" spans="1:12" x14ac:dyDescent="0.35">
      <c r="A362" s="130"/>
      <c r="B362" s="125" t="s">
        <v>485</v>
      </c>
      <c r="C362" t="s">
        <v>535</v>
      </c>
      <c r="D362" t="s">
        <v>138</v>
      </c>
      <c r="E362" s="127" t="s">
        <v>141</v>
      </c>
      <c r="F362" s="128" t="s">
        <v>481</v>
      </c>
      <c r="G362" s="128"/>
      <c r="H362" s="128" t="s">
        <v>136</v>
      </c>
      <c r="I362" s="129">
        <v>1</v>
      </c>
      <c r="J362" s="130" t="s">
        <v>141</v>
      </c>
    </row>
    <row r="363" spans="1:12" x14ac:dyDescent="0.35">
      <c r="A363" s="130"/>
      <c r="B363" s="130" t="s">
        <v>488</v>
      </c>
      <c r="C363" t="s">
        <v>536</v>
      </c>
      <c r="D363" s="127" t="s">
        <v>537</v>
      </c>
      <c r="E363" s="127"/>
      <c r="F363" s="128" t="s">
        <v>481</v>
      </c>
      <c r="G363" s="128"/>
      <c r="H363" s="128" t="s">
        <v>136</v>
      </c>
      <c r="I363" s="129">
        <v>2</v>
      </c>
    </row>
    <row r="364" spans="1:12" x14ac:dyDescent="0.35">
      <c r="A364" s="130"/>
      <c r="B364" s="125" t="s">
        <v>492</v>
      </c>
      <c r="C364" t="s">
        <v>518</v>
      </c>
      <c r="D364" s="127" t="s">
        <v>660</v>
      </c>
      <c r="E364" s="127"/>
      <c r="F364" s="128" t="s">
        <v>481</v>
      </c>
      <c r="G364" s="128"/>
      <c r="H364" s="128" t="s">
        <v>136</v>
      </c>
      <c r="I364" s="129">
        <v>1</v>
      </c>
    </row>
    <row r="365" spans="1:12" x14ac:dyDescent="0.35">
      <c r="A365" s="132"/>
      <c r="B365" s="130" t="s">
        <v>540</v>
      </c>
      <c r="C365" s="126" t="s">
        <v>495</v>
      </c>
      <c r="D365" s="127" t="s">
        <v>496</v>
      </c>
      <c r="E365" s="127" t="s">
        <v>480</v>
      </c>
      <c r="F365" s="128" t="s">
        <v>481</v>
      </c>
      <c r="G365" s="128"/>
      <c r="H365" s="128" t="s">
        <v>136</v>
      </c>
      <c r="I365" s="129">
        <v>3</v>
      </c>
    </row>
    <row r="366" spans="1:12" x14ac:dyDescent="0.35">
      <c r="A366" s="133"/>
      <c r="B366" s="133" t="s">
        <v>141</v>
      </c>
      <c r="C366" s="133" t="s">
        <v>141</v>
      </c>
      <c r="D366" s="133" t="s">
        <v>141</v>
      </c>
      <c r="E366" s="133" t="s">
        <v>141</v>
      </c>
      <c r="F366" s="133" t="s">
        <v>141</v>
      </c>
      <c r="G366" s="133" t="s">
        <v>141</v>
      </c>
      <c r="H366" s="133" t="s">
        <v>141</v>
      </c>
      <c r="I366" s="134" t="s">
        <v>141</v>
      </c>
    </row>
    <row r="368" spans="1:12" x14ac:dyDescent="0.35">
      <c r="A368" s="91" t="s">
        <v>661</v>
      </c>
      <c r="B368" s="139" t="s">
        <v>662</v>
      </c>
      <c r="C368" s="140"/>
      <c r="D368" s="140"/>
      <c r="E368" s="140"/>
      <c r="F368" s="140"/>
      <c r="G368" s="140"/>
      <c r="H368" s="140"/>
      <c r="I368" s="141"/>
      <c r="J368" s="140"/>
    </row>
    <row r="369" spans="1:12" x14ac:dyDescent="0.35">
      <c r="A369" s="125"/>
      <c r="B369" s="125" t="s">
        <v>477</v>
      </c>
      <c r="C369" s="126" t="s">
        <v>149</v>
      </c>
      <c r="D369" s="127" t="s">
        <v>530</v>
      </c>
      <c r="E369" s="127" t="s">
        <v>480</v>
      </c>
      <c r="F369" s="128" t="s">
        <v>481</v>
      </c>
      <c r="G369" s="128"/>
      <c r="H369" s="128" t="s">
        <v>136</v>
      </c>
      <c r="I369" s="129">
        <v>1</v>
      </c>
      <c r="J369" s="144" t="s">
        <v>531</v>
      </c>
      <c r="L369" s="130" t="s">
        <v>532</v>
      </c>
    </row>
    <row r="370" spans="1:12" x14ac:dyDescent="0.35">
      <c r="A370" s="130"/>
      <c r="B370" s="130" t="s">
        <v>482</v>
      </c>
      <c r="C370" s="131" t="s">
        <v>533</v>
      </c>
      <c r="D370" s="127"/>
      <c r="E370" s="127" t="s">
        <v>141</v>
      </c>
      <c r="F370" s="128" t="s">
        <v>481</v>
      </c>
      <c r="G370" s="128"/>
      <c r="H370" s="128" t="s">
        <v>136</v>
      </c>
      <c r="I370" s="129">
        <v>1</v>
      </c>
      <c r="J370" s="144" t="s">
        <v>534</v>
      </c>
    </row>
    <row r="371" spans="1:12" x14ac:dyDescent="0.35">
      <c r="A371" s="130"/>
      <c r="B371" s="125" t="s">
        <v>485</v>
      </c>
      <c r="C371" t="s">
        <v>535</v>
      </c>
      <c r="D371" t="s">
        <v>138</v>
      </c>
      <c r="E371" s="127" t="s">
        <v>141</v>
      </c>
      <c r="F371" s="128" t="s">
        <v>481</v>
      </c>
      <c r="G371" s="128"/>
      <c r="H371" s="128" t="s">
        <v>136</v>
      </c>
      <c r="I371" s="129">
        <v>1</v>
      </c>
      <c r="J371" s="130" t="s">
        <v>141</v>
      </c>
    </row>
    <row r="372" spans="1:12" x14ac:dyDescent="0.35">
      <c r="A372" s="130"/>
      <c r="B372" s="130" t="s">
        <v>488</v>
      </c>
      <c r="C372" t="s">
        <v>536</v>
      </c>
      <c r="D372" s="127" t="s">
        <v>537</v>
      </c>
      <c r="E372" s="127"/>
      <c r="F372" s="128" t="s">
        <v>481</v>
      </c>
      <c r="G372" s="128"/>
      <c r="H372" s="128" t="s">
        <v>136</v>
      </c>
      <c r="I372" s="129">
        <v>2</v>
      </c>
    </row>
    <row r="373" spans="1:12" x14ac:dyDescent="0.35">
      <c r="A373" s="130"/>
      <c r="B373" s="125" t="s">
        <v>492</v>
      </c>
      <c r="C373" t="s">
        <v>522</v>
      </c>
      <c r="D373" s="127" t="s">
        <v>663</v>
      </c>
      <c r="E373" s="127"/>
      <c r="F373" s="128" t="s">
        <v>481</v>
      </c>
      <c r="G373" s="128"/>
      <c r="H373" s="128" t="s">
        <v>136</v>
      </c>
      <c r="I373" s="129">
        <v>1</v>
      </c>
    </row>
    <row r="374" spans="1:12" x14ac:dyDescent="0.35">
      <c r="A374" s="132"/>
      <c r="B374" s="130" t="s">
        <v>540</v>
      </c>
      <c r="C374" s="126" t="s">
        <v>495</v>
      </c>
      <c r="D374" s="127" t="s">
        <v>496</v>
      </c>
      <c r="E374" s="127" t="s">
        <v>480</v>
      </c>
      <c r="F374" s="128" t="s">
        <v>481</v>
      </c>
      <c r="G374" s="128"/>
      <c r="H374" s="128" t="s">
        <v>136</v>
      </c>
      <c r="I374" s="129">
        <v>3</v>
      </c>
    </row>
    <row r="375" spans="1:12" x14ac:dyDescent="0.35">
      <c r="A375" s="133"/>
      <c r="B375" s="133" t="s">
        <v>141</v>
      </c>
      <c r="C375" s="133" t="s">
        <v>141</v>
      </c>
      <c r="D375" s="133" t="s">
        <v>141</v>
      </c>
      <c r="E375" s="133" t="s">
        <v>141</v>
      </c>
      <c r="F375" s="133" t="s">
        <v>141</v>
      </c>
      <c r="G375" s="133" t="s">
        <v>141</v>
      </c>
      <c r="H375" s="133" t="s">
        <v>141</v>
      </c>
      <c r="I375" s="134" t="s">
        <v>141</v>
      </c>
    </row>
    <row r="378" spans="1:12" x14ac:dyDescent="0.35">
      <c r="A378" s="91" t="s">
        <v>664</v>
      </c>
      <c r="B378" s="139" t="s">
        <v>665</v>
      </c>
      <c r="C378" s="140"/>
      <c r="D378" s="140"/>
      <c r="E378" s="140"/>
      <c r="F378" s="140"/>
      <c r="G378" s="140"/>
      <c r="H378" s="140"/>
      <c r="I378" s="141"/>
      <c r="J378" s="140"/>
    </row>
    <row r="379" spans="1:12" x14ac:dyDescent="0.35">
      <c r="A379" s="125"/>
      <c r="B379" s="125" t="s">
        <v>477</v>
      </c>
      <c r="C379" s="126" t="s">
        <v>149</v>
      </c>
      <c r="D379" s="127" t="s">
        <v>530</v>
      </c>
      <c r="E379" s="127" t="s">
        <v>480</v>
      </c>
      <c r="F379" s="128" t="s">
        <v>481</v>
      </c>
      <c r="G379" s="128"/>
      <c r="H379" s="128" t="s">
        <v>136</v>
      </c>
      <c r="I379" s="129">
        <v>1</v>
      </c>
      <c r="J379" s="144" t="s">
        <v>531</v>
      </c>
      <c r="L379" s="130" t="s">
        <v>532</v>
      </c>
    </row>
    <row r="380" spans="1:12" x14ac:dyDescent="0.35">
      <c r="A380" s="130"/>
      <c r="B380" s="130" t="s">
        <v>482</v>
      </c>
      <c r="C380" s="131" t="s">
        <v>533</v>
      </c>
      <c r="D380" s="127"/>
      <c r="E380" s="127" t="s">
        <v>141</v>
      </c>
      <c r="F380" s="128" t="s">
        <v>481</v>
      </c>
      <c r="G380" s="128"/>
      <c r="H380" s="128" t="s">
        <v>136</v>
      </c>
      <c r="I380" s="129">
        <v>1</v>
      </c>
      <c r="J380" s="144" t="s">
        <v>534</v>
      </c>
    </row>
    <row r="381" spans="1:12" x14ac:dyDescent="0.35">
      <c r="A381" s="130"/>
      <c r="B381" s="125" t="s">
        <v>485</v>
      </c>
      <c r="C381" t="s">
        <v>535</v>
      </c>
      <c r="D381" t="s">
        <v>138</v>
      </c>
      <c r="E381" s="127" t="s">
        <v>141</v>
      </c>
      <c r="F381" s="128" t="s">
        <v>481</v>
      </c>
      <c r="G381" s="128"/>
      <c r="H381" s="128" t="s">
        <v>136</v>
      </c>
      <c r="I381" s="129">
        <v>1</v>
      </c>
      <c r="J381" s="130" t="s">
        <v>141</v>
      </c>
    </row>
    <row r="382" spans="1:12" x14ac:dyDescent="0.35">
      <c r="A382" s="130"/>
      <c r="B382" s="130" t="s">
        <v>488</v>
      </c>
      <c r="C382" t="s">
        <v>536</v>
      </c>
      <c r="D382" s="127" t="s">
        <v>537</v>
      </c>
      <c r="E382" s="127"/>
      <c r="F382" s="128" t="s">
        <v>481</v>
      </c>
      <c r="G382" s="128"/>
      <c r="H382" s="128" t="s">
        <v>136</v>
      </c>
      <c r="I382" s="129">
        <v>2</v>
      </c>
    </row>
    <row r="383" spans="1:12" x14ac:dyDescent="0.35">
      <c r="A383" s="130"/>
      <c r="B383" s="125" t="s">
        <v>492</v>
      </c>
      <c r="C383" t="s">
        <v>526</v>
      </c>
      <c r="D383" s="127" t="s">
        <v>666</v>
      </c>
      <c r="E383" s="127"/>
      <c r="F383" s="128" t="s">
        <v>481</v>
      </c>
      <c r="G383" s="128"/>
      <c r="H383" s="128" t="s">
        <v>136</v>
      </c>
      <c r="I383" s="129">
        <v>1</v>
      </c>
    </row>
    <row r="384" spans="1:12" x14ac:dyDescent="0.35">
      <c r="A384" s="132"/>
      <c r="B384" s="130" t="s">
        <v>540</v>
      </c>
      <c r="C384" s="126" t="s">
        <v>495</v>
      </c>
      <c r="D384" s="127" t="s">
        <v>496</v>
      </c>
      <c r="E384" s="127" t="s">
        <v>480</v>
      </c>
      <c r="F384" s="128" t="s">
        <v>481</v>
      </c>
      <c r="G384" s="128"/>
      <c r="H384" s="128" t="s">
        <v>136</v>
      </c>
      <c r="I384" s="129">
        <v>3</v>
      </c>
    </row>
    <row r="385" spans="1:9" x14ac:dyDescent="0.35">
      <c r="A385" s="133"/>
      <c r="B385" s="133" t="s">
        <v>141</v>
      </c>
      <c r="C385" s="133" t="s">
        <v>141</v>
      </c>
      <c r="D385" s="133" t="s">
        <v>141</v>
      </c>
      <c r="E385" s="133" t="s">
        <v>141</v>
      </c>
      <c r="F385" s="133" t="s">
        <v>141</v>
      </c>
      <c r="G385" s="133" t="s">
        <v>141</v>
      </c>
      <c r="H385" s="133" t="s">
        <v>141</v>
      </c>
      <c r="I385" s="134" t="s">
        <v>141</v>
      </c>
    </row>
  </sheetData>
  <mergeCells count="2">
    <mergeCell ref="C4:D4"/>
    <mergeCell ref="C5:D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10BDC-EE5A-4D15-9ADC-9C6F9A7C8C6C}">
  <sheetPr>
    <tabColor rgb="FFFF0000"/>
  </sheetPr>
  <dimension ref="A1:R480"/>
  <sheetViews>
    <sheetView tabSelected="1" zoomScaleNormal="100" workbookViewId="0">
      <pane ySplit="1" topLeftCell="A2" activePane="bottomLeft" state="frozen"/>
      <selection activeCell="E19" sqref="E19"/>
      <selection pane="bottomLeft" activeCell="L33" sqref="L33"/>
    </sheetView>
  </sheetViews>
  <sheetFormatPr defaultColWidth="8.81640625" defaultRowHeight="14.5" outlineLevelCol="2" x14ac:dyDescent="0.35"/>
  <cols>
    <col min="1" max="1" width="23.1796875" customWidth="1"/>
    <col min="2" max="2" width="8.453125" customWidth="1"/>
    <col min="3" max="3" width="30.81640625" style="16" customWidth="1"/>
    <col min="4" max="4" width="40.81640625" customWidth="1"/>
    <col min="5" max="5" width="7.1796875" customWidth="1" outlineLevel="1"/>
    <col min="6" max="6" width="3.81640625" customWidth="1" outlineLevel="2"/>
    <col min="7" max="7" width="4" customWidth="1" outlineLevel="2"/>
    <col min="8" max="8" width="4.26953125" customWidth="1" outlineLevel="2"/>
    <col min="9" max="9" width="7.7265625" style="174" bestFit="1" customWidth="1"/>
    <col min="10" max="10" width="2.7265625" style="16" customWidth="1"/>
    <col min="11" max="12" width="10.1796875" customWidth="1"/>
    <col min="13" max="13" width="8.7265625" style="205" customWidth="1"/>
    <col min="14" max="14" width="11.1796875" customWidth="1"/>
    <col min="15" max="15" width="9.90625" bestFit="1" customWidth="1"/>
    <col min="16" max="16" width="1.7265625" customWidth="1"/>
    <col min="17" max="17" width="11.26953125" style="203" customWidth="1"/>
    <col min="18" max="18" width="9" style="203" bestFit="1" customWidth="1"/>
  </cols>
  <sheetData>
    <row r="1" spans="1:18" ht="39" customHeight="1" x14ac:dyDescent="0.35">
      <c r="A1" s="120"/>
      <c r="B1" s="120" t="s">
        <v>460</v>
      </c>
      <c r="C1" s="149" t="s">
        <v>461</v>
      </c>
      <c r="D1" s="120" t="s">
        <v>462</v>
      </c>
      <c r="E1" s="120" t="s">
        <v>463</v>
      </c>
      <c r="F1" s="120" t="s">
        <v>464</v>
      </c>
      <c r="G1" s="120" t="s">
        <v>465</v>
      </c>
      <c r="H1" s="120" t="s">
        <v>466</v>
      </c>
      <c r="I1" s="150" t="s">
        <v>467</v>
      </c>
      <c r="J1" s="151" t="s">
        <v>468</v>
      </c>
      <c r="K1" s="120" t="s">
        <v>667</v>
      </c>
      <c r="L1" s="120" t="s">
        <v>668</v>
      </c>
      <c r="M1" s="152" t="s">
        <v>471</v>
      </c>
      <c r="N1" s="153" t="s">
        <v>669</v>
      </c>
      <c r="O1" s="120" t="s">
        <v>473</v>
      </c>
      <c r="Q1" s="154"/>
      <c r="R1" s="154"/>
    </row>
    <row r="2" spans="1:18" s="124" customFormat="1" x14ac:dyDescent="0.35">
      <c r="A2" s="91" t="s">
        <v>474</v>
      </c>
      <c r="B2" s="91" t="s">
        <v>670</v>
      </c>
      <c r="C2" s="155"/>
      <c r="D2" s="122"/>
      <c r="E2" s="122"/>
      <c r="F2" s="122"/>
      <c r="G2" s="122"/>
      <c r="H2" s="122"/>
      <c r="I2" s="156"/>
      <c r="J2" s="155"/>
      <c r="K2" s="130" t="s">
        <v>141</v>
      </c>
      <c r="L2" s="130" t="s">
        <v>141</v>
      </c>
      <c r="M2" s="130" t="s">
        <v>141</v>
      </c>
      <c r="N2" s="130" t="s">
        <v>141</v>
      </c>
      <c r="O2" s="123"/>
      <c r="Q2" s="158"/>
      <c r="R2" s="157"/>
    </row>
    <row r="3" spans="1:18" s="124" customFormat="1" x14ac:dyDescent="0.35">
      <c r="A3" s="125"/>
      <c r="B3" s="159">
        <v>10</v>
      </c>
      <c r="C3" s="160" t="s">
        <v>478</v>
      </c>
      <c r="D3" s="127" t="s">
        <v>743</v>
      </c>
      <c r="E3" s="127" t="s">
        <v>480</v>
      </c>
      <c r="F3" s="128" t="s">
        <v>481</v>
      </c>
      <c r="G3" s="128"/>
      <c r="H3" s="128" t="s">
        <v>136</v>
      </c>
      <c r="I3" s="161">
        <v>1</v>
      </c>
      <c r="J3" s="162" t="s">
        <v>141</v>
      </c>
      <c r="K3" s="130">
        <v>1000</v>
      </c>
      <c r="L3" s="130">
        <v>1000</v>
      </c>
      <c r="M3" s="130">
        <v>50</v>
      </c>
      <c r="N3" s="130">
        <v>500</v>
      </c>
      <c r="Q3" s="158"/>
      <c r="R3" s="157"/>
    </row>
    <row r="4" spans="1:18" s="124" customFormat="1" x14ac:dyDescent="0.35">
      <c r="A4" s="130"/>
      <c r="B4" s="159">
        <v>20</v>
      </c>
      <c r="C4" s="164" t="s">
        <v>671</v>
      </c>
      <c r="D4" s="127" t="s">
        <v>744</v>
      </c>
      <c r="E4" s="127" t="s">
        <v>141</v>
      </c>
      <c r="F4" s="128" t="s">
        <v>481</v>
      </c>
      <c r="G4" s="128"/>
      <c r="H4" s="128" t="s">
        <v>136</v>
      </c>
      <c r="I4" s="161">
        <v>1</v>
      </c>
      <c r="J4" s="162" t="s">
        <v>141</v>
      </c>
      <c r="K4" s="130">
        <v>528</v>
      </c>
      <c r="L4" s="130">
        <v>528</v>
      </c>
      <c r="M4" s="130">
        <v>70</v>
      </c>
      <c r="N4" s="130">
        <v>158.4</v>
      </c>
      <c r="O4" s="127"/>
      <c r="Q4" s="158"/>
      <c r="R4" s="157"/>
    </row>
    <row r="5" spans="1:18" s="124" customFormat="1" x14ac:dyDescent="0.35">
      <c r="A5" s="130"/>
      <c r="B5" s="159">
        <v>30</v>
      </c>
      <c r="C5" s="16" t="s">
        <v>486</v>
      </c>
      <c r="D5" s="127" t="s">
        <v>745</v>
      </c>
      <c r="E5" s="127" t="s">
        <v>141</v>
      </c>
      <c r="F5" s="128" t="s">
        <v>481</v>
      </c>
      <c r="G5" s="128"/>
      <c r="H5" s="128" t="s">
        <v>136</v>
      </c>
      <c r="I5" s="161">
        <v>1</v>
      </c>
      <c r="J5" s="162" t="s">
        <v>141</v>
      </c>
      <c r="K5" s="130">
        <v>199</v>
      </c>
      <c r="L5" s="130">
        <v>199</v>
      </c>
      <c r="M5" s="130">
        <v>50</v>
      </c>
      <c r="N5" s="130">
        <v>99.5</v>
      </c>
      <c r="O5" s="127"/>
      <c r="Q5" s="158"/>
      <c r="R5" s="157"/>
    </row>
    <row r="6" spans="1:18" s="124" customFormat="1" x14ac:dyDescent="0.35">
      <c r="A6" s="130"/>
      <c r="B6" s="159">
        <v>40</v>
      </c>
      <c r="C6" s="16" t="s">
        <v>489</v>
      </c>
      <c r="D6" s="127" t="s">
        <v>489</v>
      </c>
      <c r="E6" s="127" t="s">
        <v>141</v>
      </c>
      <c r="F6" s="128" t="s">
        <v>481</v>
      </c>
      <c r="G6" s="128"/>
      <c r="H6" s="128" t="s">
        <v>136</v>
      </c>
      <c r="I6" s="161">
        <v>1</v>
      </c>
      <c r="J6" s="162" t="s">
        <v>141</v>
      </c>
      <c r="K6" s="130">
        <v>199</v>
      </c>
      <c r="L6" s="130">
        <v>199</v>
      </c>
      <c r="M6" s="130">
        <v>50</v>
      </c>
      <c r="N6" s="130">
        <v>99.5</v>
      </c>
      <c r="O6" s="127"/>
      <c r="Q6" s="158"/>
      <c r="R6" s="157"/>
    </row>
    <row r="7" spans="1:18" s="124" customFormat="1" x14ac:dyDescent="0.35">
      <c r="A7" s="130"/>
      <c r="B7" s="159">
        <v>50</v>
      </c>
      <c r="C7" s="16" t="s">
        <v>493</v>
      </c>
      <c r="D7" s="127" t="s">
        <v>746</v>
      </c>
      <c r="E7" s="127" t="s">
        <v>141</v>
      </c>
      <c r="F7" s="128" t="s">
        <v>481</v>
      </c>
      <c r="G7" s="128"/>
      <c r="H7" s="128" t="s">
        <v>136</v>
      </c>
      <c r="I7" s="161">
        <v>1</v>
      </c>
      <c r="J7" s="162" t="s">
        <v>141</v>
      </c>
      <c r="K7" s="130">
        <v>169</v>
      </c>
      <c r="L7" s="130">
        <v>169</v>
      </c>
      <c r="M7" s="130">
        <v>50</v>
      </c>
      <c r="N7" s="130">
        <v>84.5</v>
      </c>
      <c r="O7" s="127"/>
      <c r="Q7" s="158"/>
      <c r="R7" s="157"/>
    </row>
    <row r="8" spans="1:18" s="124" customFormat="1" x14ac:dyDescent="0.35">
      <c r="A8" s="125"/>
      <c r="B8" s="159">
        <v>60</v>
      </c>
      <c r="C8" s="160" t="s">
        <v>478</v>
      </c>
      <c r="D8" s="127" t="s">
        <v>743</v>
      </c>
      <c r="E8" s="127" t="s">
        <v>480</v>
      </c>
      <c r="F8" s="128" t="s">
        <v>481</v>
      </c>
      <c r="G8" s="128"/>
      <c r="H8" s="128" t="s">
        <v>136</v>
      </c>
      <c r="I8" s="161">
        <v>1</v>
      </c>
      <c r="J8" s="162" t="s">
        <v>141</v>
      </c>
      <c r="K8" s="130">
        <v>1000</v>
      </c>
      <c r="L8" s="130">
        <v>1000</v>
      </c>
      <c r="M8" s="130">
        <v>100</v>
      </c>
      <c r="N8" s="130">
        <v>0</v>
      </c>
      <c r="Q8" s="158"/>
      <c r="R8" s="157"/>
    </row>
    <row r="9" spans="1:18" s="118" customFormat="1" x14ac:dyDescent="0.35">
      <c r="A9" s="133" t="s">
        <v>747</v>
      </c>
      <c r="B9" s="159" t="s">
        <v>141</v>
      </c>
      <c r="C9" s="165" t="s">
        <v>141</v>
      </c>
      <c r="D9" s="133" t="s">
        <v>141</v>
      </c>
      <c r="E9" s="133" t="s">
        <v>141</v>
      </c>
      <c r="F9" s="133" t="s">
        <v>141</v>
      </c>
      <c r="G9" s="133" t="s">
        <v>141</v>
      </c>
      <c r="H9" s="133" t="s">
        <v>141</v>
      </c>
      <c r="I9" s="166" t="s">
        <v>141</v>
      </c>
      <c r="J9" s="165" t="s">
        <v>141</v>
      </c>
      <c r="K9" s="133" t="s">
        <v>141</v>
      </c>
      <c r="L9" s="133" t="s">
        <v>141</v>
      </c>
      <c r="M9" s="167" t="s">
        <v>497</v>
      </c>
      <c r="N9" s="168">
        <v>941.9</v>
      </c>
      <c r="O9" s="169" t="s">
        <v>141</v>
      </c>
      <c r="P9" s="170"/>
      <c r="Q9" s="171"/>
      <c r="R9" s="163"/>
    </row>
    <row r="10" spans="1:18" s="118" customFormat="1" x14ac:dyDescent="0.35">
      <c r="C10" s="172"/>
      <c r="I10" s="173"/>
      <c r="J10" s="172"/>
      <c r="K10" s="118" t="s">
        <v>141</v>
      </c>
      <c r="L10" s="118" t="s">
        <v>141</v>
      </c>
      <c r="M10" s="130" t="s">
        <v>141</v>
      </c>
      <c r="Q10" s="157"/>
      <c r="R10" s="157"/>
    </row>
    <row r="11" spans="1:18" s="118" customFormat="1" x14ac:dyDescent="0.35">
      <c r="C11" s="172"/>
      <c r="I11" s="173"/>
      <c r="J11" s="172"/>
      <c r="K11" s="118" t="s">
        <v>141</v>
      </c>
      <c r="L11" s="118" t="s">
        <v>141</v>
      </c>
      <c r="M11" s="130" t="s">
        <v>141</v>
      </c>
      <c r="Q11" s="157"/>
      <c r="R11" s="157"/>
    </row>
    <row r="12" spans="1:18" s="118" customFormat="1" x14ac:dyDescent="0.35">
      <c r="A12" s="91" t="s">
        <v>498</v>
      </c>
      <c r="B12" s="91" t="s">
        <v>499</v>
      </c>
      <c r="C12" s="155"/>
      <c r="D12" s="122"/>
      <c r="E12" s="122"/>
      <c r="F12" s="122"/>
      <c r="G12" s="122"/>
      <c r="H12" s="122"/>
      <c r="I12" s="156"/>
      <c r="J12" s="155"/>
      <c r="K12" s="122" t="s">
        <v>141</v>
      </c>
      <c r="L12" s="122" t="s">
        <v>141</v>
      </c>
      <c r="M12" s="130" t="s">
        <v>141</v>
      </c>
      <c r="N12" s="123"/>
      <c r="O12" s="136"/>
      <c r="Q12" s="157"/>
      <c r="R12" s="157"/>
    </row>
    <row r="13" spans="1:18" s="118" customFormat="1" x14ac:dyDescent="0.35">
      <c r="A13" s="125"/>
      <c r="B13" s="159">
        <v>10</v>
      </c>
      <c r="C13" s="160" t="s">
        <v>478</v>
      </c>
      <c r="D13" s="127" t="s">
        <v>743</v>
      </c>
      <c r="E13" s="127" t="s">
        <v>480</v>
      </c>
      <c r="F13" s="128" t="s">
        <v>481</v>
      </c>
      <c r="G13" s="128"/>
      <c r="H13" s="128" t="s">
        <v>136</v>
      </c>
      <c r="I13" s="161">
        <v>1</v>
      </c>
      <c r="J13" s="162" t="s">
        <v>141</v>
      </c>
      <c r="K13" s="130">
        <v>1000</v>
      </c>
      <c r="L13" s="130">
        <v>1000</v>
      </c>
      <c r="M13" s="130">
        <v>50</v>
      </c>
      <c r="N13" s="130">
        <v>500</v>
      </c>
      <c r="O13" s="137"/>
      <c r="Q13" s="158"/>
      <c r="R13" s="157"/>
    </row>
    <row r="14" spans="1:18" s="118" customFormat="1" x14ac:dyDescent="0.35">
      <c r="A14" s="130"/>
      <c r="B14" s="159">
        <v>20</v>
      </c>
      <c r="C14" s="164" t="s">
        <v>671</v>
      </c>
      <c r="D14" s="127" t="s">
        <v>744</v>
      </c>
      <c r="E14" s="127" t="s">
        <v>141</v>
      </c>
      <c r="F14" s="128" t="s">
        <v>481</v>
      </c>
      <c r="G14" s="128"/>
      <c r="H14" s="128" t="s">
        <v>136</v>
      </c>
      <c r="I14" s="161">
        <v>1</v>
      </c>
      <c r="J14" s="162" t="s">
        <v>141</v>
      </c>
      <c r="K14" s="130">
        <v>528</v>
      </c>
      <c r="L14" s="130">
        <v>528</v>
      </c>
      <c r="M14" s="130">
        <v>70</v>
      </c>
      <c r="N14" s="130">
        <v>158.4</v>
      </c>
      <c r="O14" s="137"/>
      <c r="Q14" s="158"/>
      <c r="R14" s="157"/>
    </row>
    <row r="15" spans="1:18" s="118" customFormat="1" x14ac:dyDescent="0.35">
      <c r="A15" s="130"/>
      <c r="B15" s="159">
        <v>30</v>
      </c>
      <c r="C15" s="16" t="s">
        <v>486</v>
      </c>
      <c r="D15" s="127" t="s">
        <v>745</v>
      </c>
      <c r="E15" s="127" t="s">
        <v>141</v>
      </c>
      <c r="F15" s="128" t="s">
        <v>481</v>
      </c>
      <c r="G15" s="128"/>
      <c r="H15" s="128" t="s">
        <v>136</v>
      </c>
      <c r="I15" s="161">
        <v>1</v>
      </c>
      <c r="J15" s="162" t="s">
        <v>141</v>
      </c>
      <c r="K15" s="130">
        <v>199</v>
      </c>
      <c r="L15" s="130">
        <v>199</v>
      </c>
      <c r="M15" s="130">
        <v>50</v>
      </c>
      <c r="N15" s="130">
        <v>99.5</v>
      </c>
      <c r="O15" s="137"/>
      <c r="Q15" s="158"/>
      <c r="R15" s="157"/>
    </row>
    <row r="16" spans="1:18" s="118" customFormat="1" x14ac:dyDescent="0.35">
      <c r="A16" s="130"/>
      <c r="B16" s="159">
        <v>40</v>
      </c>
      <c r="C16" s="16" t="s">
        <v>489</v>
      </c>
      <c r="D16" s="127" t="s">
        <v>489</v>
      </c>
      <c r="E16" s="127" t="s">
        <v>141</v>
      </c>
      <c r="F16" s="128" t="s">
        <v>481</v>
      </c>
      <c r="G16" s="128"/>
      <c r="H16" s="128" t="s">
        <v>136</v>
      </c>
      <c r="I16" s="161">
        <v>1</v>
      </c>
      <c r="J16" s="162" t="s">
        <v>141</v>
      </c>
      <c r="K16" s="130">
        <v>199</v>
      </c>
      <c r="L16" s="130">
        <v>199</v>
      </c>
      <c r="M16" s="130">
        <v>50</v>
      </c>
      <c r="N16" s="130">
        <v>99.5</v>
      </c>
      <c r="O16" s="137"/>
      <c r="Q16" s="158"/>
      <c r="R16" s="157"/>
    </row>
    <row r="17" spans="1:18" s="118" customFormat="1" x14ac:dyDescent="0.35">
      <c r="A17" s="130"/>
      <c r="B17" s="159">
        <v>50</v>
      </c>
      <c r="C17" s="16" t="s">
        <v>493</v>
      </c>
      <c r="D17" s="127" t="s">
        <v>746</v>
      </c>
      <c r="E17" s="127" t="s">
        <v>141</v>
      </c>
      <c r="F17" s="128" t="s">
        <v>481</v>
      </c>
      <c r="G17" s="128"/>
      <c r="H17" s="128" t="s">
        <v>136</v>
      </c>
      <c r="I17" s="161">
        <v>1</v>
      </c>
      <c r="J17" s="162" t="s">
        <v>141</v>
      </c>
      <c r="K17" s="130">
        <v>169</v>
      </c>
      <c r="L17" s="130">
        <v>169</v>
      </c>
      <c r="M17" s="130">
        <v>50</v>
      </c>
      <c r="N17" s="130">
        <v>84.5</v>
      </c>
      <c r="O17" s="137"/>
      <c r="Q17" s="158"/>
      <c r="R17" s="157"/>
    </row>
    <row r="18" spans="1:18" s="124" customFormat="1" x14ac:dyDescent="0.35">
      <c r="A18" s="125"/>
      <c r="B18" s="159">
        <v>60</v>
      </c>
      <c r="C18" s="160" t="s">
        <v>478</v>
      </c>
      <c r="D18" s="127" t="s">
        <v>743</v>
      </c>
      <c r="E18" s="127" t="s">
        <v>480</v>
      </c>
      <c r="F18" s="128" t="s">
        <v>481</v>
      </c>
      <c r="G18" s="128"/>
      <c r="H18" s="128" t="s">
        <v>136</v>
      </c>
      <c r="I18" s="161">
        <v>1</v>
      </c>
      <c r="J18" s="162" t="s">
        <v>141</v>
      </c>
      <c r="K18" s="130">
        <v>1000</v>
      </c>
      <c r="L18" s="130">
        <v>1000</v>
      </c>
      <c r="M18" s="130">
        <v>100</v>
      </c>
      <c r="N18" s="130">
        <v>0</v>
      </c>
      <c r="Q18" s="158"/>
      <c r="R18" s="157"/>
    </row>
    <row r="19" spans="1:18" s="118" customFormat="1" x14ac:dyDescent="0.35">
      <c r="A19" s="133" t="s">
        <v>748</v>
      </c>
      <c r="B19" s="159" t="s">
        <v>141</v>
      </c>
      <c r="C19" s="165" t="s">
        <v>141</v>
      </c>
      <c r="D19" s="133" t="s">
        <v>141</v>
      </c>
      <c r="E19" s="133" t="s">
        <v>141</v>
      </c>
      <c r="F19" s="133" t="s">
        <v>141</v>
      </c>
      <c r="G19" s="133" t="s">
        <v>141</v>
      </c>
      <c r="H19" s="133" t="s">
        <v>141</v>
      </c>
      <c r="I19" s="166" t="s">
        <v>141</v>
      </c>
      <c r="J19" s="165" t="s">
        <v>141</v>
      </c>
      <c r="K19" s="133" t="s">
        <v>141</v>
      </c>
      <c r="L19" s="133" t="s">
        <v>141</v>
      </c>
      <c r="M19" s="167" t="s">
        <v>497</v>
      </c>
      <c r="N19" s="168">
        <v>941.9</v>
      </c>
      <c r="O19" s="169" t="s">
        <v>141</v>
      </c>
      <c r="P19" s="170"/>
      <c r="Q19" s="171"/>
      <c r="R19" s="157"/>
    </row>
    <row r="20" spans="1:18" x14ac:dyDescent="0.35">
      <c r="K20" t="s">
        <v>141</v>
      </c>
      <c r="L20" t="s">
        <v>141</v>
      </c>
      <c r="M20" s="130" t="s">
        <v>141</v>
      </c>
      <c r="Q20" s="157"/>
      <c r="R20" s="157"/>
    </row>
    <row r="21" spans="1:18" x14ac:dyDescent="0.35">
      <c r="K21" t="s">
        <v>141</v>
      </c>
      <c r="L21" t="s">
        <v>141</v>
      </c>
      <c r="M21" s="130" t="s">
        <v>141</v>
      </c>
      <c r="Q21" s="157"/>
      <c r="R21" s="157"/>
    </row>
    <row r="22" spans="1:18" x14ac:dyDescent="0.35">
      <c r="A22" s="91" t="s">
        <v>505</v>
      </c>
      <c r="B22" s="91" t="s">
        <v>424</v>
      </c>
      <c r="C22" s="155"/>
      <c r="D22" s="122"/>
      <c r="E22" s="122"/>
      <c r="F22" s="122"/>
      <c r="G22" s="122"/>
      <c r="H22" s="122"/>
      <c r="I22" s="156"/>
      <c r="J22" s="155"/>
      <c r="K22" s="122" t="s">
        <v>141</v>
      </c>
      <c r="L22" s="122" t="s">
        <v>141</v>
      </c>
      <c r="M22" s="130" t="s">
        <v>141</v>
      </c>
      <c r="N22" s="123"/>
      <c r="O22" s="123"/>
      <c r="Q22" s="157"/>
      <c r="R22" s="157"/>
    </row>
    <row r="23" spans="1:18" x14ac:dyDescent="0.35">
      <c r="A23" s="125"/>
      <c r="B23" s="159">
        <v>10</v>
      </c>
      <c r="C23" s="160" t="s">
        <v>478</v>
      </c>
      <c r="D23" s="127" t="s">
        <v>743</v>
      </c>
      <c r="E23" s="127" t="s">
        <v>480</v>
      </c>
      <c r="F23" s="128" t="s">
        <v>481</v>
      </c>
      <c r="G23" s="128"/>
      <c r="H23" s="128" t="s">
        <v>136</v>
      </c>
      <c r="I23" s="161">
        <v>1</v>
      </c>
      <c r="J23" s="162" t="s">
        <v>141</v>
      </c>
      <c r="K23" s="130">
        <v>1000</v>
      </c>
      <c r="L23" s="130">
        <v>1000</v>
      </c>
      <c r="M23" s="130">
        <v>50</v>
      </c>
      <c r="N23" s="130">
        <v>500</v>
      </c>
      <c r="O23" s="127"/>
      <c r="Q23" s="158"/>
      <c r="R23" s="157"/>
    </row>
    <row r="24" spans="1:18" x14ac:dyDescent="0.35">
      <c r="A24" s="130"/>
      <c r="B24" s="159">
        <v>20</v>
      </c>
      <c r="C24" s="164" t="s">
        <v>671</v>
      </c>
      <c r="D24" s="127" t="s">
        <v>744</v>
      </c>
      <c r="E24" s="127" t="s">
        <v>141</v>
      </c>
      <c r="F24" s="128" t="s">
        <v>481</v>
      </c>
      <c r="G24" s="128"/>
      <c r="H24" s="128" t="s">
        <v>136</v>
      </c>
      <c r="I24" s="161">
        <v>1</v>
      </c>
      <c r="J24" s="162" t="s">
        <v>141</v>
      </c>
      <c r="K24" s="130">
        <v>528</v>
      </c>
      <c r="L24" s="130">
        <v>528</v>
      </c>
      <c r="M24" s="130">
        <v>70</v>
      </c>
      <c r="N24" s="130">
        <v>158.4</v>
      </c>
      <c r="O24" s="127"/>
      <c r="Q24" s="158"/>
      <c r="R24" s="157"/>
    </row>
    <row r="25" spans="1:18" x14ac:dyDescent="0.35">
      <c r="A25" s="130"/>
      <c r="B25" s="159">
        <v>30</v>
      </c>
      <c r="C25" s="16" t="s">
        <v>486</v>
      </c>
      <c r="D25" s="127" t="s">
        <v>745</v>
      </c>
      <c r="E25" s="127" t="s">
        <v>141</v>
      </c>
      <c r="F25" s="128" t="s">
        <v>481</v>
      </c>
      <c r="G25" s="128"/>
      <c r="H25" s="128" t="s">
        <v>136</v>
      </c>
      <c r="I25" s="161">
        <v>1</v>
      </c>
      <c r="J25" s="162" t="s">
        <v>141</v>
      </c>
      <c r="K25" s="130">
        <v>199</v>
      </c>
      <c r="L25" s="130">
        <v>199</v>
      </c>
      <c r="M25" s="130">
        <v>50</v>
      </c>
      <c r="N25" s="130">
        <v>99.5</v>
      </c>
      <c r="O25" s="127"/>
      <c r="Q25" s="158"/>
      <c r="R25" s="157"/>
    </row>
    <row r="26" spans="1:18" x14ac:dyDescent="0.35">
      <c r="A26" s="130"/>
      <c r="B26" s="159">
        <v>40</v>
      </c>
      <c r="C26" s="16" t="s">
        <v>489</v>
      </c>
      <c r="D26" s="127" t="s">
        <v>489</v>
      </c>
      <c r="E26" s="127" t="s">
        <v>141</v>
      </c>
      <c r="F26" s="128" t="s">
        <v>481</v>
      </c>
      <c r="G26" s="128"/>
      <c r="H26" s="128" t="s">
        <v>136</v>
      </c>
      <c r="I26" s="161">
        <v>1</v>
      </c>
      <c r="J26" s="162" t="s">
        <v>141</v>
      </c>
      <c r="K26" s="130">
        <v>199</v>
      </c>
      <c r="L26" s="130">
        <v>199</v>
      </c>
      <c r="M26" s="130">
        <v>50</v>
      </c>
      <c r="N26" s="130">
        <v>99.5</v>
      </c>
      <c r="O26" s="127"/>
      <c r="Q26" s="158"/>
      <c r="R26" s="157"/>
    </row>
    <row r="27" spans="1:18" x14ac:dyDescent="0.35">
      <c r="A27" s="130"/>
      <c r="B27" s="159">
        <v>50</v>
      </c>
      <c r="C27" s="16" t="s">
        <v>493</v>
      </c>
      <c r="D27" s="127" t="s">
        <v>746</v>
      </c>
      <c r="E27" s="127" t="s">
        <v>141</v>
      </c>
      <c r="F27" s="128" t="s">
        <v>481</v>
      </c>
      <c r="G27" s="128"/>
      <c r="H27" s="128" t="s">
        <v>136</v>
      </c>
      <c r="I27" s="161">
        <v>1</v>
      </c>
      <c r="J27" s="162" t="s">
        <v>141</v>
      </c>
      <c r="K27" s="130">
        <v>169</v>
      </c>
      <c r="L27" s="130">
        <v>169</v>
      </c>
      <c r="M27" s="130">
        <v>50</v>
      </c>
      <c r="N27" s="130">
        <v>84.5</v>
      </c>
      <c r="O27" s="127"/>
      <c r="Q27" s="158"/>
      <c r="R27" s="157"/>
    </row>
    <row r="28" spans="1:18" s="124" customFormat="1" x14ac:dyDescent="0.35">
      <c r="A28" s="125"/>
      <c r="B28" s="159">
        <v>60</v>
      </c>
      <c r="C28" s="160" t="s">
        <v>478</v>
      </c>
      <c r="D28" s="127" t="s">
        <v>743</v>
      </c>
      <c r="E28" s="127" t="s">
        <v>480</v>
      </c>
      <c r="F28" s="128" t="s">
        <v>481</v>
      </c>
      <c r="G28" s="128"/>
      <c r="H28" s="128" t="s">
        <v>136</v>
      </c>
      <c r="I28" s="161">
        <v>1</v>
      </c>
      <c r="J28" s="162" t="s">
        <v>141</v>
      </c>
      <c r="K28" s="130">
        <v>1000</v>
      </c>
      <c r="L28" s="130">
        <v>1000</v>
      </c>
      <c r="M28" s="130">
        <v>100</v>
      </c>
      <c r="N28" s="130">
        <v>0</v>
      </c>
      <c r="Q28" s="158"/>
      <c r="R28" s="157"/>
    </row>
    <row r="29" spans="1:18" x14ac:dyDescent="0.35">
      <c r="A29" s="133" t="s">
        <v>749</v>
      </c>
      <c r="B29" s="159" t="s">
        <v>141</v>
      </c>
      <c r="C29" s="165" t="s">
        <v>141</v>
      </c>
      <c r="D29" s="133" t="s">
        <v>141</v>
      </c>
      <c r="E29" s="133" t="s">
        <v>141</v>
      </c>
      <c r="F29" s="133" t="s">
        <v>141</v>
      </c>
      <c r="G29" s="133" t="s">
        <v>141</v>
      </c>
      <c r="H29" s="133" t="s">
        <v>141</v>
      </c>
      <c r="I29" s="166" t="s">
        <v>141</v>
      </c>
      <c r="J29" s="165" t="s">
        <v>141</v>
      </c>
      <c r="K29" s="133" t="s">
        <v>141</v>
      </c>
      <c r="L29" s="133" t="s">
        <v>141</v>
      </c>
      <c r="M29" s="167" t="s">
        <v>497</v>
      </c>
      <c r="N29" s="168">
        <v>941.9</v>
      </c>
      <c r="O29" s="169" t="s">
        <v>141</v>
      </c>
      <c r="P29" s="170"/>
      <c r="Q29" s="171"/>
      <c r="R29" s="157"/>
    </row>
    <row r="30" spans="1:18" x14ac:dyDescent="0.35">
      <c r="A30" s="118"/>
      <c r="B30" s="118"/>
      <c r="C30" s="172"/>
      <c r="D30" s="118"/>
      <c r="E30" s="118"/>
      <c r="F30" s="118"/>
      <c r="G30" s="118"/>
      <c r="H30" s="118"/>
      <c r="I30" s="173"/>
      <c r="J30" s="172"/>
      <c r="K30" s="118" t="s">
        <v>141</v>
      </c>
      <c r="L30" s="118" t="s">
        <v>141</v>
      </c>
      <c r="M30" s="130" t="s">
        <v>141</v>
      </c>
      <c r="N30" s="118"/>
      <c r="O30" s="118"/>
      <c r="Q30" s="157"/>
      <c r="R30" s="157"/>
    </row>
    <row r="31" spans="1:18" x14ac:dyDescent="0.35">
      <c r="A31" s="118"/>
      <c r="B31" s="118"/>
      <c r="C31" s="172"/>
      <c r="D31" s="118"/>
      <c r="E31" s="118"/>
      <c r="F31" s="118"/>
      <c r="G31" s="118"/>
      <c r="H31" s="118"/>
      <c r="I31" s="173"/>
      <c r="J31" s="172"/>
      <c r="K31" s="118" t="s">
        <v>141</v>
      </c>
      <c r="L31" s="118" t="s">
        <v>141</v>
      </c>
      <c r="M31" s="130" t="s">
        <v>141</v>
      </c>
      <c r="N31" s="118"/>
      <c r="O31" s="118"/>
      <c r="Q31" s="157"/>
      <c r="R31" s="157"/>
    </row>
    <row r="32" spans="1:18" x14ac:dyDescent="0.35">
      <c r="A32" s="91" t="s">
        <v>508</v>
      </c>
      <c r="B32" s="91" t="s">
        <v>509</v>
      </c>
      <c r="C32" s="155"/>
      <c r="D32" s="122"/>
      <c r="E32" s="122"/>
      <c r="F32" s="122"/>
      <c r="G32" s="122"/>
      <c r="H32" s="122"/>
      <c r="I32" s="156"/>
      <c r="J32" s="155"/>
      <c r="K32" s="122" t="s">
        <v>141</v>
      </c>
      <c r="L32" s="122" t="s">
        <v>141</v>
      </c>
      <c r="M32" s="130" t="s">
        <v>141</v>
      </c>
      <c r="N32" s="123"/>
      <c r="O32" s="136"/>
      <c r="Q32" s="157"/>
      <c r="R32" s="157"/>
    </row>
    <row r="33" spans="1:18" x14ac:dyDescent="0.35">
      <c r="A33" s="125"/>
      <c r="B33" s="159">
        <v>10</v>
      </c>
      <c r="C33" s="160" t="s">
        <v>478</v>
      </c>
      <c r="D33" s="127" t="s">
        <v>743</v>
      </c>
      <c r="E33" s="127" t="s">
        <v>480</v>
      </c>
      <c r="F33" s="128" t="s">
        <v>481</v>
      </c>
      <c r="G33" s="128"/>
      <c r="H33" s="128" t="s">
        <v>136</v>
      </c>
      <c r="I33" s="161">
        <v>1</v>
      </c>
      <c r="J33" s="162" t="s">
        <v>141</v>
      </c>
      <c r="K33" s="130">
        <v>1000</v>
      </c>
      <c r="L33" s="130">
        <v>1000</v>
      </c>
      <c r="M33" s="130">
        <v>50</v>
      </c>
      <c r="N33" s="130">
        <v>500</v>
      </c>
      <c r="O33" s="137"/>
      <c r="Q33" s="158"/>
      <c r="R33" s="157"/>
    </row>
    <row r="34" spans="1:18" x14ac:dyDescent="0.35">
      <c r="A34" s="130"/>
      <c r="B34" s="159">
        <v>20</v>
      </c>
      <c r="C34" s="164" t="s">
        <v>671</v>
      </c>
      <c r="D34" s="127" t="s">
        <v>744</v>
      </c>
      <c r="E34" s="127" t="s">
        <v>141</v>
      </c>
      <c r="F34" s="128" t="s">
        <v>481</v>
      </c>
      <c r="G34" s="128"/>
      <c r="H34" s="128" t="s">
        <v>136</v>
      </c>
      <c r="I34" s="161">
        <v>1</v>
      </c>
      <c r="J34" s="162" t="s">
        <v>141</v>
      </c>
      <c r="K34" s="130">
        <v>528</v>
      </c>
      <c r="L34" s="130">
        <v>528</v>
      </c>
      <c r="M34" s="130">
        <v>70</v>
      </c>
      <c r="N34" s="130">
        <v>158.4</v>
      </c>
      <c r="O34" s="137"/>
      <c r="Q34" s="158"/>
      <c r="R34" s="157"/>
    </row>
    <row r="35" spans="1:18" x14ac:dyDescent="0.35">
      <c r="A35" s="130"/>
      <c r="B35" s="159">
        <v>30</v>
      </c>
      <c r="C35" s="16" t="s">
        <v>486</v>
      </c>
      <c r="D35" s="127" t="s">
        <v>745</v>
      </c>
      <c r="E35" s="127" t="s">
        <v>141</v>
      </c>
      <c r="F35" s="128" t="s">
        <v>481</v>
      </c>
      <c r="G35" s="128"/>
      <c r="H35" s="128" t="s">
        <v>136</v>
      </c>
      <c r="I35" s="161">
        <v>1</v>
      </c>
      <c r="J35" s="162" t="s">
        <v>141</v>
      </c>
      <c r="K35" s="130">
        <v>199</v>
      </c>
      <c r="L35" s="130">
        <v>199</v>
      </c>
      <c r="M35" s="130">
        <v>50</v>
      </c>
      <c r="N35" s="130">
        <v>99.5</v>
      </c>
      <c r="O35" s="137"/>
      <c r="Q35" s="158"/>
      <c r="R35" s="157"/>
    </row>
    <row r="36" spans="1:18" x14ac:dyDescent="0.35">
      <c r="A36" s="130"/>
      <c r="B36" s="159">
        <v>40</v>
      </c>
      <c r="C36" s="16" t="s">
        <v>489</v>
      </c>
      <c r="D36" s="127" t="s">
        <v>489</v>
      </c>
      <c r="E36" s="127" t="s">
        <v>141</v>
      </c>
      <c r="F36" s="128" t="s">
        <v>481</v>
      </c>
      <c r="G36" s="128"/>
      <c r="H36" s="128" t="s">
        <v>136</v>
      </c>
      <c r="I36" s="161">
        <v>1</v>
      </c>
      <c r="J36" s="162" t="s">
        <v>141</v>
      </c>
      <c r="K36" s="130">
        <v>199</v>
      </c>
      <c r="L36" s="130">
        <v>199</v>
      </c>
      <c r="M36" s="130">
        <v>50</v>
      </c>
      <c r="N36" s="130">
        <v>99.5</v>
      </c>
      <c r="O36" s="137"/>
      <c r="Q36" s="158"/>
      <c r="R36" s="157"/>
    </row>
    <row r="37" spans="1:18" x14ac:dyDescent="0.35">
      <c r="A37" s="130"/>
      <c r="B37" s="159">
        <v>50</v>
      </c>
      <c r="C37" s="16" t="s">
        <v>493</v>
      </c>
      <c r="D37" s="127" t="s">
        <v>746</v>
      </c>
      <c r="E37" s="127" t="s">
        <v>141</v>
      </c>
      <c r="F37" s="128" t="s">
        <v>481</v>
      </c>
      <c r="G37" s="128"/>
      <c r="H37" s="128" t="s">
        <v>136</v>
      </c>
      <c r="I37" s="161">
        <v>1</v>
      </c>
      <c r="J37" s="162" t="s">
        <v>141</v>
      </c>
      <c r="K37" s="130">
        <v>169</v>
      </c>
      <c r="L37" s="130">
        <v>169</v>
      </c>
      <c r="M37" s="130">
        <v>50</v>
      </c>
      <c r="N37" s="130">
        <v>84.5</v>
      </c>
      <c r="O37" s="137"/>
      <c r="Q37" s="158"/>
      <c r="R37" s="157"/>
    </row>
    <row r="38" spans="1:18" s="124" customFormat="1" x14ac:dyDescent="0.35">
      <c r="A38" s="125"/>
      <c r="B38" s="159">
        <v>60</v>
      </c>
      <c r="C38" s="160" t="s">
        <v>478</v>
      </c>
      <c r="D38" s="127" t="s">
        <v>743</v>
      </c>
      <c r="E38" s="127" t="s">
        <v>480</v>
      </c>
      <c r="F38" s="128" t="s">
        <v>481</v>
      </c>
      <c r="G38" s="128"/>
      <c r="H38" s="128" t="s">
        <v>136</v>
      </c>
      <c r="I38" s="161">
        <v>1</v>
      </c>
      <c r="J38" s="162" t="s">
        <v>141</v>
      </c>
      <c r="K38" s="130">
        <v>1000</v>
      </c>
      <c r="L38" s="130">
        <v>1000</v>
      </c>
      <c r="M38" s="130">
        <v>100</v>
      </c>
      <c r="N38" s="130">
        <v>0</v>
      </c>
      <c r="Q38" s="158"/>
      <c r="R38" s="157"/>
    </row>
    <row r="39" spans="1:18" x14ac:dyDescent="0.35">
      <c r="A39" s="133" t="s">
        <v>750</v>
      </c>
      <c r="B39" s="159" t="s">
        <v>141</v>
      </c>
      <c r="C39" s="165" t="s">
        <v>141</v>
      </c>
      <c r="D39" s="133" t="s">
        <v>141</v>
      </c>
      <c r="E39" s="133" t="s">
        <v>141</v>
      </c>
      <c r="F39" s="133" t="s">
        <v>141</v>
      </c>
      <c r="G39" s="133" t="s">
        <v>141</v>
      </c>
      <c r="H39" s="133" t="s">
        <v>141</v>
      </c>
      <c r="I39" s="166" t="s">
        <v>141</v>
      </c>
      <c r="J39" s="165" t="s">
        <v>141</v>
      </c>
      <c r="K39" s="133" t="s">
        <v>141</v>
      </c>
      <c r="L39" s="133" t="s">
        <v>141</v>
      </c>
      <c r="M39" s="167" t="s">
        <v>497</v>
      </c>
      <c r="N39" s="168">
        <v>941.9</v>
      </c>
      <c r="O39" s="169" t="s">
        <v>141</v>
      </c>
      <c r="P39" s="170"/>
      <c r="Q39" s="171"/>
      <c r="R39" s="157"/>
    </row>
    <row r="40" spans="1:18" x14ac:dyDescent="0.35">
      <c r="K40" t="s">
        <v>141</v>
      </c>
      <c r="L40" t="s">
        <v>141</v>
      </c>
      <c r="M40" s="130" t="s">
        <v>141</v>
      </c>
      <c r="Q40" s="157"/>
      <c r="R40" s="157"/>
    </row>
    <row r="41" spans="1:18" x14ac:dyDescent="0.35">
      <c r="K41" t="s">
        <v>141</v>
      </c>
      <c r="L41" t="s">
        <v>141</v>
      </c>
      <c r="M41" s="130" t="s">
        <v>141</v>
      </c>
      <c r="Q41" s="157"/>
      <c r="R41" s="157"/>
    </row>
    <row r="42" spans="1:18" x14ac:dyDescent="0.35">
      <c r="A42" s="91" t="s">
        <v>512</v>
      </c>
      <c r="B42" s="91" t="s">
        <v>513</v>
      </c>
      <c r="C42" s="155"/>
      <c r="D42" s="122"/>
      <c r="E42" s="122"/>
      <c r="F42" s="122"/>
      <c r="G42" s="122"/>
      <c r="H42" s="122"/>
      <c r="I42" s="156"/>
      <c r="J42" s="155"/>
      <c r="K42" s="122" t="s">
        <v>141</v>
      </c>
      <c r="L42" s="122" t="s">
        <v>141</v>
      </c>
      <c r="M42" s="130" t="s">
        <v>141</v>
      </c>
      <c r="N42" s="123"/>
      <c r="O42" s="123"/>
      <c r="Q42" s="157"/>
      <c r="R42" s="157"/>
    </row>
    <row r="43" spans="1:18" x14ac:dyDescent="0.35">
      <c r="A43" s="125"/>
      <c r="B43" s="159">
        <v>10</v>
      </c>
      <c r="C43" s="160" t="s">
        <v>478</v>
      </c>
      <c r="D43" s="127" t="s">
        <v>743</v>
      </c>
      <c r="E43" s="127" t="s">
        <v>480</v>
      </c>
      <c r="F43" s="128" t="s">
        <v>481</v>
      </c>
      <c r="G43" s="128"/>
      <c r="H43" s="128" t="s">
        <v>136</v>
      </c>
      <c r="I43" s="161">
        <v>1</v>
      </c>
      <c r="J43" s="162" t="s">
        <v>141</v>
      </c>
      <c r="K43" s="130">
        <v>1000</v>
      </c>
      <c r="L43" s="130">
        <v>1000</v>
      </c>
      <c r="M43" s="130">
        <v>50</v>
      </c>
      <c r="N43" s="130">
        <v>500</v>
      </c>
      <c r="O43" s="127"/>
      <c r="Q43" s="158"/>
      <c r="R43" s="157"/>
    </row>
    <row r="44" spans="1:18" x14ac:dyDescent="0.35">
      <c r="A44" s="130"/>
      <c r="B44" s="159">
        <v>20</v>
      </c>
      <c r="C44" s="164" t="s">
        <v>671</v>
      </c>
      <c r="D44" s="127" t="s">
        <v>744</v>
      </c>
      <c r="E44" s="127" t="s">
        <v>141</v>
      </c>
      <c r="F44" s="128" t="s">
        <v>481</v>
      </c>
      <c r="G44" s="128"/>
      <c r="H44" s="128" t="s">
        <v>136</v>
      </c>
      <c r="I44" s="161">
        <v>1</v>
      </c>
      <c r="J44" s="162" t="s">
        <v>141</v>
      </c>
      <c r="K44" s="130">
        <v>528</v>
      </c>
      <c r="L44" s="130">
        <v>528</v>
      </c>
      <c r="M44" s="130">
        <v>70</v>
      </c>
      <c r="N44" s="130">
        <v>158.4</v>
      </c>
      <c r="O44" s="127"/>
      <c r="Q44" s="158"/>
      <c r="R44" s="157"/>
    </row>
    <row r="45" spans="1:18" x14ac:dyDescent="0.35">
      <c r="A45" s="130"/>
      <c r="B45" s="159">
        <v>30</v>
      </c>
      <c r="C45" s="16" t="s">
        <v>486</v>
      </c>
      <c r="D45" s="127" t="s">
        <v>745</v>
      </c>
      <c r="E45" s="127" t="s">
        <v>141</v>
      </c>
      <c r="F45" s="128" t="s">
        <v>481</v>
      </c>
      <c r="G45" s="128"/>
      <c r="H45" s="128" t="s">
        <v>136</v>
      </c>
      <c r="I45" s="161">
        <v>1</v>
      </c>
      <c r="J45" s="162" t="s">
        <v>141</v>
      </c>
      <c r="K45" s="130">
        <v>199</v>
      </c>
      <c r="L45" s="130">
        <v>199</v>
      </c>
      <c r="M45" s="130">
        <v>50</v>
      </c>
      <c r="N45" s="130">
        <v>99.5</v>
      </c>
      <c r="O45" s="127"/>
      <c r="Q45" s="158"/>
      <c r="R45" s="157"/>
    </row>
    <row r="46" spans="1:18" x14ac:dyDescent="0.35">
      <c r="A46" s="130"/>
      <c r="B46" s="159">
        <v>40</v>
      </c>
      <c r="C46" s="16" t="s">
        <v>489</v>
      </c>
      <c r="D46" s="127" t="s">
        <v>489</v>
      </c>
      <c r="E46" s="127" t="s">
        <v>141</v>
      </c>
      <c r="F46" s="128" t="s">
        <v>481</v>
      </c>
      <c r="G46" s="128"/>
      <c r="H46" s="128" t="s">
        <v>136</v>
      </c>
      <c r="I46" s="161">
        <v>1</v>
      </c>
      <c r="J46" s="162" t="s">
        <v>141</v>
      </c>
      <c r="K46" s="130">
        <v>199</v>
      </c>
      <c r="L46" s="130">
        <v>199</v>
      </c>
      <c r="M46" s="130">
        <v>50</v>
      </c>
      <c r="N46" s="130">
        <v>99.5</v>
      </c>
      <c r="O46" s="127"/>
      <c r="Q46" s="158"/>
      <c r="R46" s="157"/>
    </row>
    <row r="47" spans="1:18" x14ac:dyDescent="0.35">
      <c r="A47" s="130"/>
      <c r="B47" s="159">
        <v>50</v>
      </c>
      <c r="C47" s="16" t="s">
        <v>493</v>
      </c>
      <c r="D47" s="127" t="s">
        <v>746</v>
      </c>
      <c r="E47" s="127" t="s">
        <v>141</v>
      </c>
      <c r="F47" s="128" t="s">
        <v>481</v>
      </c>
      <c r="G47" s="128"/>
      <c r="H47" s="128" t="s">
        <v>136</v>
      </c>
      <c r="I47" s="161">
        <v>1</v>
      </c>
      <c r="J47" s="162" t="s">
        <v>141</v>
      </c>
      <c r="K47" s="130">
        <v>169</v>
      </c>
      <c r="L47" s="130">
        <v>169</v>
      </c>
      <c r="M47" s="130">
        <v>50</v>
      </c>
      <c r="N47" s="130">
        <v>84.5</v>
      </c>
      <c r="O47" s="127"/>
      <c r="Q47" s="158"/>
      <c r="R47" s="157"/>
    </row>
    <row r="48" spans="1:18" s="124" customFormat="1" x14ac:dyDescent="0.35">
      <c r="A48" s="125"/>
      <c r="B48" s="159">
        <v>60</v>
      </c>
      <c r="C48" s="160" t="s">
        <v>478</v>
      </c>
      <c r="D48" s="127" t="s">
        <v>743</v>
      </c>
      <c r="E48" s="127" t="s">
        <v>480</v>
      </c>
      <c r="F48" s="128" t="s">
        <v>481</v>
      </c>
      <c r="G48" s="128"/>
      <c r="H48" s="128" t="s">
        <v>136</v>
      </c>
      <c r="I48" s="161">
        <v>1</v>
      </c>
      <c r="J48" s="162" t="s">
        <v>141</v>
      </c>
      <c r="K48" s="130">
        <v>1000</v>
      </c>
      <c r="L48" s="130">
        <v>1000</v>
      </c>
      <c r="M48" s="130">
        <v>100</v>
      </c>
      <c r="N48" s="130">
        <v>0</v>
      </c>
      <c r="Q48" s="158"/>
      <c r="R48" s="157"/>
    </row>
    <row r="49" spans="1:18" x14ac:dyDescent="0.35">
      <c r="A49" s="133" t="s">
        <v>751</v>
      </c>
      <c r="B49" s="159" t="s">
        <v>141</v>
      </c>
      <c r="C49" s="165" t="s">
        <v>141</v>
      </c>
      <c r="D49" s="133" t="s">
        <v>141</v>
      </c>
      <c r="E49" s="133" t="s">
        <v>141</v>
      </c>
      <c r="F49" s="133" t="s">
        <v>141</v>
      </c>
      <c r="G49" s="133" t="s">
        <v>141</v>
      </c>
      <c r="H49" s="133" t="s">
        <v>141</v>
      </c>
      <c r="I49" s="166" t="s">
        <v>141</v>
      </c>
      <c r="J49" s="165" t="s">
        <v>141</v>
      </c>
      <c r="K49" s="133" t="s">
        <v>141</v>
      </c>
      <c r="L49" s="133" t="s">
        <v>141</v>
      </c>
      <c r="M49" s="167" t="s">
        <v>497</v>
      </c>
      <c r="N49" s="168">
        <v>941.9</v>
      </c>
      <c r="O49" s="169" t="s">
        <v>141</v>
      </c>
      <c r="P49" s="170"/>
      <c r="Q49" s="171"/>
      <c r="R49" s="157"/>
    </row>
    <row r="50" spans="1:18" x14ac:dyDescent="0.35">
      <c r="A50" s="118"/>
      <c r="B50" s="118"/>
      <c r="C50" s="172"/>
      <c r="D50" s="118"/>
      <c r="E50" s="118"/>
      <c r="F50" s="118"/>
      <c r="G50" s="118"/>
      <c r="H50" s="118"/>
      <c r="I50" s="173"/>
      <c r="J50" s="172"/>
      <c r="K50" s="118" t="s">
        <v>141</v>
      </c>
      <c r="L50" s="118" t="s">
        <v>141</v>
      </c>
      <c r="M50" s="130" t="s">
        <v>141</v>
      </c>
      <c r="N50" s="118"/>
      <c r="O50" s="118"/>
      <c r="Q50" s="157"/>
      <c r="R50" s="157"/>
    </row>
    <row r="51" spans="1:18" x14ac:dyDescent="0.35">
      <c r="A51" s="118"/>
      <c r="B51" s="118"/>
      <c r="C51" s="172"/>
      <c r="D51" s="118"/>
      <c r="E51" s="118"/>
      <c r="F51" s="118"/>
      <c r="G51" s="118"/>
      <c r="H51" s="118"/>
      <c r="I51" s="173"/>
      <c r="J51" s="172"/>
      <c r="K51" s="118" t="s">
        <v>141</v>
      </c>
      <c r="L51" s="118" t="s">
        <v>141</v>
      </c>
      <c r="M51" s="130" t="s">
        <v>141</v>
      </c>
      <c r="N51" s="118"/>
      <c r="O51" s="118"/>
      <c r="Q51" s="157"/>
      <c r="R51" s="157"/>
    </row>
    <row r="52" spans="1:18" x14ac:dyDescent="0.35">
      <c r="A52" s="91" t="s">
        <v>516</v>
      </c>
      <c r="B52" s="91" t="s">
        <v>517</v>
      </c>
      <c r="C52" s="155"/>
      <c r="D52" s="122"/>
      <c r="E52" s="122"/>
      <c r="F52" s="122"/>
      <c r="G52" s="122"/>
      <c r="H52" s="122"/>
      <c r="I52" s="156"/>
      <c r="J52" s="155"/>
      <c r="K52" s="122" t="s">
        <v>141</v>
      </c>
      <c r="L52" s="122" t="s">
        <v>141</v>
      </c>
      <c r="M52" s="130" t="s">
        <v>141</v>
      </c>
      <c r="N52" s="123"/>
      <c r="O52" s="136"/>
      <c r="Q52" s="157"/>
      <c r="R52" s="157"/>
    </row>
    <row r="53" spans="1:18" x14ac:dyDescent="0.35">
      <c r="A53" s="125"/>
      <c r="B53" s="159">
        <v>10</v>
      </c>
      <c r="C53" s="160" t="s">
        <v>478</v>
      </c>
      <c r="D53" s="127" t="s">
        <v>743</v>
      </c>
      <c r="E53" s="127" t="s">
        <v>480</v>
      </c>
      <c r="F53" s="128" t="s">
        <v>481</v>
      </c>
      <c r="G53" s="128"/>
      <c r="H53" s="128" t="s">
        <v>136</v>
      </c>
      <c r="I53" s="161">
        <v>1</v>
      </c>
      <c r="J53" s="162" t="s">
        <v>141</v>
      </c>
      <c r="K53" s="130">
        <v>1000</v>
      </c>
      <c r="L53" s="130">
        <v>1000</v>
      </c>
      <c r="M53" s="130">
        <v>50</v>
      </c>
      <c r="N53" s="130">
        <v>500</v>
      </c>
      <c r="O53" s="137"/>
      <c r="Q53" s="158"/>
      <c r="R53" s="157"/>
    </row>
    <row r="54" spans="1:18" x14ac:dyDescent="0.35">
      <c r="A54" s="130"/>
      <c r="B54" s="159">
        <v>20</v>
      </c>
      <c r="C54" s="164" t="s">
        <v>671</v>
      </c>
      <c r="D54" s="127" t="s">
        <v>744</v>
      </c>
      <c r="E54" s="127" t="s">
        <v>141</v>
      </c>
      <c r="F54" s="128" t="s">
        <v>481</v>
      </c>
      <c r="G54" s="128"/>
      <c r="H54" s="128" t="s">
        <v>136</v>
      </c>
      <c r="I54" s="161">
        <v>1</v>
      </c>
      <c r="J54" s="162" t="s">
        <v>141</v>
      </c>
      <c r="K54" s="130">
        <v>528</v>
      </c>
      <c r="L54" s="130">
        <v>528</v>
      </c>
      <c r="M54" s="130">
        <v>70</v>
      </c>
      <c r="N54" s="130">
        <v>158.4</v>
      </c>
      <c r="O54" s="137"/>
      <c r="Q54" s="158"/>
      <c r="R54" s="157"/>
    </row>
    <row r="55" spans="1:18" x14ac:dyDescent="0.35">
      <c r="A55" s="130"/>
      <c r="B55" s="159">
        <v>30</v>
      </c>
      <c r="C55" s="16" t="s">
        <v>486</v>
      </c>
      <c r="D55" s="127" t="s">
        <v>745</v>
      </c>
      <c r="E55" s="127" t="s">
        <v>141</v>
      </c>
      <c r="F55" s="128" t="s">
        <v>481</v>
      </c>
      <c r="G55" s="128"/>
      <c r="H55" s="128" t="s">
        <v>136</v>
      </c>
      <c r="I55" s="161">
        <v>1</v>
      </c>
      <c r="J55" s="162" t="s">
        <v>141</v>
      </c>
      <c r="K55" s="130">
        <v>199</v>
      </c>
      <c r="L55" s="130">
        <v>199</v>
      </c>
      <c r="M55" s="130">
        <v>50</v>
      </c>
      <c r="N55" s="130">
        <v>99.5</v>
      </c>
      <c r="O55" s="137"/>
      <c r="Q55" s="158"/>
      <c r="R55" s="157"/>
    </row>
    <row r="56" spans="1:18" x14ac:dyDescent="0.35">
      <c r="A56" s="130"/>
      <c r="B56" s="159">
        <v>40</v>
      </c>
      <c r="C56" s="16" t="s">
        <v>489</v>
      </c>
      <c r="D56" s="127" t="s">
        <v>489</v>
      </c>
      <c r="E56" s="127" t="s">
        <v>141</v>
      </c>
      <c r="F56" s="128" t="s">
        <v>481</v>
      </c>
      <c r="G56" s="128"/>
      <c r="H56" s="128" t="s">
        <v>136</v>
      </c>
      <c r="I56" s="161">
        <v>1</v>
      </c>
      <c r="J56" s="162" t="s">
        <v>141</v>
      </c>
      <c r="K56" s="130">
        <v>199</v>
      </c>
      <c r="L56" s="130">
        <v>199</v>
      </c>
      <c r="M56" s="130">
        <v>50</v>
      </c>
      <c r="N56" s="130">
        <v>99.5</v>
      </c>
      <c r="O56" s="137"/>
      <c r="Q56" s="158"/>
      <c r="R56" s="157"/>
    </row>
    <row r="57" spans="1:18" x14ac:dyDescent="0.35">
      <c r="A57" s="130"/>
      <c r="B57" s="159">
        <v>50</v>
      </c>
      <c r="C57" s="16" t="s">
        <v>493</v>
      </c>
      <c r="D57" s="127" t="s">
        <v>746</v>
      </c>
      <c r="E57" s="127" t="s">
        <v>141</v>
      </c>
      <c r="F57" s="128" t="s">
        <v>481</v>
      </c>
      <c r="G57" s="128"/>
      <c r="H57" s="128" t="s">
        <v>136</v>
      </c>
      <c r="I57" s="161">
        <v>1</v>
      </c>
      <c r="J57" s="162" t="s">
        <v>141</v>
      </c>
      <c r="K57" s="130">
        <v>169</v>
      </c>
      <c r="L57" s="130">
        <v>169</v>
      </c>
      <c r="M57" s="130">
        <v>50</v>
      </c>
      <c r="N57" s="130">
        <v>84.5</v>
      </c>
      <c r="O57" s="137"/>
      <c r="Q57" s="158"/>
      <c r="R57" s="157"/>
    </row>
    <row r="58" spans="1:18" s="124" customFormat="1" x14ac:dyDescent="0.35">
      <c r="A58" s="125"/>
      <c r="B58" s="159">
        <v>60</v>
      </c>
      <c r="C58" s="160" t="s">
        <v>478</v>
      </c>
      <c r="D58" s="127" t="s">
        <v>743</v>
      </c>
      <c r="E58" s="127" t="s">
        <v>480</v>
      </c>
      <c r="F58" s="128" t="s">
        <v>481</v>
      </c>
      <c r="G58" s="128"/>
      <c r="H58" s="128" t="s">
        <v>136</v>
      </c>
      <c r="I58" s="161">
        <v>1</v>
      </c>
      <c r="J58" s="162" t="s">
        <v>141</v>
      </c>
      <c r="K58" s="130">
        <v>1000</v>
      </c>
      <c r="L58" s="130">
        <v>1000</v>
      </c>
      <c r="M58" s="130">
        <v>100</v>
      </c>
      <c r="N58" s="130">
        <v>0</v>
      </c>
      <c r="Q58" s="158"/>
      <c r="R58" s="157"/>
    </row>
    <row r="59" spans="1:18" x14ac:dyDescent="0.35">
      <c r="A59" s="133" t="s">
        <v>752</v>
      </c>
      <c r="B59" s="159" t="s">
        <v>141</v>
      </c>
      <c r="C59" s="165" t="s">
        <v>141</v>
      </c>
      <c r="D59" s="133" t="s">
        <v>141</v>
      </c>
      <c r="E59" s="133" t="s">
        <v>141</v>
      </c>
      <c r="F59" s="133" t="s">
        <v>141</v>
      </c>
      <c r="G59" s="133" t="s">
        <v>141</v>
      </c>
      <c r="H59" s="133" t="s">
        <v>141</v>
      </c>
      <c r="I59" s="166" t="s">
        <v>141</v>
      </c>
      <c r="J59" s="165" t="s">
        <v>141</v>
      </c>
      <c r="K59" s="133" t="s">
        <v>141</v>
      </c>
      <c r="L59" s="133" t="s">
        <v>141</v>
      </c>
      <c r="M59" s="167" t="s">
        <v>497</v>
      </c>
      <c r="N59" s="168">
        <v>941.9</v>
      </c>
      <c r="O59" s="169" t="s">
        <v>141</v>
      </c>
      <c r="P59" s="170"/>
      <c r="Q59" s="171"/>
      <c r="R59" s="157"/>
    </row>
    <row r="60" spans="1:18" x14ac:dyDescent="0.35">
      <c r="K60" t="s">
        <v>141</v>
      </c>
      <c r="L60" t="s">
        <v>141</v>
      </c>
      <c r="M60" s="130" t="s">
        <v>141</v>
      </c>
      <c r="Q60" s="157"/>
      <c r="R60" s="157"/>
    </row>
    <row r="61" spans="1:18" x14ac:dyDescent="0.35">
      <c r="K61" t="s">
        <v>141</v>
      </c>
      <c r="L61" t="s">
        <v>141</v>
      </c>
      <c r="M61" s="130" t="s">
        <v>141</v>
      </c>
      <c r="Q61" s="157"/>
      <c r="R61" s="157"/>
    </row>
    <row r="62" spans="1:18" x14ac:dyDescent="0.35">
      <c r="A62" s="91" t="s">
        <v>520</v>
      </c>
      <c r="B62" s="91" t="s">
        <v>521</v>
      </c>
      <c r="C62" s="155"/>
      <c r="D62" s="122"/>
      <c r="E62" s="122"/>
      <c r="F62" s="122"/>
      <c r="G62" s="122"/>
      <c r="H62" s="122"/>
      <c r="I62" s="156"/>
      <c r="J62" s="155"/>
      <c r="K62" s="122" t="s">
        <v>141</v>
      </c>
      <c r="L62" s="122" t="s">
        <v>141</v>
      </c>
      <c r="M62" s="130" t="s">
        <v>141</v>
      </c>
      <c r="N62" s="123"/>
      <c r="O62" s="123"/>
      <c r="Q62" s="157"/>
      <c r="R62" s="157"/>
    </row>
    <row r="63" spans="1:18" x14ac:dyDescent="0.35">
      <c r="A63" s="125"/>
      <c r="B63" s="159">
        <v>10</v>
      </c>
      <c r="C63" s="160" t="s">
        <v>478</v>
      </c>
      <c r="D63" s="127" t="s">
        <v>743</v>
      </c>
      <c r="E63" s="127" t="s">
        <v>480</v>
      </c>
      <c r="F63" s="128" t="s">
        <v>481</v>
      </c>
      <c r="G63" s="128"/>
      <c r="H63" s="128" t="s">
        <v>136</v>
      </c>
      <c r="I63" s="161">
        <v>1</v>
      </c>
      <c r="J63" s="162" t="s">
        <v>141</v>
      </c>
      <c r="K63" s="130">
        <v>1000</v>
      </c>
      <c r="L63" s="130">
        <v>1000</v>
      </c>
      <c r="M63" s="130">
        <v>50</v>
      </c>
      <c r="N63" s="130">
        <v>500</v>
      </c>
      <c r="O63" s="127"/>
      <c r="Q63" s="158"/>
      <c r="R63" s="157"/>
    </row>
    <row r="64" spans="1:18" x14ac:dyDescent="0.35">
      <c r="A64" s="130"/>
      <c r="B64" s="159">
        <v>20</v>
      </c>
      <c r="C64" s="164" t="s">
        <v>671</v>
      </c>
      <c r="D64" s="127" t="s">
        <v>744</v>
      </c>
      <c r="E64" s="127" t="s">
        <v>141</v>
      </c>
      <c r="F64" s="128" t="s">
        <v>481</v>
      </c>
      <c r="G64" s="128"/>
      <c r="H64" s="128" t="s">
        <v>136</v>
      </c>
      <c r="I64" s="161">
        <v>1</v>
      </c>
      <c r="J64" s="162" t="s">
        <v>141</v>
      </c>
      <c r="K64" s="130">
        <v>528</v>
      </c>
      <c r="L64" s="130">
        <v>528</v>
      </c>
      <c r="M64" s="130">
        <v>70</v>
      </c>
      <c r="N64" s="130">
        <v>158.4</v>
      </c>
      <c r="O64" s="127"/>
      <c r="Q64" s="158"/>
      <c r="R64" s="157"/>
    </row>
    <row r="65" spans="1:18" x14ac:dyDescent="0.35">
      <c r="A65" s="130"/>
      <c r="B65" s="159">
        <v>30</v>
      </c>
      <c r="C65" s="16" t="s">
        <v>486</v>
      </c>
      <c r="D65" s="127" t="s">
        <v>745</v>
      </c>
      <c r="E65" s="127" t="s">
        <v>141</v>
      </c>
      <c r="F65" s="128" t="s">
        <v>481</v>
      </c>
      <c r="G65" s="128"/>
      <c r="H65" s="128" t="s">
        <v>136</v>
      </c>
      <c r="I65" s="161">
        <v>1</v>
      </c>
      <c r="J65" s="162" t="s">
        <v>141</v>
      </c>
      <c r="K65" s="130">
        <v>199</v>
      </c>
      <c r="L65" s="130">
        <v>199</v>
      </c>
      <c r="M65" s="130">
        <v>50</v>
      </c>
      <c r="N65" s="130">
        <v>99.5</v>
      </c>
      <c r="O65" s="127"/>
      <c r="Q65" s="158"/>
      <c r="R65" s="157"/>
    </row>
    <row r="66" spans="1:18" x14ac:dyDescent="0.35">
      <c r="A66" s="130"/>
      <c r="B66" s="159">
        <v>40</v>
      </c>
      <c r="C66" s="16" t="s">
        <v>489</v>
      </c>
      <c r="D66" s="127" t="s">
        <v>489</v>
      </c>
      <c r="E66" s="127" t="s">
        <v>141</v>
      </c>
      <c r="F66" s="128" t="s">
        <v>481</v>
      </c>
      <c r="G66" s="128"/>
      <c r="H66" s="128" t="s">
        <v>136</v>
      </c>
      <c r="I66" s="161">
        <v>1</v>
      </c>
      <c r="J66" s="162" t="s">
        <v>141</v>
      </c>
      <c r="K66" s="130">
        <v>199</v>
      </c>
      <c r="L66" s="130">
        <v>199</v>
      </c>
      <c r="M66" s="130">
        <v>50</v>
      </c>
      <c r="N66" s="130">
        <v>99.5</v>
      </c>
      <c r="O66" s="127"/>
      <c r="Q66" s="158"/>
      <c r="R66" s="157"/>
    </row>
    <row r="67" spans="1:18" x14ac:dyDescent="0.35">
      <c r="A67" s="130"/>
      <c r="B67" s="159">
        <v>50</v>
      </c>
      <c r="C67" s="16" t="s">
        <v>493</v>
      </c>
      <c r="D67" s="127" t="s">
        <v>746</v>
      </c>
      <c r="E67" s="127" t="s">
        <v>141</v>
      </c>
      <c r="F67" s="128" t="s">
        <v>481</v>
      </c>
      <c r="G67" s="128"/>
      <c r="H67" s="128" t="s">
        <v>136</v>
      </c>
      <c r="I67" s="161">
        <v>1</v>
      </c>
      <c r="J67" s="162" t="s">
        <v>141</v>
      </c>
      <c r="K67" s="130">
        <v>169</v>
      </c>
      <c r="L67" s="130">
        <v>169</v>
      </c>
      <c r="M67" s="130">
        <v>50</v>
      </c>
      <c r="N67" s="130">
        <v>84.5</v>
      </c>
      <c r="O67" s="127"/>
      <c r="Q67" s="158"/>
      <c r="R67" s="157"/>
    </row>
    <row r="68" spans="1:18" s="124" customFormat="1" x14ac:dyDescent="0.35">
      <c r="A68" s="125"/>
      <c r="B68" s="159">
        <v>60</v>
      </c>
      <c r="C68" s="160" t="s">
        <v>478</v>
      </c>
      <c r="D68" s="127" t="s">
        <v>743</v>
      </c>
      <c r="E68" s="127" t="s">
        <v>480</v>
      </c>
      <c r="F68" s="128" t="s">
        <v>481</v>
      </c>
      <c r="G68" s="128"/>
      <c r="H68" s="128" t="s">
        <v>136</v>
      </c>
      <c r="I68" s="161">
        <v>1</v>
      </c>
      <c r="J68" s="162" t="s">
        <v>141</v>
      </c>
      <c r="K68" s="130">
        <v>1000</v>
      </c>
      <c r="L68" s="130">
        <v>1000</v>
      </c>
      <c r="M68" s="130">
        <v>100</v>
      </c>
      <c r="N68" s="130">
        <v>0</v>
      </c>
      <c r="Q68" s="158"/>
      <c r="R68" s="157"/>
    </row>
    <row r="69" spans="1:18" x14ac:dyDescent="0.35">
      <c r="A69" s="133" t="s">
        <v>753</v>
      </c>
      <c r="B69" s="159" t="s">
        <v>141</v>
      </c>
      <c r="C69" s="165" t="s">
        <v>141</v>
      </c>
      <c r="D69" s="133" t="s">
        <v>141</v>
      </c>
      <c r="E69" s="133" t="s">
        <v>141</v>
      </c>
      <c r="F69" s="133" t="s">
        <v>141</v>
      </c>
      <c r="G69" s="133" t="s">
        <v>141</v>
      </c>
      <c r="H69" s="133" t="s">
        <v>141</v>
      </c>
      <c r="I69" s="166" t="s">
        <v>141</v>
      </c>
      <c r="J69" s="165" t="s">
        <v>141</v>
      </c>
      <c r="K69" s="133" t="s">
        <v>141</v>
      </c>
      <c r="L69" s="133" t="s">
        <v>141</v>
      </c>
      <c r="M69" s="167" t="s">
        <v>497</v>
      </c>
      <c r="N69" s="168">
        <v>941.9</v>
      </c>
      <c r="O69" s="169" t="s">
        <v>141</v>
      </c>
      <c r="P69" s="170"/>
      <c r="Q69" s="171"/>
      <c r="R69" s="157"/>
    </row>
    <row r="70" spans="1:18" x14ac:dyDescent="0.35">
      <c r="A70" s="118"/>
      <c r="B70" s="118"/>
      <c r="C70" s="172"/>
      <c r="D70" s="118"/>
      <c r="E70" s="118"/>
      <c r="F70" s="118"/>
      <c r="G70" s="118"/>
      <c r="H70" s="118"/>
      <c r="I70" s="173"/>
      <c r="J70" s="172"/>
      <c r="K70" s="118" t="s">
        <v>141</v>
      </c>
      <c r="L70" s="118" t="s">
        <v>141</v>
      </c>
      <c r="M70" s="130" t="s">
        <v>141</v>
      </c>
      <c r="N70" s="118"/>
      <c r="O70" s="118"/>
      <c r="Q70" s="157"/>
      <c r="R70" s="157"/>
    </row>
    <row r="71" spans="1:18" x14ac:dyDescent="0.35">
      <c r="A71" s="118"/>
      <c r="B71" s="118"/>
      <c r="C71" s="172"/>
      <c r="D71" s="118"/>
      <c r="E71" s="118"/>
      <c r="F71" s="118"/>
      <c r="G71" s="118"/>
      <c r="H71" s="118"/>
      <c r="I71" s="173"/>
      <c r="J71" s="172"/>
      <c r="K71" s="118" t="s">
        <v>141</v>
      </c>
      <c r="L71" s="118" t="s">
        <v>141</v>
      </c>
      <c r="M71" s="130" t="s">
        <v>141</v>
      </c>
      <c r="N71" s="118"/>
      <c r="O71" s="118"/>
      <c r="Q71" s="157"/>
      <c r="R71" s="157"/>
    </row>
    <row r="72" spans="1:18" x14ac:dyDescent="0.35">
      <c r="A72" s="91" t="s">
        <v>524</v>
      </c>
      <c r="B72" s="91" t="s">
        <v>525</v>
      </c>
      <c r="C72" s="155"/>
      <c r="D72" s="122"/>
      <c r="E72" s="122"/>
      <c r="F72" s="122"/>
      <c r="G72" s="122"/>
      <c r="H72" s="122"/>
      <c r="I72" s="156"/>
      <c r="J72" s="155"/>
      <c r="K72" s="122" t="s">
        <v>141</v>
      </c>
      <c r="L72" s="122" t="s">
        <v>141</v>
      </c>
      <c r="M72" s="130" t="s">
        <v>141</v>
      </c>
      <c r="N72" s="123"/>
      <c r="O72" s="136"/>
      <c r="Q72" s="157"/>
      <c r="R72" s="157"/>
    </row>
    <row r="73" spans="1:18" x14ac:dyDescent="0.35">
      <c r="A73" s="125"/>
      <c r="B73" s="159">
        <v>10</v>
      </c>
      <c r="C73" s="160" t="s">
        <v>478</v>
      </c>
      <c r="D73" s="127" t="s">
        <v>743</v>
      </c>
      <c r="E73" s="127" t="s">
        <v>480</v>
      </c>
      <c r="F73" s="128" t="s">
        <v>481</v>
      </c>
      <c r="G73" s="128"/>
      <c r="H73" s="128" t="s">
        <v>136</v>
      </c>
      <c r="I73" s="161">
        <v>1</v>
      </c>
      <c r="J73" s="162" t="s">
        <v>141</v>
      </c>
      <c r="K73" s="130">
        <v>1000</v>
      </c>
      <c r="L73" s="130">
        <v>1000</v>
      </c>
      <c r="M73" s="130">
        <v>50</v>
      </c>
      <c r="N73" s="130">
        <v>500</v>
      </c>
      <c r="O73" s="137"/>
      <c r="Q73" s="158"/>
      <c r="R73" s="157"/>
    </row>
    <row r="74" spans="1:18" x14ac:dyDescent="0.35">
      <c r="A74" s="130"/>
      <c r="B74" s="159">
        <v>20</v>
      </c>
      <c r="C74" s="164" t="s">
        <v>671</v>
      </c>
      <c r="D74" s="127" t="s">
        <v>744</v>
      </c>
      <c r="E74" s="127" t="s">
        <v>141</v>
      </c>
      <c r="F74" s="128" t="s">
        <v>481</v>
      </c>
      <c r="G74" s="128"/>
      <c r="H74" s="128" t="s">
        <v>136</v>
      </c>
      <c r="I74" s="161">
        <v>1</v>
      </c>
      <c r="J74" s="162" t="s">
        <v>141</v>
      </c>
      <c r="K74" s="130">
        <v>528</v>
      </c>
      <c r="L74" s="130">
        <v>528</v>
      </c>
      <c r="M74" s="130">
        <v>70</v>
      </c>
      <c r="N74" s="130">
        <v>158.4</v>
      </c>
      <c r="O74" s="137"/>
      <c r="Q74" s="158"/>
      <c r="R74" s="157"/>
    </row>
    <row r="75" spans="1:18" x14ac:dyDescent="0.35">
      <c r="A75" s="130"/>
      <c r="B75" s="159">
        <v>30</v>
      </c>
      <c r="C75" s="16" t="s">
        <v>486</v>
      </c>
      <c r="D75" s="127" t="s">
        <v>745</v>
      </c>
      <c r="E75" s="127" t="s">
        <v>141</v>
      </c>
      <c r="F75" s="128" t="s">
        <v>481</v>
      </c>
      <c r="G75" s="128"/>
      <c r="H75" s="128" t="s">
        <v>136</v>
      </c>
      <c r="I75" s="161">
        <v>1</v>
      </c>
      <c r="J75" s="162" t="s">
        <v>141</v>
      </c>
      <c r="K75" s="130">
        <v>199</v>
      </c>
      <c r="L75" s="130">
        <v>199</v>
      </c>
      <c r="M75" s="130">
        <v>50</v>
      </c>
      <c r="N75" s="130">
        <v>99.5</v>
      </c>
      <c r="O75" s="137"/>
      <c r="Q75" s="158"/>
      <c r="R75" s="157"/>
    </row>
    <row r="76" spans="1:18" x14ac:dyDescent="0.35">
      <c r="A76" s="130"/>
      <c r="B76" s="159">
        <v>40</v>
      </c>
      <c r="C76" s="16" t="s">
        <v>489</v>
      </c>
      <c r="D76" s="127" t="s">
        <v>489</v>
      </c>
      <c r="E76" s="127" t="s">
        <v>141</v>
      </c>
      <c r="F76" s="128" t="s">
        <v>481</v>
      </c>
      <c r="G76" s="128"/>
      <c r="H76" s="128" t="s">
        <v>136</v>
      </c>
      <c r="I76" s="161">
        <v>1</v>
      </c>
      <c r="J76" s="162" t="s">
        <v>141</v>
      </c>
      <c r="K76" s="130">
        <v>199</v>
      </c>
      <c r="L76" s="130">
        <v>199</v>
      </c>
      <c r="M76" s="130">
        <v>50</v>
      </c>
      <c r="N76" s="130">
        <v>99.5</v>
      </c>
      <c r="O76" s="137"/>
      <c r="Q76" s="158"/>
      <c r="R76" s="157"/>
    </row>
    <row r="77" spans="1:18" x14ac:dyDescent="0.35">
      <c r="A77" s="130"/>
      <c r="B77" s="159">
        <v>50</v>
      </c>
      <c r="C77" s="16" t="s">
        <v>493</v>
      </c>
      <c r="D77" s="127" t="s">
        <v>746</v>
      </c>
      <c r="E77" s="127" t="s">
        <v>141</v>
      </c>
      <c r="F77" s="128" t="s">
        <v>481</v>
      </c>
      <c r="G77" s="128"/>
      <c r="H77" s="128" t="s">
        <v>136</v>
      </c>
      <c r="I77" s="161">
        <v>1</v>
      </c>
      <c r="J77" s="162" t="s">
        <v>141</v>
      </c>
      <c r="K77" s="130">
        <v>169</v>
      </c>
      <c r="L77" s="130">
        <v>169</v>
      </c>
      <c r="M77" s="130">
        <v>50</v>
      </c>
      <c r="N77" s="130">
        <v>84.5</v>
      </c>
      <c r="O77" s="137"/>
      <c r="Q77" s="158"/>
      <c r="R77" s="157"/>
    </row>
    <row r="78" spans="1:18" s="124" customFormat="1" x14ac:dyDescent="0.35">
      <c r="A78" s="125"/>
      <c r="B78" s="159">
        <v>60</v>
      </c>
      <c r="C78" s="160" t="s">
        <v>478</v>
      </c>
      <c r="D78" s="127" t="s">
        <v>743</v>
      </c>
      <c r="E78" s="127" t="s">
        <v>480</v>
      </c>
      <c r="F78" s="128" t="s">
        <v>481</v>
      </c>
      <c r="G78" s="128"/>
      <c r="H78" s="128" t="s">
        <v>136</v>
      </c>
      <c r="I78" s="161">
        <v>1</v>
      </c>
      <c r="J78" s="162" t="s">
        <v>141</v>
      </c>
      <c r="K78" s="130">
        <v>1000</v>
      </c>
      <c r="L78" s="130">
        <v>1000</v>
      </c>
      <c r="M78" s="130">
        <v>100</v>
      </c>
      <c r="N78" s="130">
        <v>0</v>
      </c>
      <c r="Q78" s="158"/>
      <c r="R78" s="157"/>
    </row>
    <row r="79" spans="1:18" x14ac:dyDescent="0.35">
      <c r="A79" s="133" t="s">
        <v>754</v>
      </c>
      <c r="B79" s="159" t="s">
        <v>141</v>
      </c>
      <c r="C79" s="165" t="s">
        <v>141</v>
      </c>
      <c r="D79" s="133" t="s">
        <v>141</v>
      </c>
      <c r="E79" s="133" t="s">
        <v>141</v>
      </c>
      <c r="F79" s="133" t="s">
        <v>141</v>
      </c>
      <c r="G79" s="133" t="s">
        <v>141</v>
      </c>
      <c r="H79" s="133" t="s">
        <v>141</v>
      </c>
      <c r="I79" s="166" t="s">
        <v>141</v>
      </c>
      <c r="J79" s="165" t="s">
        <v>141</v>
      </c>
      <c r="K79" s="133" t="s">
        <v>141</v>
      </c>
      <c r="L79" s="133" t="s">
        <v>141</v>
      </c>
      <c r="M79" s="167" t="s">
        <v>497</v>
      </c>
      <c r="N79" s="168">
        <v>941.9</v>
      </c>
      <c r="O79" s="169" t="s">
        <v>141</v>
      </c>
      <c r="P79" s="170"/>
      <c r="Q79" s="171"/>
      <c r="R79" s="157"/>
    </row>
    <row r="80" spans="1:18" x14ac:dyDescent="0.35">
      <c r="K80" t="s">
        <v>141</v>
      </c>
      <c r="L80" t="s">
        <v>141</v>
      </c>
      <c r="M80" s="130" t="s">
        <v>141</v>
      </c>
      <c r="Q80" s="157"/>
      <c r="R80" s="157"/>
    </row>
    <row r="81" spans="1:18" x14ac:dyDescent="0.35">
      <c r="K81" t="s">
        <v>141</v>
      </c>
      <c r="L81" t="s">
        <v>141</v>
      </c>
      <c r="M81" s="130" t="s">
        <v>141</v>
      </c>
      <c r="Q81" s="157"/>
      <c r="R81" s="157"/>
    </row>
    <row r="82" spans="1:18" x14ac:dyDescent="0.35">
      <c r="A82" s="91" t="s">
        <v>528</v>
      </c>
      <c r="B82" s="91" t="s">
        <v>529</v>
      </c>
      <c r="C82" s="155"/>
      <c r="D82" s="122"/>
      <c r="E82" s="122"/>
      <c r="F82" s="122"/>
      <c r="G82" s="122"/>
      <c r="H82" s="122"/>
      <c r="I82" s="156"/>
      <c r="J82" s="155"/>
      <c r="K82" s="122" t="s">
        <v>141</v>
      </c>
      <c r="L82" s="122" t="s">
        <v>141</v>
      </c>
      <c r="M82" s="130" t="s">
        <v>141</v>
      </c>
      <c r="N82" s="123"/>
      <c r="O82" s="123"/>
      <c r="Q82" s="157"/>
      <c r="R82" s="157"/>
    </row>
    <row r="83" spans="1:18" x14ac:dyDescent="0.35">
      <c r="A83" s="125"/>
      <c r="B83" s="159">
        <v>10</v>
      </c>
      <c r="C83" s="160" t="s">
        <v>672</v>
      </c>
      <c r="D83" s="127" t="s">
        <v>755</v>
      </c>
      <c r="E83" s="127" t="s">
        <v>480</v>
      </c>
      <c r="F83" s="128" t="s">
        <v>481</v>
      </c>
      <c r="G83" s="128"/>
      <c r="H83" s="128" t="s">
        <v>136</v>
      </c>
      <c r="I83" s="161">
        <v>1</v>
      </c>
      <c r="J83" s="162" t="s">
        <v>141</v>
      </c>
      <c r="K83" s="130">
        <v>8099</v>
      </c>
      <c r="L83" s="130">
        <v>8099</v>
      </c>
      <c r="M83" s="130">
        <v>50</v>
      </c>
      <c r="N83" s="130">
        <v>4049.5</v>
      </c>
      <c r="O83" s="127"/>
      <c r="Q83" s="158"/>
      <c r="R83" s="157"/>
    </row>
    <row r="84" spans="1:18" x14ac:dyDescent="0.35">
      <c r="A84" s="130"/>
      <c r="B84" s="159">
        <v>20</v>
      </c>
      <c r="C84" s="164" t="s">
        <v>673</v>
      </c>
      <c r="D84" s="127" t="s">
        <v>756</v>
      </c>
      <c r="E84" s="127" t="s">
        <v>141</v>
      </c>
      <c r="F84" s="128" t="s">
        <v>481</v>
      </c>
      <c r="G84" s="128"/>
      <c r="H84" s="128" t="s">
        <v>136</v>
      </c>
      <c r="I84" s="161">
        <v>1</v>
      </c>
      <c r="J84" s="162" t="s">
        <v>141</v>
      </c>
      <c r="K84" s="130">
        <v>3888</v>
      </c>
      <c r="L84" s="130">
        <v>3888</v>
      </c>
      <c r="M84" s="130">
        <v>70</v>
      </c>
      <c r="N84" s="130">
        <v>1166.4000000000001</v>
      </c>
      <c r="O84" s="127"/>
      <c r="Q84" s="158"/>
      <c r="R84" s="157"/>
    </row>
    <row r="85" spans="1:18" x14ac:dyDescent="0.35">
      <c r="A85" s="130"/>
      <c r="B85" s="159">
        <v>30</v>
      </c>
      <c r="C85" s="16" t="s">
        <v>674</v>
      </c>
      <c r="D85" s="127" t="s">
        <v>138</v>
      </c>
      <c r="E85" s="127" t="s">
        <v>141</v>
      </c>
      <c r="F85" s="128" t="s">
        <v>481</v>
      </c>
      <c r="G85" s="128"/>
      <c r="H85" s="128" t="s">
        <v>136</v>
      </c>
      <c r="I85" s="161">
        <v>1</v>
      </c>
      <c r="J85" s="162" t="s">
        <v>141</v>
      </c>
      <c r="K85" s="130">
        <v>244</v>
      </c>
      <c r="L85" s="130">
        <v>244</v>
      </c>
      <c r="M85" s="130">
        <v>50</v>
      </c>
      <c r="N85" s="130">
        <v>122</v>
      </c>
      <c r="O85" s="127"/>
      <c r="Q85" s="158"/>
      <c r="R85" s="157"/>
    </row>
    <row r="86" spans="1:18" x14ac:dyDescent="0.35">
      <c r="A86" s="130"/>
      <c r="B86" s="159">
        <v>40</v>
      </c>
      <c r="C86" s="16" t="s">
        <v>536</v>
      </c>
      <c r="D86" s="127" t="s">
        <v>537</v>
      </c>
      <c r="E86" s="127"/>
      <c r="F86" s="128" t="s">
        <v>481</v>
      </c>
      <c r="G86" s="128"/>
      <c r="H86" s="128" t="s">
        <v>136</v>
      </c>
      <c r="I86" s="161">
        <v>2</v>
      </c>
      <c r="J86" s="162" t="s">
        <v>141</v>
      </c>
      <c r="K86" s="130">
        <v>799</v>
      </c>
      <c r="L86" s="130">
        <v>1598</v>
      </c>
      <c r="M86" s="130">
        <v>50</v>
      </c>
      <c r="N86" s="130">
        <v>799</v>
      </c>
      <c r="O86" s="127"/>
      <c r="Q86" s="158"/>
      <c r="R86" s="157"/>
    </row>
    <row r="87" spans="1:18" x14ac:dyDescent="0.35">
      <c r="A87" s="125"/>
      <c r="B87" s="159">
        <v>50</v>
      </c>
      <c r="C87" s="160" t="s">
        <v>672</v>
      </c>
      <c r="D87" s="127" t="s">
        <v>755</v>
      </c>
      <c r="E87" s="127" t="s">
        <v>480</v>
      </c>
      <c r="F87" s="128" t="s">
        <v>481</v>
      </c>
      <c r="G87" s="128"/>
      <c r="H87" s="128" t="s">
        <v>136</v>
      </c>
      <c r="I87" s="161">
        <v>1</v>
      </c>
      <c r="J87" s="162" t="s">
        <v>141</v>
      </c>
      <c r="K87" s="130">
        <v>8099</v>
      </c>
      <c r="L87" s="130">
        <v>8099</v>
      </c>
      <c r="M87" s="130">
        <v>100</v>
      </c>
      <c r="N87" s="130">
        <v>0</v>
      </c>
      <c r="O87" s="127"/>
      <c r="Q87" s="158"/>
      <c r="R87" s="157"/>
    </row>
    <row r="88" spans="1:18" x14ac:dyDescent="0.35">
      <c r="A88" s="133" t="s">
        <v>757</v>
      </c>
      <c r="B88" s="159" t="s">
        <v>141</v>
      </c>
      <c r="C88" s="165" t="s">
        <v>141</v>
      </c>
      <c r="D88" s="133" t="s">
        <v>141</v>
      </c>
      <c r="E88" s="133" t="s">
        <v>141</v>
      </c>
      <c r="F88" s="133" t="s">
        <v>141</v>
      </c>
      <c r="G88" s="133" t="s">
        <v>141</v>
      </c>
      <c r="H88" s="133" t="s">
        <v>141</v>
      </c>
      <c r="I88" s="166" t="s">
        <v>141</v>
      </c>
      <c r="J88" s="165" t="s">
        <v>141</v>
      </c>
      <c r="K88" s="133" t="s">
        <v>141</v>
      </c>
      <c r="L88" s="133" t="s">
        <v>141</v>
      </c>
      <c r="M88" s="167" t="s">
        <v>497</v>
      </c>
      <c r="N88" s="168">
        <v>6136.9</v>
      </c>
      <c r="O88" s="169" t="s">
        <v>141</v>
      </c>
      <c r="P88" s="170"/>
      <c r="Q88" s="171"/>
      <c r="R88" s="163"/>
    </row>
    <row r="89" spans="1:18" x14ac:dyDescent="0.35">
      <c r="K89" t="s">
        <v>141</v>
      </c>
      <c r="L89" t="s">
        <v>141</v>
      </c>
      <c r="M89" s="130" t="s">
        <v>141</v>
      </c>
      <c r="Q89" s="157"/>
      <c r="R89" s="157"/>
    </row>
    <row r="90" spans="1:18" x14ac:dyDescent="0.35">
      <c r="K90" t="s">
        <v>141</v>
      </c>
      <c r="L90" t="s">
        <v>141</v>
      </c>
      <c r="M90" s="130" t="s">
        <v>141</v>
      </c>
      <c r="Q90" s="157"/>
      <c r="R90" s="157"/>
    </row>
    <row r="91" spans="1:18" x14ac:dyDescent="0.35">
      <c r="A91" s="91" t="s">
        <v>541</v>
      </c>
      <c r="B91" s="91" t="s">
        <v>542</v>
      </c>
      <c r="C91" s="155"/>
      <c r="D91" s="122"/>
      <c r="E91" s="122"/>
      <c r="F91" s="122"/>
      <c r="G91" s="122"/>
      <c r="H91" s="122"/>
      <c r="I91" s="156"/>
      <c r="J91" s="155"/>
      <c r="K91" s="122" t="s">
        <v>141</v>
      </c>
      <c r="L91" s="122" t="s">
        <v>141</v>
      </c>
      <c r="M91" s="130" t="s">
        <v>141</v>
      </c>
      <c r="N91" s="123"/>
      <c r="O91" s="123"/>
      <c r="Q91" s="157"/>
      <c r="R91" s="157"/>
    </row>
    <row r="92" spans="1:18" x14ac:dyDescent="0.35">
      <c r="A92" s="125"/>
      <c r="B92" s="159">
        <v>10</v>
      </c>
      <c r="C92" s="160" t="s">
        <v>672</v>
      </c>
      <c r="D92" s="127" t="s">
        <v>755</v>
      </c>
      <c r="E92" s="127" t="s">
        <v>480</v>
      </c>
      <c r="F92" s="128" t="s">
        <v>481</v>
      </c>
      <c r="G92" s="128"/>
      <c r="H92" s="128" t="s">
        <v>136</v>
      </c>
      <c r="I92" s="161">
        <v>1</v>
      </c>
      <c r="J92" s="162" t="s">
        <v>141</v>
      </c>
      <c r="K92" s="130">
        <v>8099</v>
      </c>
      <c r="L92" s="130">
        <v>8099</v>
      </c>
      <c r="M92" s="130">
        <v>50</v>
      </c>
      <c r="N92" s="130">
        <v>4049.5</v>
      </c>
      <c r="O92" s="127"/>
      <c r="Q92" s="158"/>
      <c r="R92" s="157"/>
    </row>
    <row r="93" spans="1:18" x14ac:dyDescent="0.35">
      <c r="A93" s="130"/>
      <c r="B93" s="159">
        <v>20</v>
      </c>
      <c r="C93" s="164" t="s">
        <v>673</v>
      </c>
      <c r="D93" s="127" t="s">
        <v>756</v>
      </c>
      <c r="E93" s="127" t="s">
        <v>141</v>
      </c>
      <c r="F93" s="128" t="s">
        <v>481</v>
      </c>
      <c r="G93" s="128"/>
      <c r="H93" s="128" t="s">
        <v>136</v>
      </c>
      <c r="I93" s="161">
        <v>1</v>
      </c>
      <c r="J93" s="162" t="s">
        <v>141</v>
      </c>
      <c r="K93" s="130">
        <v>3888</v>
      </c>
      <c r="L93" s="130">
        <v>3888</v>
      </c>
      <c r="M93" s="130">
        <v>70</v>
      </c>
      <c r="N93" s="130">
        <v>1166.4000000000001</v>
      </c>
      <c r="O93" s="127"/>
      <c r="Q93" s="158"/>
      <c r="R93" s="157"/>
    </row>
    <row r="94" spans="1:18" x14ac:dyDescent="0.35">
      <c r="A94" s="130"/>
      <c r="B94" s="159">
        <v>30</v>
      </c>
      <c r="C94" s="16" t="s">
        <v>674</v>
      </c>
      <c r="D94" s="127" t="s">
        <v>138</v>
      </c>
      <c r="E94" s="127" t="s">
        <v>141</v>
      </c>
      <c r="F94" s="128" t="s">
        <v>481</v>
      </c>
      <c r="G94" s="128"/>
      <c r="H94" s="128" t="s">
        <v>136</v>
      </c>
      <c r="I94" s="161">
        <v>1</v>
      </c>
      <c r="J94" s="162" t="s">
        <v>141</v>
      </c>
      <c r="K94" s="130">
        <v>244</v>
      </c>
      <c r="L94" s="130">
        <v>244</v>
      </c>
      <c r="M94" s="130">
        <v>50</v>
      </c>
      <c r="N94" s="130">
        <v>122</v>
      </c>
      <c r="O94" s="127"/>
      <c r="Q94" s="158"/>
      <c r="R94" s="157"/>
    </row>
    <row r="95" spans="1:18" x14ac:dyDescent="0.35">
      <c r="A95" s="130"/>
      <c r="B95" s="159">
        <v>40</v>
      </c>
      <c r="C95" s="16" t="s">
        <v>536</v>
      </c>
      <c r="D95" s="127" t="s">
        <v>537</v>
      </c>
      <c r="E95" s="127"/>
      <c r="F95" s="128" t="s">
        <v>481</v>
      </c>
      <c r="G95" s="128"/>
      <c r="H95" s="128" t="s">
        <v>136</v>
      </c>
      <c r="I95" s="161">
        <v>2</v>
      </c>
      <c r="J95" s="162" t="s">
        <v>141</v>
      </c>
      <c r="K95" s="130">
        <v>799</v>
      </c>
      <c r="L95" s="130">
        <v>1598</v>
      </c>
      <c r="M95" s="130">
        <v>50</v>
      </c>
      <c r="N95" s="130">
        <v>799</v>
      </c>
      <c r="O95" s="127"/>
      <c r="Q95" s="158"/>
      <c r="R95" s="157"/>
    </row>
    <row r="96" spans="1:18" x14ac:dyDescent="0.35">
      <c r="A96" s="125"/>
      <c r="B96" s="159">
        <v>50</v>
      </c>
      <c r="C96" s="160" t="s">
        <v>672</v>
      </c>
      <c r="D96" s="127" t="s">
        <v>755</v>
      </c>
      <c r="E96" s="127" t="s">
        <v>480</v>
      </c>
      <c r="F96" s="128" t="s">
        <v>481</v>
      </c>
      <c r="G96" s="128"/>
      <c r="H96" s="128" t="s">
        <v>136</v>
      </c>
      <c r="I96" s="161">
        <v>1</v>
      </c>
      <c r="J96" s="162" t="s">
        <v>141</v>
      </c>
      <c r="K96" s="130">
        <v>8099</v>
      </c>
      <c r="L96" s="130">
        <v>8099</v>
      </c>
      <c r="M96" s="130">
        <v>100</v>
      </c>
      <c r="N96" s="130">
        <v>0</v>
      </c>
      <c r="O96" s="127"/>
      <c r="Q96" s="158"/>
      <c r="R96" s="157"/>
    </row>
    <row r="97" spans="1:18" x14ac:dyDescent="0.35">
      <c r="A97" s="133" t="s">
        <v>758</v>
      </c>
      <c r="B97" s="159" t="s">
        <v>141</v>
      </c>
      <c r="C97" s="165" t="s">
        <v>141</v>
      </c>
      <c r="D97" s="133" t="s">
        <v>141</v>
      </c>
      <c r="E97" s="133" t="s">
        <v>141</v>
      </c>
      <c r="F97" s="133" t="s">
        <v>141</v>
      </c>
      <c r="G97" s="133" t="s">
        <v>141</v>
      </c>
      <c r="H97" s="133" t="s">
        <v>141</v>
      </c>
      <c r="I97" s="166" t="s">
        <v>141</v>
      </c>
      <c r="J97" s="165" t="s">
        <v>141</v>
      </c>
      <c r="K97" s="133" t="s">
        <v>141</v>
      </c>
      <c r="L97" s="133" t="s">
        <v>141</v>
      </c>
      <c r="M97" s="167" t="s">
        <v>497</v>
      </c>
      <c r="N97" s="168">
        <v>6136.9</v>
      </c>
      <c r="O97" s="169" t="s">
        <v>141</v>
      </c>
      <c r="P97" s="170"/>
      <c r="Q97" s="171"/>
      <c r="R97" s="157"/>
    </row>
    <row r="98" spans="1:18" x14ac:dyDescent="0.35">
      <c r="K98" t="s">
        <v>141</v>
      </c>
      <c r="L98" t="s">
        <v>141</v>
      </c>
      <c r="M98" s="130" t="s">
        <v>141</v>
      </c>
      <c r="Q98" s="157"/>
      <c r="R98" s="157"/>
    </row>
    <row r="99" spans="1:18" x14ac:dyDescent="0.35">
      <c r="K99" t="s">
        <v>141</v>
      </c>
      <c r="L99" t="s">
        <v>141</v>
      </c>
      <c r="M99" s="130" t="s">
        <v>141</v>
      </c>
      <c r="Q99" s="157"/>
      <c r="R99" s="157"/>
    </row>
    <row r="100" spans="1:18" x14ac:dyDescent="0.35">
      <c r="A100" s="91" t="s">
        <v>546</v>
      </c>
      <c r="B100" s="91" t="s">
        <v>547</v>
      </c>
      <c r="C100" s="155"/>
      <c r="D100" s="122"/>
      <c r="E100" s="122"/>
      <c r="F100" s="122"/>
      <c r="G100" s="122"/>
      <c r="H100" s="122"/>
      <c r="I100" s="156"/>
      <c r="J100" s="155"/>
      <c r="K100" s="122" t="s">
        <v>141</v>
      </c>
      <c r="L100" s="122" t="s">
        <v>141</v>
      </c>
      <c r="M100" s="130" t="s">
        <v>141</v>
      </c>
      <c r="N100" s="123"/>
      <c r="O100" s="123"/>
      <c r="Q100" s="157"/>
      <c r="R100" s="157"/>
    </row>
    <row r="101" spans="1:18" x14ac:dyDescent="0.35">
      <c r="A101" s="125"/>
      <c r="B101" s="159">
        <v>10</v>
      </c>
      <c r="C101" s="160" t="s">
        <v>672</v>
      </c>
      <c r="D101" s="127" t="s">
        <v>755</v>
      </c>
      <c r="E101" s="127" t="s">
        <v>480</v>
      </c>
      <c r="F101" s="128" t="s">
        <v>481</v>
      </c>
      <c r="G101" s="128"/>
      <c r="H101" s="128" t="s">
        <v>136</v>
      </c>
      <c r="I101" s="161">
        <v>1</v>
      </c>
      <c r="J101" s="162" t="s">
        <v>141</v>
      </c>
      <c r="K101" s="130">
        <v>8099</v>
      </c>
      <c r="L101" s="130">
        <v>8099</v>
      </c>
      <c r="M101" s="130">
        <v>50</v>
      </c>
      <c r="N101" s="130">
        <v>4049.5</v>
      </c>
      <c r="O101" s="127"/>
      <c r="Q101" s="158"/>
      <c r="R101" s="157"/>
    </row>
    <row r="102" spans="1:18" x14ac:dyDescent="0.35">
      <c r="A102" s="130"/>
      <c r="B102" s="159">
        <v>20</v>
      </c>
      <c r="C102" s="164" t="s">
        <v>673</v>
      </c>
      <c r="D102" s="127" t="s">
        <v>756</v>
      </c>
      <c r="E102" s="127" t="s">
        <v>141</v>
      </c>
      <c r="F102" s="128" t="s">
        <v>481</v>
      </c>
      <c r="G102" s="128"/>
      <c r="H102" s="128" t="s">
        <v>136</v>
      </c>
      <c r="I102" s="161">
        <v>1</v>
      </c>
      <c r="J102" s="162" t="s">
        <v>141</v>
      </c>
      <c r="K102" s="130">
        <v>3888</v>
      </c>
      <c r="L102" s="130">
        <v>3888</v>
      </c>
      <c r="M102" s="130">
        <v>70</v>
      </c>
      <c r="N102" s="130">
        <v>1166.4000000000001</v>
      </c>
      <c r="O102" s="127"/>
      <c r="Q102" s="158"/>
      <c r="R102" s="157"/>
    </row>
    <row r="103" spans="1:18" x14ac:dyDescent="0.35">
      <c r="A103" s="130"/>
      <c r="B103" s="159">
        <v>30</v>
      </c>
      <c r="C103" s="16" t="s">
        <v>674</v>
      </c>
      <c r="D103" s="127" t="s">
        <v>138</v>
      </c>
      <c r="E103" s="127" t="s">
        <v>141</v>
      </c>
      <c r="F103" s="128" t="s">
        <v>481</v>
      </c>
      <c r="G103" s="128"/>
      <c r="H103" s="128" t="s">
        <v>136</v>
      </c>
      <c r="I103" s="161">
        <v>1</v>
      </c>
      <c r="J103" s="162" t="s">
        <v>141</v>
      </c>
      <c r="K103" s="130">
        <v>244</v>
      </c>
      <c r="L103" s="130">
        <v>244</v>
      </c>
      <c r="M103" s="130">
        <v>50</v>
      </c>
      <c r="N103" s="130">
        <v>122</v>
      </c>
      <c r="O103" s="127"/>
      <c r="Q103" s="158"/>
      <c r="R103" s="157"/>
    </row>
    <row r="104" spans="1:18" x14ac:dyDescent="0.35">
      <c r="A104" s="130"/>
      <c r="B104" s="159">
        <v>40</v>
      </c>
      <c r="C104" s="16" t="s">
        <v>536</v>
      </c>
      <c r="D104" s="127" t="s">
        <v>537</v>
      </c>
      <c r="E104" s="127"/>
      <c r="F104" s="128" t="s">
        <v>481</v>
      </c>
      <c r="G104" s="128"/>
      <c r="H104" s="128" t="s">
        <v>136</v>
      </c>
      <c r="I104" s="161">
        <v>2</v>
      </c>
      <c r="J104" s="162" t="s">
        <v>141</v>
      </c>
      <c r="K104" s="130">
        <v>799</v>
      </c>
      <c r="L104" s="130">
        <v>1598</v>
      </c>
      <c r="M104" s="130">
        <v>50</v>
      </c>
      <c r="N104" s="130">
        <v>799</v>
      </c>
      <c r="O104" s="127"/>
      <c r="Q104" s="158"/>
      <c r="R104" s="157"/>
    </row>
    <row r="105" spans="1:18" x14ac:dyDescent="0.35">
      <c r="A105" s="125"/>
      <c r="B105" s="159">
        <v>50</v>
      </c>
      <c r="C105" s="160" t="s">
        <v>672</v>
      </c>
      <c r="D105" s="127" t="s">
        <v>755</v>
      </c>
      <c r="E105" s="127" t="s">
        <v>480</v>
      </c>
      <c r="F105" s="128" t="s">
        <v>481</v>
      </c>
      <c r="G105" s="128"/>
      <c r="H105" s="128" t="s">
        <v>136</v>
      </c>
      <c r="I105" s="161">
        <v>1</v>
      </c>
      <c r="J105" s="162" t="s">
        <v>141</v>
      </c>
      <c r="K105" s="130">
        <v>8099</v>
      </c>
      <c r="L105" s="130">
        <v>8099</v>
      </c>
      <c r="M105" s="130">
        <v>100</v>
      </c>
      <c r="N105" s="130">
        <v>0</v>
      </c>
      <c r="O105" s="127"/>
      <c r="Q105" s="158"/>
      <c r="R105" s="157"/>
    </row>
    <row r="106" spans="1:18" x14ac:dyDescent="0.35">
      <c r="A106" s="133" t="s">
        <v>759</v>
      </c>
      <c r="B106" s="159" t="s">
        <v>141</v>
      </c>
      <c r="C106" s="165" t="s">
        <v>141</v>
      </c>
      <c r="D106" s="133" t="s">
        <v>141</v>
      </c>
      <c r="E106" s="133" t="s">
        <v>141</v>
      </c>
      <c r="F106" s="133" t="s">
        <v>141</v>
      </c>
      <c r="G106" s="133" t="s">
        <v>141</v>
      </c>
      <c r="H106" s="133" t="s">
        <v>141</v>
      </c>
      <c r="I106" s="166" t="s">
        <v>141</v>
      </c>
      <c r="J106" s="165" t="s">
        <v>141</v>
      </c>
      <c r="K106" s="133" t="s">
        <v>141</v>
      </c>
      <c r="L106" s="133" t="s">
        <v>141</v>
      </c>
      <c r="M106" s="167" t="s">
        <v>497</v>
      </c>
      <c r="N106" s="168">
        <v>6136.9</v>
      </c>
      <c r="O106" s="169" t="s">
        <v>141</v>
      </c>
      <c r="P106" s="170"/>
      <c r="Q106" s="171"/>
      <c r="R106" s="157"/>
    </row>
    <row r="107" spans="1:18" x14ac:dyDescent="0.35">
      <c r="K107" t="s">
        <v>141</v>
      </c>
      <c r="L107" t="s">
        <v>141</v>
      </c>
      <c r="M107" s="130" t="s">
        <v>141</v>
      </c>
      <c r="Q107" s="157"/>
      <c r="R107" s="157"/>
    </row>
    <row r="108" spans="1:18" x14ac:dyDescent="0.35">
      <c r="K108" t="s">
        <v>141</v>
      </c>
      <c r="L108" t="s">
        <v>141</v>
      </c>
      <c r="M108" s="130" t="s">
        <v>141</v>
      </c>
      <c r="Q108" s="157"/>
      <c r="R108" s="157"/>
    </row>
    <row r="109" spans="1:18" x14ac:dyDescent="0.35">
      <c r="A109" s="91" t="s">
        <v>550</v>
      </c>
      <c r="B109" s="91" t="s">
        <v>547</v>
      </c>
      <c r="C109" s="155"/>
      <c r="D109" s="122"/>
      <c r="E109" s="122"/>
      <c r="F109" s="122"/>
      <c r="G109" s="122"/>
      <c r="H109" s="122"/>
      <c r="I109" s="156"/>
      <c r="J109" s="155"/>
      <c r="K109" s="122" t="s">
        <v>141</v>
      </c>
      <c r="L109" s="122" t="s">
        <v>141</v>
      </c>
      <c r="M109" s="130" t="s">
        <v>141</v>
      </c>
      <c r="N109" s="123"/>
      <c r="O109" s="123"/>
      <c r="Q109" s="157"/>
      <c r="R109" s="157"/>
    </row>
    <row r="110" spans="1:18" x14ac:dyDescent="0.35">
      <c r="A110" s="125"/>
      <c r="B110" s="159">
        <v>10</v>
      </c>
      <c r="C110" s="160" t="s">
        <v>672</v>
      </c>
      <c r="D110" s="127" t="s">
        <v>755</v>
      </c>
      <c r="E110" s="127" t="s">
        <v>480</v>
      </c>
      <c r="F110" s="128" t="s">
        <v>481</v>
      </c>
      <c r="G110" s="128"/>
      <c r="H110" s="128" t="s">
        <v>136</v>
      </c>
      <c r="I110" s="161">
        <v>1</v>
      </c>
      <c r="J110" s="162" t="s">
        <v>141</v>
      </c>
      <c r="K110" s="130">
        <v>8099</v>
      </c>
      <c r="L110" s="130">
        <v>8099</v>
      </c>
      <c r="M110" s="130">
        <v>50</v>
      </c>
      <c r="N110" s="130">
        <v>4049.5</v>
      </c>
      <c r="O110" s="127"/>
      <c r="Q110" s="158"/>
      <c r="R110" s="157"/>
    </row>
    <row r="111" spans="1:18" x14ac:dyDescent="0.35">
      <c r="A111" s="130"/>
      <c r="B111" s="159">
        <v>20</v>
      </c>
      <c r="C111" s="164" t="s">
        <v>673</v>
      </c>
      <c r="D111" s="127" t="s">
        <v>756</v>
      </c>
      <c r="E111" s="127" t="s">
        <v>141</v>
      </c>
      <c r="F111" s="128" t="s">
        <v>481</v>
      </c>
      <c r="G111" s="128"/>
      <c r="H111" s="128" t="s">
        <v>136</v>
      </c>
      <c r="I111" s="161">
        <v>1</v>
      </c>
      <c r="J111" s="162" t="s">
        <v>141</v>
      </c>
      <c r="K111" s="130">
        <v>3888</v>
      </c>
      <c r="L111" s="130">
        <v>3888</v>
      </c>
      <c r="M111" s="130">
        <v>70</v>
      </c>
      <c r="N111" s="130">
        <v>1166.4000000000001</v>
      </c>
      <c r="O111" s="127"/>
      <c r="Q111" s="158"/>
      <c r="R111" s="157"/>
    </row>
    <row r="112" spans="1:18" x14ac:dyDescent="0.35">
      <c r="A112" s="130"/>
      <c r="B112" s="159">
        <v>30</v>
      </c>
      <c r="C112" s="16" t="s">
        <v>674</v>
      </c>
      <c r="D112" s="127" t="s">
        <v>138</v>
      </c>
      <c r="E112" s="127" t="s">
        <v>141</v>
      </c>
      <c r="F112" s="128" t="s">
        <v>481</v>
      </c>
      <c r="G112" s="128"/>
      <c r="H112" s="128" t="s">
        <v>136</v>
      </c>
      <c r="I112" s="161">
        <v>1</v>
      </c>
      <c r="J112" s="162" t="s">
        <v>141</v>
      </c>
      <c r="K112" s="130">
        <v>244</v>
      </c>
      <c r="L112" s="130">
        <v>244</v>
      </c>
      <c r="M112" s="130">
        <v>50</v>
      </c>
      <c r="N112" s="130">
        <v>122</v>
      </c>
      <c r="O112" s="127"/>
      <c r="Q112" s="158"/>
      <c r="R112" s="157"/>
    </row>
    <row r="113" spans="1:18" ht="23.25" customHeight="1" x14ac:dyDescent="0.35">
      <c r="A113" s="130"/>
      <c r="B113" s="159">
        <v>40</v>
      </c>
      <c r="C113" s="16" t="s">
        <v>536</v>
      </c>
      <c r="D113" s="127" t="s">
        <v>537</v>
      </c>
      <c r="E113" s="127"/>
      <c r="F113" s="128" t="s">
        <v>481</v>
      </c>
      <c r="G113" s="128"/>
      <c r="H113" s="128" t="s">
        <v>136</v>
      </c>
      <c r="I113" s="161">
        <v>2</v>
      </c>
      <c r="J113" s="162" t="s">
        <v>141</v>
      </c>
      <c r="K113" s="130">
        <v>799</v>
      </c>
      <c r="L113" s="130">
        <v>1598</v>
      </c>
      <c r="M113" s="130">
        <v>50</v>
      </c>
      <c r="N113" s="130">
        <v>799</v>
      </c>
      <c r="O113" s="127"/>
      <c r="Q113" s="158"/>
      <c r="R113" s="157"/>
    </row>
    <row r="114" spans="1:18" x14ac:dyDescent="0.35">
      <c r="A114" s="125"/>
      <c r="B114" s="159">
        <v>50</v>
      </c>
      <c r="C114" s="160" t="s">
        <v>672</v>
      </c>
      <c r="D114" s="127" t="s">
        <v>755</v>
      </c>
      <c r="E114" s="127" t="s">
        <v>480</v>
      </c>
      <c r="F114" s="128" t="s">
        <v>481</v>
      </c>
      <c r="G114" s="128"/>
      <c r="H114" s="128" t="s">
        <v>136</v>
      </c>
      <c r="I114" s="161">
        <v>1</v>
      </c>
      <c r="J114" s="162" t="s">
        <v>141</v>
      </c>
      <c r="K114" s="130">
        <v>8099</v>
      </c>
      <c r="L114" s="130">
        <v>8099</v>
      </c>
      <c r="M114" s="130">
        <v>100</v>
      </c>
      <c r="N114" s="130">
        <v>0</v>
      </c>
      <c r="O114" s="127"/>
      <c r="Q114" s="158"/>
      <c r="R114" s="157"/>
    </row>
    <row r="115" spans="1:18" x14ac:dyDescent="0.35">
      <c r="A115" s="133" t="s">
        <v>760</v>
      </c>
      <c r="B115" s="159" t="s">
        <v>141</v>
      </c>
      <c r="C115" s="165" t="s">
        <v>141</v>
      </c>
      <c r="D115" s="133" t="s">
        <v>141</v>
      </c>
      <c r="E115" s="133" t="s">
        <v>141</v>
      </c>
      <c r="F115" s="133" t="s">
        <v>141</v>
      </c>
      <c r="G115" s="133" t="s">
        <v>141</v>
      </c>
      <c r="H115" s="133" t="s">
        <v>141</v>
      </c>
      <c r="I115" s="166" t="s">
        <v>141</v>
      </c>
      <c r="J115" s="165" t="s">
        <v>141</v>
      </c>
      <c r="K115" s="133" t="s">
        <v>141</v>
      </c>
      <c r="L115" s="133" t="s">
        <v>141</v>
      </c>
      <c r="M115" s="167" t="s">
        <v>497</v>
      </c>
      <c r="N115" s="168">
        <v>6136.9</v>
      </c>
      <c r="O115" s="169" t="s">
        <v>141</v>
      </c>
      <c r="P115" s="170"/>
      <c r="Q115" s="171"/>
      <c r="R115" s="157"/>
    </row>
    <row r="116" spans="1:18" x14ac:dyDescent="0.35">
      <c r="K116" t="s">
        <v>141</v>
      </c>
      <c r="L116" t="s">
        <v>141</v>
      </c>
      <c r="M116" s="130" t="s">
        <v>141</v>
      </c>
      <c r="Q116" s="157"/>
      <c r="R116" s="157"/>
    </row>
    <row r="117" spans="1:18" x14ac:dyDescent="0.35">
      <c r="K117" t="s">
        <v>141</v>
      </c>
      <c r="L117" t="s">
        <v>141</v>
      </c>
      <c r="M117" s="130" t="s">
        <v>141</v>
      </c>
      <c r="Q117" s="157"/>
      <c r="R117" s="157"/>
    </row>
    <row r="118" spans="1:18" x14ac:dyDescent="0.35">
      <c r="A118" s="91" t="s">
        <v>553</v>
      </c>
      <c r="B118" s="91" t="s">
        <v>554</v>
      </c>
      <c r="C118" s="155"/>
      <c r="D118" s="122"/>
      <c r="E118" s="122"/>
      <c r="F118" s="122"/>
      <c r="G118" s="122"/>
      <c r="H118" s="122"/>
      <c r="I118" s="156"/>
      <c r="J118" s="155"/>
      <c r="K118" s="122" t="s">
        <v>141</v>
      </c>
      <c r="L118" s="122" t="s">
        <v>141</v>
      </c>
      <c r="M118" s="130" t="s">
        <v>141</v>
      </c>
      <c r="N118" s="123"/>
      <c r="O118" s="123"/>
      <c r="Q118" s="157"/>
      <c r="R118" s="157"/>
    </row>
    <row r="119" spans="1:18" x14ac:dyDescent="0.35">
      <c r="A119" s="125"/>
      <c r="B119" s="159">
        <v>10</v>
      </c>
      <c r="C119" s="160" t="s">
        <v>555</v>
      </c>
      <c r="D119" s="127" t="s">
        <v>556</v>
      </c>
      <c r="E119" s="127" t="s">
        <v>480</v>
      </c>
      <c r="F119" s="128" t="s">
        <v>481</v>
      </c>
      <c r="G119" s="128"/>
      <c r="H119" s="128" t="s">
        <v>136</v>
      </c>
      <c r="I119" s="161">
        <v>1</v>
      </c>
      <c r="J119" s="162" t="s">
        <v>141</v>
      </c>
      <c r="K119" s="130">
        <v>12819</v>
      </c>
      <c r="L119" s="130">
        <v>12819</v>
      </c>
      <c r="M119" s="130">
        <v>50</v>
      </c>
      <c r="N119" s="130">
        <v>6409.5</v>
      </c>
      <c r="O119" s="127"/>
      <c r="Q119" s="158"/>
      <c r="R119" s="157"/>
    </row>
    <row r="120" spans="1:18" x14ac:dyDescent="0.35">
      <c r="A120" s="130"/>
      <c r="B120" s="159">
        <v>20</v>
      </c>
      <c r="C120" s="164" t="s">
        <v>675</v>
      </c>
      <c r="D120" s="127" t="s">
        <v>761</v>
      </c>
      <c r="E120" s="127" t="s">
        <v>141</v>
      </c>
      <c r="F120" s="128" t="s">
        <v>481</v>
      </c>
      <c r="G120" s="128"/>
      <c r="H120" s="128" t="s">
        <v>136</v>
      </c>
      <c r="I120" s="161">
        <v>1</v>
      </c>
      <c r="J120" s="162" t="s">
        <v>141</v>
      </c>
      <c r="K120" s="130">
        <v>6144</v>
      </c>
      <c r="L120" s="130">
        <v>6144</v>
      </c>
      <c r="M120" s="130">
        <v>70</v>
      </c>
      <c r="N120" s="130">
        <v>1843.2</v>
      </c>
      <c r="O120" s="127"/>
      <c r="Q120" s="158"/>
      <c r="R120" s="157"/>
    </row>
    <row r="121" spans="1:18" x14ac:dyDescent="0.35">
      <c r="A121" s="130"/>
      <c r="B121" s="159">
        <v>30</v>
      </c>
      <c r="C121" s="16" t="s">
        <v>559</v>
      </c>
      <c r="D121" s="127" t="s">
        <v>154</v>
      </c>
      <c r="E121" s="127" t="s">
        <v>141</v>
      </c>
      <c r="F121" s="128" t="s">
        <v>481</v>
      </c>
      <c r="G121" s="128"/>
      <c r="H121" s="128" t="s">
        <v>136</v>
      </c>
      <c r="I121" s="161">
        <v>1</v>
      </c>
      <c r="J121" s="162" t="s">
        <v>141</v>
      </c>
      <c r="K121" s="130">
        <v>243</v>
      </c>
      <c r="L121" s="130">
        <v>243</v>
      </c>
      <c r="M121" s="130">
        <v>50</v>
      </c>
      <c r="N121" s="130">
        <v>121.5</v>
      </c>
      <c r="O121" s="127"/>
      <c r="Q121" s="158"/>
      <c r="R121" s="157"/>
    </row>
    <row r="122" spans="1:18" x14ac:dyDescent="0.35">
      <c r="A122" s="130"/>
      <c r="B122" s="159">
        <v>40</v>
      </c>
      <c r="C122" s="16" t="s">
        <v>560</v>
      </c>
      <c r="D122" s="127" t="s">
        <v>561</v>
      </c>
      <c r="E122" s="127" t="s">
        <v>141</v>
      </c>
      <c r="F122" s="128" t="s">
        <v>481</v>
      </c>
      <c r="G122" s="128"/>
      <c r="H122" s="128" t="s">
        <v>136</v>
      </c>
      <c r="I122" s="161" t="s">
        <v>491</v>
      </c>
      <c r="J122" s="162" t="s">
        <v>141</v>
      </c>
      <c r="K122" s="130">
        <v>898</v>
      </c>
      <c r="L122" s="130">
        <v>898</v>
      </c>
      <c r="M122" s="130">
        <v>50</v>
      </c>
      <c r="N122" s="130">
        <v>449</v>
      </c>
      <c r="O122" s="127"/>
      <c r="Q122" s="158"/>
      <c r="R122" s="157"/>
    </row>
    <row r="123" spans="1:18" x14ac:dyDescent="0.35">
      <c r="A123" s="130"/>
      <c r="B123" s="159">
        <v>50</v>
      </c>
      <c r="C123" s="16" t="s">
        <v>536</v>
      </c>
      <c r="D123" s="127" t="s">
        <v>537</v>
      </c>
      <c r="E123" s="127"/>
      <c r="F123" s="128" t="s">
        <v>481</v>
      </c>
      <c r="G123" s="128"/>
      <c r="H123" s="128" t="s">
        <v>136</v>
      </c>
      <c r="I123" s="161">
        <v>3</v>
      </c>
      <c r="J123" s="162"/>
      <c r="K123" s="130">
        <v>799</v>
      </c>
      <c r="L123" s="130">
        <v>2397</v>
      </c>
      <c r="M123" s="130">
        <v>50</v>
      </c>
      <c r="N123" s="130">
        <v>1198.5</v>
      </c>
      <c r="O123" s="127"/>
      <c r="Q123" s="158"/>
      <c r="R123" s="157"/>
    </row>
    <row r="124" spans="1:18" x14ac:dyDescent="0.35">
      <c r="A124" s="125"/>
      <c r="B124" s="159">
        <v>60</v>
      </c>
      <c r="C124" s="160" t="s">
        <v>555</v>
      </c>
      <c r="D124" s="127" t="s">
        <v>556</v>
      </c>
      <c r="E124" s="127" t="s">
        <v>480</v>
      </c>
      <c r="F124" s="128" t="s">
        <v>481</v>
      </c>
      <c r="G124" s="128"/>
      <c r="H124" s="128" t="s">
        <v>136</v>
      </c>
      <c r="I124" s="161">
        <v>1</v>
      </c>
      <c r="J124" s="162" t="s">
        <v>141</v>
      </c>
      <c r="K124" s="130">
        <v>12819</v>
      </c>
      <c r="L124" s="130">
        <v>12819</v>
      </c>
      <c r="M124" s="130">
        <v>100</v>
      </c>
      <c r="N124" s="130">
        <v>0</v>
      </c>
      <c r="O124" s="127"/>
      <c r="Q124" s="158"/>
      <c r="R124" s="157"/>
    </row>
    <row r="125" spans="1:18" x14ac:dyDescent="0.35">
      <c r="A125" s="133" t="s">
        <v>762</v>
      </c>
      <c r="B125" s="159" t="s">
        <v>141</v>
      </c>
      <c r="C125" s="165" t="s">
        <v>141</v>
      </c>
      <c r="D125" s="133" t="s">
        <v>141</v>
      </c>
      <c r="E125" s="133" t="s">
        <v>141</v>
      </c>
      <c r="F125" s="133" t="s">
        <v>141</v>
      </c>
      <c r="G125" s="133" t="s">
        <v>141</v>
      </c>
      <c r="H125" s="133" t="s">
        <v>141</v>
      </c>
      <c r="I125" s="166" t="s">
        <v>141</v>
      </c>
      <c r="J125" s="165" t="s">
        <v>141</v>
      </c>
      <c r="K125" s="133" t="s">
        <v>141</v>
      </c>
      <c r="L125" s="133" t="s">
        <v>141</v>
      </c>
      <c r="M125" s="167" t="s">
        <v>497</v>
      </c>
      <c r="N125" s="168">
        <v>10021.700000000001</v>
      </c>
      <c r="O125" s="169" t="s">
        <v>141</v>
      </c>
      <c r="P125" s="170"/>
      <c r="Q125" s="171"/>
      <c r="R125" s="157"/>
    </row>
    <row r="126" spans="1:18" x14ac:dyDescent="0.35">
      <c r="K126" t="s">
        <v>141</v>
      </c>
      <c r="L126" t="s">
        <v>141</v>
      </c>
      <c r="M126" s="130" t="s">
        <v>141</v>
      </c>
      <c r="Q126" s="157"/>
      <c r="R126" s="157"/>
    </row>
    <row r="127" spans="1:18" x14ac:dyDescent="0.35">
      <c r="K127" t="s">
        <v>141</v>
      </c>
      <c r="L127" t="s">
        <v>141</v>
      </c>
      <c r="M127" s="130" t="s">
        <v>141</v>
      </c>
      <c r="Q127" s="157"/>
      <c r="R127" s="157"/>
    </row>
    <row r="128" spans="1:18" x14ac:dyDescent="0.35">
      <c r="A128" s="91" t="s">
        <v>563</v>
      </c>
      <c r="B128" s="91" t="s">
        <v>564</v>
      </c>
      <c r="C128" s="155"/>
      <c r="D128" s="122"/>
      <c r="E128" s="122"/>
      <c r="F128" s="122"/>
      <c r="G128" s="122"/>
      <c r="H128" s="122"/>
      <c r="I128" s="156"/>
      <c r="J128" s="155"/>
      <c r="K128" s="122" t="s">
        <v>141</v>
      </c>
      <c r="L128" s="122" t="s">
        <v>141</v>
      </c>
      <c r="M128" s="130" t="s">
        <v>141</v>
      </c>
      <c r="N128" s="123"/>
      <c r="O128" s="123"/>
      <c r="Q128" s="157"/>
      <c r="R128" s="157"/>
    </row>
    <row r="129" spans="1:18" x14ac:dyDescent="0.35">
      <c r="A129" s="125"/>
      <c r="B129" s="159">
        <v>10</v>
      </c>
      <c r="C129" s="160" t="s">
        <v>555</v>
      </c>
      <c r="D129" s="127" t="s">
        <v>556</v>
      </c>
      <c r="E129" s="127" t="s">
        <v>480</v>
      </c>
      <c r="F129" s="128" t="s">
        <v>481</v>
      </c>
      <c r="G129" s="128"/>
      <c r="H129" s="128" t="s">
        <v>136</v>
      </c>
      <c r="I129" s="161">
        <v>1</v>
      </c>
      <c r="J129" s="162" t="s">
        <v>141</v>
      </c>
      <c r="K129" s="130">
        <v>12819</v>
      </c>
      <c r="L129" s="130">
        <v>12819</v>
      </c>
      <c r="M129" s="130">
        <v>50</v>
      </c>
      <c r="N129" s="130">
        <v>6409.5</v>
      </c>
      <c r="O129" s="127"/>
      <c r="Q129" s="158"/>
      <c r="R129" s="157"/>
    </row>
    <row r="130" spans="1:18" x14ac:dyDescent="0.35">
      <c r="A130" s="130"/>
      <c r="B130" s="159">
        <v>20</v>
      </c>
      <c r="C130" s="164" t="s">
        <v>675</v>
      </c>
      <c r="D130" s="127" t="s">
        <v>761</v>
      </c>
      <c r="E130" s="127" t="s">
        <v>141</v>
      </c>
      <c r="F130" s="128" t="s">
        <v>481</v>
      </c>
      <c r="G130" s="128"/>
      <c r="H130" s="128" t="s">
        <v>136</v>
      </c>
      <c r="I130" s="161">
        <v>1</v>
      </c>
      <c r="J130" s="162" t="s">
        <v>141</v>
      </c>
      <c r="K130" s="130">
        <v>6144</v>
      </c>
      <c r="L130" s="130">
        <v>6144</v>
      </c>
      <c r="M130" s="130">
        <v>70</v>
      </c>
      <c r="N130" s="130">
        <v>1843.2</v>
      </c>
      <c r="O130" s="127"/>
      <c r="Q130" s="158"/>
      <c r="R130" s="157"/>
    </row>
    <row r="131" spans="1:18" x14ac:dyDescent="0.35">
      <c r="A131" s="130"/>
      <c r="B131" s="159">
        <v>30</v>
      </c>
      <c r="C131" s="16" t="s">
        <v>559</v>
      </c>
      <c r="D131" s="127" t="s">
        <v>154</v>
      </c>
      <c r="E131" s="127" t="s">
        <v>141</v>
      </c>
      <c r="F131" s="128" t="s">
        <v>481</v>
      </c>
      <c r="G131" s="128"/>
      <c r="H131" s="128" t="s">
        <v>136</v>
      </c>
      <c r="I131" s="161">
        <v>1</v>
      </c>
      <c r="J131" s="162" t="s">
        <v>141</v>
      </c>
      <c r="K131" s="130">
        <v>243</v>
      </c>
      <c r="L131" s="130">
        <v>243</v>
      </c>
      <c r="M131" s="130">
        <v>50</v>
      </c>
      <c r="N131" s="130">
        <v>121.5</v>
      </c>
      <c r="O131" s="127"/>
      <c r="Q131" s="158"/>
      <c r="R131" s="157"/>
    </row>
    <row r="132" spans="1:18" x14ac:dyDescent="0.35">
      <c r="A132" s="130"/>
      <c r="B132" s="159">
        <v>40</v>
      </c>
      <c r="C132" s="16" t="s">
        <v>560</v>
      </c>
      <c r="D132" s="127" t="s">
        <v>561</v>
      </c>
      <c r="E132" s="127" t="s">
        <v>141</v>
      </c>
      <c r="F132" s="128" t="s">
        <v>481</v>
      </c>
      <c r="G132" s="128"/>
      <c r="H132" s="128" t="s">
        <v>136</v>
      </c>
      <c r="I132" s="161" t="s">
        <v>491</v>
      </c>
      <c r="J132" s="162" t="s">
        <v>141</v>
      </c>
      <c r="K132" s="130">
        <v>898</v>
      </c>
      <c r="L132" s="130">
        <v>898</v>
      </c>
      <c r="M132" s="130">
        <v>50</v>
      </c>
      <c r="N132" s="130">
        <v>449</v>
      </c>
      <c r="O132" s="127"/>
      <c r="Q132" s="158"/>
      <c r="R132" s="157"/>
    </row>
    <row r="133" spans="1:18" x14ac:dyDescent="0.35">
      <c r="A133" s="130"/>
      <c r="B133" s="159">
        <v>50</v>
      </c>
      <c r="C133" s="16" t="s">
        <v>536</v>
      </c>
      <c r="D133" s="127" t="s">
        <v>537</v>
      </c>
      <c r="E133" s="127"/>
      <c r="F133" s="128" t="s">
        <v>481</v>
      </c>
      <c r="G133" s="128"/>
      <c r="H133" s="128" t="s">
        <v>136</v>
      </c>
      <c r="I133" s="161">
        <v>3</v>
      </c>
      <c r="J133" s="162"/>
      <c r="K133" s="130">
        <v>799</v>
      </c>
      <c r="L133" s="130">
        <v>2397</v>
      </c>
      <c r="M133" s="130">
        <v>50</v>
      </c>
      <c r="N133" s="130">
        <v>1198.5</v>
      </c>
      <c r="O133" s="127"/>
      <c r="Q133" s="158"/>
      <c r="R133" s="157"/>
    </row>
    <row r="134" spans="1:18" x14ac:dyDescent="0.35">
      <c r="A134" s="125"/>
      <c r="B134" s="159">
        <v>60</v>
      </c>
      <c r="C134" s="160" t="s">
        <v>555</v>
      </c>
      <c r="D134" s="127" t="s">
        <v>556</v>
      </c>
      <c r="E134" s="127" t="s">
        <v>480</v>
      </c>
      <c r="F134" s="128" t="s">
        <v>481</v>
      </c>
      <c r="G134" s="128"/>
      <c r="H134" s="128" t="s">
        <v>136</v>
      </c>
      <c r="I134" s="161">
        <v>1</v>
      </c>
      <c r="J134" s="162" t="s">
        <v>141</v>
      </c>
      <c r="K134" s="130">
        <v>12819</v>
      </c>
      <c r="L134" s="130">
        <v>12819</v>
      </c>
      <c r="M134" s="130">
        <v>100</v>
      </c>
      <c r="N134" s="130">
        <v>0</v>
      </c>
      <c r="O134" s="127"/>
      <c r="Q134" s="158"/>
      <c r="R134" s="157"/>
    </row>
    <row r="135" spans="1:18" x14ac:dyDescent="0.35">
      <c r="A135" s="133" t="s">
        <v>763</v>
      </c>
      <c r="B135" s="159" t="s">
        <v>141</v>
      </c>
      <c r="C135" s="165" t="s">
        <v>141</v>
      </c>
      <c r="D135" s="133" t="s">
        <v>141</v>
      </c>
      <c r="E135" s="133" t="s">
        <v>141</v>
      </c>
      <c r="F135" s="133" t="s">
        <v>141</v>
      </c>
      <c r="G135" s="133" t="s">
        <v>141</v>
      </c>
      <c r="H135" s="133" t="s">
        <v>141</v>
      </c>
      <c r="I135" s="166" t="s">
        <v>141</v>
      </c>
      <c r="J135" s="165" t="s">
        <v>141</v>
      </c>
      <c r="K135" s="133" t="s">
        <v>141</v>
      </c>
      <c r="L135" s="133" t="s">
        <v>141</v>
      </c>
      <c r="M135" s="167" t="s">
        <v>497</v>
      </c>
      <c r="N135" s="168">
        <v>10021.700000000001</v>
      </c>
      <c r="O135" s="169" t="s">
        <v>141</v>
      </c>
      <c r="P135" s="170"/>
      <c r="Q135" s="171"/>
      <c r="R135" s="157"/>
    </row>
    <row r="136" spans="1:18" x14ac:dyDescent="0.35">
      <c r="K136" t="s">
        <v>141</v>
      </c>
      <c r="L136" t="s">
        <v>141</v>
      </c>
      <c r="M136" s="130" t="s">
        <v>141</v>
      </c>
      <c r="Q136" s="157"/>
      <c r="R136" s="157"/>
    </row>
    <row r="137" spans="1:18" x14ac:dyDescent="0.35">
      <c r="K137" t="s">
        <v>141</v>
      </c>
      <c r="L137" t="s">
        <v>141</v>
      </c>
      <c r="M137" s="130" t="s">
        <v>141</v>
      </c>
      <c r="Q137" s="157"/>
      <c r="R137" s="157"/>
    </row>
    <row r="138" spans="1:18" s="254" customFormat="1" x14ac:dyDescent="0.35">
      <c r="A138" s="248" t="s">
        <v>565</v>
      </c>
      <c r="B138" s="248" t="s">
        <v>135</v>
      </c>
      <c r="C138" s="249"/>
      <c r="D138" s="250"/>
      <c r="E138" s="250"/>
      <c r="F138" s="250"/>
      <c r="G138" s="250"/>
      <c r="H138" s="250"/>
      <c r="I138" s="251"/>
      <c r="J138" s="249"/>
      <c r="K138" s="250" t="s">
        <v>141</v>
      </c>
      <c r="L138" s="250" t="s">
        <v>141</v>
      </c>
      <c r="M138" s="252" t="s">
        <v>141</v>
      </c>
      <c r="N138" s="253"/>
      <c r="O138" s="253"/>
      <c r="Q138" s="255"/>
      <c r="R138" s="255"/>
    </row>
    <row r="139" spans="1:18" x14ac:dyDescent="0.35">
      <c r="A139" s="125"/>
      <c r="B139" s="159">
        <v>10</v>
      </c>
      <c r="C139" s="160" t="s">
        <v>566</v>
      </c>
      <c r="D139" s="127" t="s">
        <v>567</v>
      </c>
      <c r="E139" s="127" t="s">
        <v>480</v>
      </c>
      <c r="F139" s="128" t="s">
        <v>481</v>
      </c>
      <c r="G139" s="128"/>
      <c r="H139" s="128" t="s">
        <v>136</v>
      </c>
      <c r="I139" s="161">
        <v>1</v>
      </c>
      <c r="J139" s="162" t="s">
        <v>141</v>
      </c>
      <c r="K139" s="130">
        <v>28499</v>
      </c>
      <c r="L139" s="130">
        <v>28499</v>
      </c>
      <c r="M139" s="130">
        <v>50</v>
      </c>
      <c r="N139" s="130">
        <v>14249.5</v>
      </c>
      <c r="O139" s="127"/>
      <c r="Q139" s="158"/>
      <c r="R139" s="157"/>
    </row>
    <row r="140" spans="1:18" x14ac:dyDescent="0.35">
      <c r="A140" s="130"/>
      <c r="B140" s="159">
        <v>20</v>
      </c>
      <c r="C140" s="164" t="s">
        <v>676</v>
      </c>
      <c r="D140" s="127" t="s">
        <v>764</v>
      </c>
      <c r="E140" s="127" t="s">
        <v>141</v>
      </c>
      <c r="F140" s="128" t="s">
        <v>481</v>
      </c>
      <c r="G140" s="128"/>
      <c r="H140" s="128" t="s">
        <v>136</v>
      </c>
      <c r="I140" s="161">
        <v>1</v>
      </c>
      <c r="J140" s="162" t="s">
        <v>141</v>
      </c>
      <c r="K140" s="130">
        <v>13680</v>
      </c>
      <c r="L140" s="130">
        <v>13680</v>
      </c>
      <c r="M140" s="130">
        <v>70</v>
      </c>
      <c r="N140" s="130">
        <v>4104</v>
      </c>
      <c r="O140" s="127"/>
      <c r="Q140" s="158"/>
      <c r="R140" s="157"/>
    </row>
    <row r="141" spans="1:18" x14ac:dyDescent="0.35">
      <c r="A141" s="130"/>
      <c r="B141" s="159">
        <v>30</v>
      </c>
      <c r="C141" s="16" t="s">
        <v>536</v>
      </c>
      <c r="D141" s="127" t="s">
        <v>537</v>
      </c>
      <c r="E141" s="127"/>
      <c r="F141" s="128" t="s">
        <v>481</v>
      </c>
      <c r="G141" s="128"/>
      <c r="H141" s="128" t="s">
        <v>136</v>
      </c>
      <c r="I141" s="161">
        <v>3</v>
      </c>
      <c r="J141" s="162"/>
      <c r="K141" s="130">
        <v>799</v>
      </c>
      <c r="L141" s="130">
        <v>2397</v>
      </c>
      <c r="M141" s="130">
        <v>50</v>
      </c>
      <c r="N141" s="130">
        <v>1198.5</v>
      </c>
      <c r="O141" s="127"/>
      <c r="Q141" s="158"/>
      <c r="R141" s="157"/>
    </row>
    <row r="142" spans="1:18" x14ac:dyDescent="0.35">
      <c r="A142" s="125"/>
      <c r="B142" s="159">
        <v>40</v>
      </c>
      <c r="C142" s="160" t="s">
        <v>566</v>
      </c>
      <c r="D142" s="127" t="s">
        <v>567</v>
      </c>
      <c r="E142" s="127" t="s">
        <v>480</v>
      </c>
      <c r="F142" s="128" t="s">
        <v>481</v>
      </c>
      <c r="G142" s="128"/>
      <c r="H142" s="128" t="s">
        <v>136</v>
      </c>
      <c r="I142" s="161">
        <v>1</v>
      </c>
      <c r="J142" s="162" t="s">
        <v>141</v>
      </c>
      <c r="K142" s="130">
        <v>28499</v>
      </c>
      <c r="L142" s="130">
        <v>28499</v>
      </c>
      <c r="M142" s="130">
        <v>100</v>
      </c>
      <c r="N142" s="130">
        <v>0</v>
      </c>
      <c r="O142" s="127"/>
      <c r="Q142" s="158"/>
      <c r="R142" s="157"/>
    </row>
    <row r="143" spans="1:18" x14ac:dyDescent="0.35">
      <c r="A143" s="133" t="s">
        <v>765</v>
      </c>
      <c r="B143" s="159" t="s">
        <v>141</v>
      </c>
      <c r="C143" s="165" t="s">
        <v>141</v>
      </c>
      <c r="D143" s="133" t="s">
        <v>141</v>
      </c>
      <c r="E143" s="133" t="s">
        <v>141</v>
      </c>
      <c r="F143" s="133" t="s">
        <v>141</v>
      </c>
      <c r="G143" s="133" t="s">
        <v>141</v>
      </c>
      <c r="H143" s="133" t="s">
        <v>141</v>
      </c>
      <c r="I143" s="166" t="s">
        <v>141</v>
      </c>
      <c r="J143" s="165" t="s">
        <v>141</v>
      </c>
      <c r="K143" s="133" t="s">
        <v>141</v>
      </c>
      <c r="L143" s="133" t="s">
        <v>141</v>
      </c>
      <c r="M143" s="167" t="s">
        <v>497</v>
      </c>
      <c r="N143" s="168">
        <v>19552</v>
      </c>
      <c r="O143" s="169" t="s">
        <v>141</v>
      </c>
      <c r="P143" s="170"/>
      <c r="Q143" s="171"/>
      <c r="R143" s="157"/>
    </row>
    <row r="144" spans="1:18" x14ac:dyDescent="0.35">
      <c r="K144" t="s">
        <v>141</v>
      </c>
      <c r="L144" t="s">
        <v>141</v>
      </c>
      <c r="M144" s="130" t="s">
        <v>141</v>
      </c>
      <c r="Q144" s="157"/>
      <c r="R144" s="157"/>
    </row>
    <row r="145" spans="1:18" x14ac:dyDescent="0.35">
      <c r="K145" t="s">
        <v>141</v>
      </c>
      <c r="L145" t="s">
        <v>141</v>
      </c>
      <c r="M145" s="130" t="s">
        <v>141</v>
      </c>
      <c r="Q145" s="157"/>
      <c r="R145" s="157"/>
    </row>
    <row r="146" spans="1:18" x14ac:dyDescent="0.35">
      <c r="A146" s="91" t="s">
        <v>572</v>
      </c>
      <c r="B146" s="91" t="s">
        <v>144</v>
      </c>
      <c r="C146" s="155"/>
      <c r="D146" s="122"/>
      <c r="E146" s="122"/>
      <c r="F146" s="122"/>
      <c r="G146" s="122"/>
      <c r="H146" s="122"/>
      <c r="I146" s="156"/>
      <c r="J146" s="155"/>
      <c r="K146" s="122" t="s">
        <v>141</v>
      </c>
      <c r="L146" s="122" t="s">
        <v>141</v>
      </c>
      <c r="M146" s="130" t="s">
        <v>141</v>
      </c>
      <c r="N146" s="123"/>
      <c r="O146" s="123"/>
      <c r="Q146" s="157"/>
      <c r="R146" s="157"/>
    </row>
    <row r="147" spans="1:18" x14ac:dyDescent="0.35">
      <c r="A147" s="125"/>
      <c r="B147" s="159">
        <v>10</v>
      </c>
      <c r="C147" s="160" t="s">
        <v>566</v>
      </c>
      <c r="D147" s="127" t="s">
        <v>567</v>
      </c>
      <c r="E147" s="127" t="s">
        <v>480</v>
      </c>
      <c r="F147" s="128" t="s">
        <v>481</v>
      </c>
      <c r="G147" s="128"/>
      <c r="H147" s="128" t="s">
        <v>136</v>
      </c>
      <c r="I147" s="161">
        <v>1</v>
      </c>
      <c r="J147" s="162" t="s">
        <v>141</v>
      </c>
      <c r="K147" s="130">
        <v>28499</v>
      </c>
      <c r="L147" s="130">
        <v>28499</v>
      </c>
      <c r="M147" s="130">
        <v>50</v>
      </c>
      <c r="N147" s="130">
        <v>14249.5</v>
      </c>
      <c r="O147" s="127"/>
      <c r="Q147" s="158"/>
      <c r="R147" s="157"/>
    </row>
    <row r="148" spans="1:18" x14ac:dyDescent="0.35">
      <c r="A148" s="130"/>
      <c r="B148" s="159">
        <v>20</v>
      </c>
      <c r="C148" s="164" t="s">
        <v>676</v>
      </c>
      <c r="D148" s="127" t="s">
        <v>764</v>
      </c>
      <c r="E148" s="127" t="s">
        <v>141</v>
      </c>
      <c r="F148" s="128" t="s">
        <v>481</v>
      </c>
      <c r="G148" s="128"/>
      <c r="H148" s="128" t="s">
        <v>136</v>
      </c>
      <c r="I148" s="161">
        <v>1</v>
      </c>
      <c r="J148" s="162" t="s">
        <v>141</v>
      </c>
      <c r="K148" s="130">
        <v>13680</v>
      </c>
      <c r="L148" s="130">
        <v>13680</v>
      </c>
      <c r="M148" s="130">
        <v>70</v>
      </c>
      <c r="N148" s="130">
        <v>4104</v>
      </c>
      <c r="O148" s="127"/>
      <c r="Q148" s="158"/>
      <c r="R148" s="157"/>
    </row>
    <row r="149" spans="1:18" x14ac:dyDescent="0.35">
      <c r="A149" s="130"/>
      <c r="B149" s="159">
        <v>30</v>
      </c>
      <c r="C149" s="16" t="s">
        <v>536</v>
      </c>
      <c r="D149" s="127" t="s">
        <v>537</v>
      </c>
      <c r="E149" s="127"/>
      <c r="F149" s="128" t="s">
        <v>481</v>
      </c>
      <c r="G149" s="128"/>
      <c r="H149" s="128" t="s">
        <v>136</v>
      </c>
      <c r="I149" s="161">
        <v>3</v>
      </c>
      <c r="J149" s="162"/>
      <c r="K149" s="130">
        <v>799</v>
      </c>
      <c r="L149" s="130">
        <v>2397</v>
      </c>
      <c r="M149" s="130">
        <v>50</v>
      </c>
      <c r="N149" s="130">
        <v>1198.5</v>
      </c>
      <c r="O149" s="127"/>
      <c r="Q149" s="158"/>
      <c r="R149" s="157"/>
    </row>
    <row r="150" spans="1:18" x14ac:dyDescent="0.35">
      <c r="A150" s="125"/>
      <c r="B150" s="159">
        <v>40</v>
      </c>
      <c r="C150" s="160" t="s">
        <v>566</v>
      </c>
      <c r="D150" s="127" t="s">
        <v>567</v>
      </c>
      <c r="E150" s="127" t="s">
        <v>480</v>
      </c>
      <c r="F150" s="128" t="s">
        <v>481</v>
      </c>
      <c r="G150" s="128"/>
      <c r="H150" s="128" t="s">
        <v>136</v>
      </c>
      <c r="I150" s="161">
        <v>1</v>
      </c>
      <c r="J150" s="162" t="s">
        <v>141</v>
      </c>
      <c r="K150" s="130">
        <v>28499</v>
      </c>
      <c r="L150" s="130">
        <v>28499</v>
      </c>
      <c r="M150" s="130">
        <v>100</v>
      </c>
      <c r="N150" s="130">
        <v>0</v>
      </c>
      <c r="O150" s="127"/>
      <c r="Q150" s="158"/>
      <c r="R150" s="157"/>
    </row>
    <row r="151" spans="1:18" x14ac:dyDescent="0.35">
      <c r="A151" s="133" t="s">
        <v>766</v>
      </c>
      <c r="B151" s="159" t="s">
        <v>141</v>
      </c>
      <c r="C151" s="165" t="s">
        <v>141</v>
      </c>
      <c r="D151" s="133" t="s">
        <v>141</v>
      </c>
      <c r="E151" s="133" t="s">
        <v>141</v>
      </c>
      <c r="F151" s="133" t="s">
        <v>141</v>
      </c>
      <c r="G151" s="133" t="s">
        <v>141</v>
      </c>
      <c r="H151" s="133" t="s">
        <v>141</v>
      </c>
      <c r="I151" s="166" t="s">
        <v>141</v>
      </c>
      <c r="J151" s="165" t="s">
        <v>141</v>
      </c>
      <c r="K151" s="133" t="s">
        <v>141</v>
      </c>
      <c r="L151" s="133" t="s">
        <v>141</v>
      </c>
      <c r="M151" s="167" t="s">
        <v>497</v>
      </c>
      <c r="N151" s="168">
        <v>19552</v>
      </c>
      <c r="O151" s="169" t="s">
        <v>141</v>
      </c>
      <c r="P151" s="170"/>
      <c r="Q151" s="171"/>
      <c r="R151" s="157"/>
    </row>
    <row r="152" spans="1:18" x14ac:dyDescent="0.35">
      <c r="K152" t="s">
        <v>141</v>
      </c>
      <c r="L152" t="s">
        <v>141</v>
      </c>
      <c r="M152" s="130" t="s">
        <v>141</v>
      </c>
      <c r="Q152" s="157"/>
      <c r="R152" s="157"/>
    </row>
    <row r="153" spans="1:18" x14ac:dyDescent="0.35">
      <c r="K153" t="s">
        <v>141</v>
      </c>
      <c r="L153" t="s">
        <v>141</v>
      </c>
      <c r="M153" s="130" t="s">
        <v>141</v>
      </c>
      <c r="Q153" s="157"/>
      <c r="R153" s="157"/>
    </row>
    <row r="154" spans="1:18" x14ac:dyDescent="0.35">
      <c r="A154" s="91" t="s">
        <v>575</v>
      </c>
      <c r="B154" s="91" t="s">
        <v>576</v>
      </c>
      <c r="C154" s="155"/>
      <c r="D154" s="122"/>
      <c r="E154" s="122"/>
      <c r="F154" s="122"/>
      <c r="G154" s="122"/>
      <c r="H154" s="122"/>
      <c r="I154" s="156"/>
      <c r="J154" s="155"/>
      <c r="K154" s="122" t="s">
        <v>141</v>
      </c>
      <c r="L154" s="122" t="s">
        <v>141</v>
      </c>
      <c r="M154" s="130" t="s">
        <v>141</v>
      </c>
      <c r="N154" s="123"/>
      <c r="O154" s="123"/>
      <c r="Q154" s="157"/>
      <c r="R154" s="157"/>
    </row>
    <row r="155" spans="1:18" x14ac:dyDescent="0.35">
      <c r="A155" s="125"/>
      <c r="B155" s="159">
        <v>10</v>
      </c>
      <c r="C155" s="160" t="s">
        <v>566</v>
      </c>
      <c r="D155" s="127" t="s">
        <v>567</v>
      </c>
      <c r="E155" s="127" t="s">
        <v>480</v>
      </c>
      <c r="F155" s="128" t="s">
        <v>481</v>
      </c>
      <c r="G155" s="128"/>
      <c r="H155" s="128" t="s">
        <v>136</v>
      </c>
      <c r="I155" s="161">
        <v>1</v>
      </c>
      <c r="J155" s="162" t="s">
        <v>141</v>
      </c>
      <c r="K155" s="130">
        <v>28499</v>
      </c>
      <c r="L155" s="130">
        <v>28499</v>
      </c>
      <c r="M155" s="130">
        <v>50</v>
      </c>
      <c r="N155" s="130">
        <v>14249.5</v>
      </c>
      <c r="O155" s="127"/>
      <c r="Q155" s="158"/>
      <c r="R155" s="157"/>
    </row>
    <row r="156" spans="1:18" x14ac:dyDescent="0.35">
      <c r="A156" s="130"/>
      <c r="B156" s="159">
        <v>20</v>
      </c>
      <c r="C156" s="164" t="s">
        <v>676</v>
      </c>
      <c r="D156" s="127" t="s">
        <v>764</v>
      </c>
      <c r="E156" s="127" t="s">
        <v>141</v>
      </c>
      <c r="F156" s="128" t="s">
        <v>481</v>
      </c>
      <c r="G156" s="128"/>
      <c r="H156" s="128" t="s">
        <v>136</v>
      </c>
      <c r="I156" s="161">
        <v>1</v>
      </c>
      <c r="J156" s="162" t="s">
        <v>141</v>
      </c>
      <c r="K156" s="130">
        <v>13680</v>
      </c>
      <c r="L156" s="130">
        <v>13680</v>
      </c>
      <c r="M156" s="130">
        <v>70</v>
      </c>
      <c r="N156" s="130">
        <v>4104</v>
      </c>
      <c r="O156" s="127"/>
      <c r="Q156" s="158"/>
      <c r="R156" s="157"/>
    </row>
    <row r="157" spans="1:18" x14ac:dyDescent="0.35">
      <c r="A157" s="130"/>
      <c r="B157" s="159">
        <v>30</v>
      </c>
      <c r="C157" s="16" t="s">
        <v>536</v>
      </c>
      <c r="D157" s="127" t="s">
        <v>537</v>
      </c>
      <c r="E157" s="127"/>
      <c r="F157" s="128" t="s">
        <v>481</v>
      </c>
      <c r="G157" s="128"/>
      <c r="H157" s="128" t="s">
        <v>136</v>
      </c>
      <c r="I157" s="161">
        <v>3</v>
      </c>
      <c r="J157" s="162"/>
      <c r="K157" s="130">
        <v>799</v>
      </c>
      <c r="L157" s="130">
        <v>2397</v>
      </c>
      <c r="M157" s="130">
        <v>50</v>
      </c>
      <c r="N157" s="130">
        <v>1198.5</v>
      </c>
      <c r="O157" s="127"/>
      <c r="Q157" s="158"/>
      <c r="R157" s="157"/>
    </row>
    <row r="158" spans="1:18" x14ac:dyDescent="0.35">
      <c r="A158" s="125"/>
      <c r="B158" s="159">
        <v>40</v>
      </c>
      <c r="C158" s="160" t="s">
        <v>566</v>
      </c>
      <c r="D158" s="127" t="s">
        <v>567</v>
      </c>
      <c r="E158" s="127" t="s">
        <v>480</v>
      </c>
      <c r="F158" s="128" t="s">
        <v>481</v>
      </c>
      <c r="G158" s="128"/>
      <c r="H158" s="128" t="s">
        <v>136</v>
      </c>
      <c r="I158" s="161">
        <v>1</v>
      </c>
      <c r="J158" s="162" t="s">
        <v>141</v>
      </c>
      <c r="K158" s="130">
        <v>28499</v>
      </c>
      <c r="L158" s="130">
        <v>28499</v>
      </c>
      <c r="M158" s="130">
        <v>100</v>
      </c>
      <c r="N158" s="130">
        <v>0</v>
      </c>
      <c r="O158" s="127"/>
      <c r="Q158" s="158"/>
      <c r="R158" s="157"/>
    </row>
    <row r="159" spans="1:18" x14ac:dyDescent="0.35">
      <c r="A159" s="133" t="s">
        <v>767</v>
      </c>
      <c r="B159" s="159" t="s">
        <v>141</v>
      </c>
      <c r="C159" s="165" t="s">
        <v>141</v>
      </c>
      <c r="D159" s="133" t="s">
        <v>141</v>
      </c>
      <c r="E159" s="133" t="s">
        <v>141</v>
      </c>
      <c r="F159" s="133" t="s">
        <v>141</v>
      </c>
      <c r="G159" s="133" t="s">
        <v>141</v>
      </c>
      <c r="H159" s="133" t="s">
        <v>141</v>
      </c>
      <c r="I159" s="166" t="s">
        <v>141</v>
      </c>
      <c r="J159" s="165" t="s">
        <v>141</v>
      </c>
      <c r="K159" s="133" t="s">
        <v>141</v>
      </c>
      <c r="L159" s="133" t="s">
        <v>141</v>
      </c>
      <c r="M159" s="167" t="s">
        <v>497</v>
      </c>
      <c r="N159" s="168">
        <v>19552</v>
      </c>
      <c r="O159" s="169" t="s">
        <v>141</v>
      </c>
      <c r="P159" s="170"/>
      <c r="Q159" s="171"/>
      <c r="R159" s="157"/>
    </row>
    <row r="160" spans="1:18" x14ac:dyDescent="0.35">
      <c r="K160" t="s">
        <v>141</v>
      </c>
      <c r="L160" t="s">
        <v>141</v>
      </c>
      <c r="M160" s="130" t="s">
        <v>141</v>
      </c>
      <c r="Q160" s="157"/>
      <c r="R160" s="157"/>
    </row>
    <row r="161" spans="1:18" x14ac:dyDescent="0.35">
      <c r="K161" t="s">
        <v>141</v>
      </c>
      <c r="L161" t="s">
        <v>141</v>
      </c>
      <c r="M161" s="130" t="s">
        <v>141</v>
      </c>
      <c r="Q161" s="157"/>
      <c r="R161" s="157"/>
    </row>
    <row r="162" spans="1:18" x14ac:dyDescent="0.35">
      <c r="A162" s="91" t="s">
        <v>579</v>
      </c>
      <c r="B162" s="91" t="s">
        <v>580</v>
      </c>
      <c r="C162" s="155"/>
      <c r="D162" s="122"/>
      <c r="E162" s="122"/>
      <c r="F162" s="122"/>
      <c r="G162" s="122"/>
      <c r="H162" s="122"/>
      <c r="I162" s="156"/>
      <c r="J162" s="155"/>
      <c r="K162" s="122" t="s">
        <v>141</v>
      </c>
      <c r="L162" s="122" t="s">
        <v>141</v>
      </c>
      <c r="M162" s="130" t="s">
        <v>141</v>
      </c>
      <c r="N162" s="123"/>
      <c r="O162" s="123"/>
      <c r="Q162" s="157"/>
      <c r="R162" s="157"/>
    </row>
    <row r="163" spans="1:18" x14ac:dyDescent="0.35">
      <c r="A163" s="125"/>
      <c r="B163" s="159">
        <v>10</v>
      </c>
      <c r="C163" s="160" t="s">
        <v>566</v>
      </c>
      <c r="D163" s="127" t="s">
        <v>567</v>
      </c>
      <c r="E163" s="127" t="s">
        <v>480</v>
      </c>
      <c r="F163" s="128" t="s">
        <v>481</v>
      </c>
      <c r="G163" s="128"/>
      <c r="H163" s="128" t="s">
        <v>136</v>
      </c>
      <c r="I163" s="161">
        <v>1</v>
      </c>
      <c r="J163" s="162" t="s">
        <v>141</v>
      </c>
      <c r="K163" s="130">
        <v>28499</v>
      </c>
      <c r="L163" s="130">
        <v>28499</v>
      </c>
      <c r="M163" s="130">
        <v>50</v>
      </c>
      <c r="N163" s="130">
        <v>14249.5</v>
      </c>
      <c r="O163" s="127"/>
      <c r="Q163" s="158"/>
      <c r="R163" s="157"/>
    </row>
    <row r="164" spans="1:18" x14ac:dyDescent="0.35">
      <c r="A164" s="130"/>
      <c r="B164" s="159">
        <v>20</v>
      </c>
      <c r="C164" s="164" t="s">
        <v>676</v>
      </c>
      <c r="D164" s="127" t="s">
        <v>764</v>
      </c>
      <c r="E164" s="127" t="s">
        <v>141</v>
      </c>
      <c r="F164" s="128" t="s">
        <v>481</v>
      </c>
      <c r="G164" s="128"/>
      <c r="H164" s="128" t="s">
        <v>136</v>
      </c>
      <c r="I164" s="161">
        <v>1</v>
      </c>
      <c r="J164" s="162" t="s">
        <v>141</v>
      </c>
      <c r="K164" s="130">
        <v>13680</v>
      </c>
      <c r="L164" s="130">
        <v>13680</v>
      </c>
      <c r="M164" s="130">
        <v>70</v>
      </c>
      <c r="N164" s="130">
        <v>4104</v>
      </c>
      <c r="O164" s="127"/>
      <c r="Q164" s="158"/>
      <c r="R164" s="157"/>
    </row>
    <row r="165" spans="1:18" x14ac:dyDescent="0.35">
      <c r="A165" s="130"/>
      <c r="B165" s="159">
        <v>30</v>
      </c>
      <c r="C165" s="16" t="s">
        <v>536</v>
      </c>
      <c r="D165" s="127" t="s">
        <v>537</v>
      </c>
      <c r="E165" s="127"/>
      <c r="F165" s="128" t="s">
        <v>481</v>
      </c>
      <c r="G165" s="128"/>
      <c r="H165" s="128" t="s">
        <v>136</v>
      </c>
      <c r="I165" s="161">
        <v>3</v>
      </c>
      <c r="J165" s="162"/>
      <c r="K165" s="130">
        <v>799</v>
      </c>
      <c r="L165" s="130">
        <v>2397</v>
      </c>
      <c r="M165" s="130">
        <v>50</v>
      </c>
      <c r="N165" s="130">
        <v>1198.5</v>
      </c>
      <c r="O165" s="127"/>
      <c r="Q165" s="158"/>
      <c r="R165" s="157"/>
    </row>
    <row r="166" spans="1:18" x14ac:dyDescent="0.35">
      <c r="A166" s="125"/>
      <c r="B166" s="159">
        <v>40</v>
      </c>
      <c r="C166" s="160" t="s">
        <v>566</v>
      </c>
      <c r="D166" s="127" t="s">
        <v>567</v>
      </c>
      <c r="E166" s="127" t="s">
        <v>480</v>
      </c>
      <c r="F166" s="128" t="s">
        <v>481</v>
      </c>
      <c r="G166" s="128"/>
      <c r="H166" s="128" t="s">
        <v>136</v>
      </c>
      <c r="I166" s="161">
        <v>1</v>
      </c>
      <c r="J166" s="162" t="s">
        <v>141</v>
      </c>
      <c r="K166" s="130">
        <v>28499</v>
      </c>
      <c r="L166" s="130">
        <v>28499</v>
      </c>
      <c r="M166" s="130">
        <v>100</v>
      </c>
      <c r="N166" s="130">
        <v>0</v>
      </c>
      <c r="O166" s="127"/>
      <c r="Q166" s="158"/>
      <c r="R166" s="157"/>
    </row>
    <row r="167" spans="1:18" x14ac:dyDescent="0.35">
      <c r="A167" s="133" t="s">
        <v>768</v>
      </c>
      <c r="B167" s="159" t="s">
        <v>141</v>
      </c>
      <c r="C167" s="165" t="s">
        <v>141</v>
      </c>
      <c r="D167" s="133" t="s">
        <v>141</v>
      </c>
      <c r="E167" s="133" t="s">
        <v>141</v>
      </c>
      <c r="F167" s="133" t="s">
        <v>141</v>
      </c>
      <c r="G167" s="133" t="s">
        <v>141</v>
      </c>
      <c r="H167" s="133" t="s">
        <v>141</v>
      </c>
      <c r="I167" s="166" t="s">
        <v>141</v>
      </c>
      <c r="J167" s="165" t="s">
        <v>141</v>
      </c>
      <c r="K167" s="133" t="s">
        <v>141</v>
      </c>
      <c r="L167" s="133" t="s">
        <v>141</v>
      </c>
      <c r="M167" s="167" t="s">
        <v>497</v>
      </c>
      <c r="N167" s="168">
        <v>19552</v>
      </c>
      <c r="O167" s="169" t="s">
        <v>141</v>
      </c>
      <c r="P167" s="170"/>
      <c r="Q167" s="171"/>
      <c r="R167" s="157"/>
    </row>
    <row r="168" spans="1:18" x14ac:dyDescent="0.35">
      <c r="K168" t="s">
        <v>141</v>
      </c>
      <c r="L168" t="s">
        <v>141</v>
      </c>
      <c r="M168" s="130" t="s">
        <v>141</v>
      </c>
      <c r="Q168" s="157"/>
      <c r="R168" s="157"/>
    </row>
    <row r="169" spans="1:18" x14ac:dyDescent="0.35">
      <c r="K169" t="s">
        <v>141</v>
      </c>
      <c r="L169" t="s">
        <v>141</v>
      </c>
      <c r="M169" s="130" t="s">
        <v>141</v>
      </c>
      <c r="Q169" s="157"/>
      <c r="R169" s="157"/>
    </row>
    <row r="170" spans="1:18" x14ac:dyDescent="0.35">
      <c r="A170" s="91" t="s">
        <v>583</v>
      </c>
      <c r="B170" s="91" t="s">
        <v>584</v>
      </c>
      <c r="C170" s="155"/>
      <c r="D170" s="122"/>
      <c r="E170" s="122"/>
      <c r="F170" s="122"/>
      <c r="G170" s="122"/>
      <c r="H170" s="122"/>
      <c r="I170" s="156"/>
      <c r="J170" s="155"/>
      <c r="K170" s="122" t="s">
        <v>141</v>
      </c>
      <c r="L170" s="122" t="s">
        <v>141</v>
      </c>
      <c r="M170" s="130" t="s">
        <v>141</v>
      </c>
      <c r="N170" s="123"/>
      <c r="O170" s="123"/>
      <c r="Q170" s="157"/>
      <c r="R170" s="157"/>
    </row>
    <row r="171" spans="1:18" x14ac:dyDescent="0.35">
      <c r="A171" s="125"/>
      <c r="B171" s="159">
        <v>10</v>
      </c>
      <c r="C171" s="160" t="s">
        <v>585</v>
      </c>
      <c r="D171" s="127" t="s">
        <v>586</v>
      </c>
      <c r="E171" s="127" t="s">
        <v>480</v>
      </c>
      <c r="F171" s="128" t="s">
        <v>481</v>
      </c>
      <c r="G171" s="128"/>
      <c r="H171" s="128" t="s">
        <v>136</v>
      </c>
      <c r="I171" s="161">
        <v>1</v>
      </c>
      <c r="J171" s="162" t="s">
        <v>141</v>
      </c>
      <c r="K171" s="130">
        <v>41999</v>
      </c>
      <c r="L171" s="130">
        <v>41999</v>
      </c>
      <c r="M171" s="130">
        <v>50</v>
      </c>
      <c r="N171" s="130">
        <v>20999.5</v>
      </c>
      <c r="O171" s="127"/>
      <c r="Q171" s="158"/>
      <c r="R171" s="157"/>
    </row>
    <row r="172" spans="1:18" x14ac:dyDescent="0.35">
      <c r="A172" s="130"/>
      <c r="B172" s="159">
        <v>20</v>
      </c>
      <c r="C172" s="164" t="s">
        <v>677</v>
      </c>
      <c r="D172" s="127" t="s">
        <v>769</v>
      </c>
      <c r="E172" s="127" t="s">
        <v>141</v>
      </c>
      <c r="F172" s="128" t="s">
        <v>481</v>
      </c>
      <c r="G172" s="128"/>
      <c r="H172" s="128" t="s">
        <v>136</v>
      </c>
      <c r="I172" s="161">
        <v>1</v>
      </c>
      <c r="J172" s="162" t="s">
        <v>141</v>
      </c>
      <c r="K172" s="130">
        <v>18336</v>
      </c>
      <c r="L172" s="130">
        <v>18336</v>
      </c>
      <c r="M172" s="130">
        <v>70</v>
      </c>
      <c r="N172" s="130">
        <v>5500.8</v>
      </c>
      <c r="O172" s="127"/>
      <c r="Q172" s="158"/>
      <c r="R172" s="157"/>
    </row>
    <row r="173" spans="1:18" x14ac:dyDescent="0.35">
      <c r="A173" s="130"/>
      <c r="B173" s="159">
        <v>30</v>
      </c>
      <c r="C173" s="16" t="s">
        <v>536</v>
      </c>
      <c r="D173" s="127" t="s">
        <v>537</v>
      </c>
      <c r="E173" s="127"/>
      <c r="F173" s="128" t="s">
        <v>481</v>
      </c>
      <c r="G173" s="128"/>
      <c r="H173" s="128" t="s">
        <v>136</v>
      </c>
      <c r="I173" s="161">
        <v>3</v>
      </c>
      <c r="J173" s="162"/>
      <c r="K173" s="130">
        <v>799</v>
      </c>
      <c r="L173" s="130">
        <v>2397</v>
      </c>
      <c r="M173" s="130">
        <v>50</v>
      </c>
      <c r="N173" s="130">
        <v>1198.5</v>
      </c>
      <c r="O173" s="127"/>
      <c r="Q173" s="158"/>
      <c r="R173" s="157"/>
    </row>
    <row r="174" spans="1:18" x14ac:dyDescent="0.35">
      <c r="A174" s="125"/>
      <c r="B174" s="159">
        <v>40</v>
      </c>
      <c r="C174" s="160" t="s">
        <v>585</v>
      </c>
      <c r="D174" s="127" t="s">
        <v>586</v>
      </c>
      <c r="E174" s="127" t="s">
        <v>480</v>
      </c>
      <c r="F174" s="128" t="s">
        <v>481</v>
      </c>
      <c r="G174" s="128"/>
      <c r="H174" s="128" t="s">
        <v>136</v>
      </c>
      <c r="I174" s="161">
        <v>1</v>
      </c>
      <c r="J174" s="162" t="s">
        <v>141</v>
      </c>
      <c r="K174" s="130">
        <v>41999</v>
      </c>
      <c r="L174" s="130">
        <v>41999</v>
      </c>
      <c r="M174" s="130">
        <v>100</v>
      </c>
      <c r="N174" s="130">
        <v>0</v>
      </c>
      <c r="O174" s="127"/>
      <c r="Q174" s="158"/>
      <c r="R174" s="157"/>
    </row>
    <row r="175" spans="1:18" x14ac:dyDescent="0.35">
      <c r="A175" s="133" t="s">
        <v>770</v>
      </c>
      <c r="B175" s="159" t="s">
        <v>141</v>
      </c>
      <c r="C175" s="165" t="s">
        <v>141</v>
      </c>
      <c r="D175" s="133" t="s">
        <v>141</v>
      </c>
      <c r="E175" s="133" t="s">
        <v>141</v>
      </c>
      <c r="F175" s="133" t="s">
        <v>141</v>
      </c>
      <c r="G175" s="133" t="s">
        <v>141</v>
      </c>
      <c r="H175" s="133" t="s">
        <v>141</v>
      </c>
      <c r="I175" s="166" t="s">
        <v>141</v>
      </c>
      <c r="J175" s="165" t="s">
        <v>141</v>
      </c>
      <c r="K175" s="133" t="s">
        <v>141</v>
      </c>
      <c r="L175" s="133" t="s">
        <v>141</v>
      </c>
      <c r="M175" s="167" t="s">
        <v>497</v>
      </c>
      <c r="N175" s="168">
        <v>27698</v>
      </c>
      <c r="O175" s="169" t="s">
        <v>141</v>
      </c>
      <c r="P175" s="170"/>
      <c r="Q175" s="171"/>
      <c r="R175" s="157"/>
    </row>
    <row r="176" spans="1:18" x14ac:dyDescent="0.35">
      <c r="K176" t="s">
        <v>141</v>
      </c>
      <c r="L176" t="s">
        <v>141</v>
      </c>
      <c r="M176" s="130" t="s">
        <v>141</v>
      </c>
      <c r="Q176" s="157"/>
      <c r="R176" s="157"/>
    </row>
    <row r="177" spans="1:18" x14ac:dyDescent="0.35">
      <c r="K177" t="s">
        <v>141</v>
      </c>
      <c r="L177" t="s">
        <v>141</v>
      </c>
      <c r="M177" s="130" t="s">
        <v>141</v>
      </c>
      <c r="Q177" s="157"/>
      <c r="R177" s="157"/>
    </row>
    <row r="178" spans="1:18" x14ac:dyDescent="0.35">
      <c r="A178" s="91" t="s">
        <v>590</v>
      </c>
      <c r="B178" s="91" t="s">
        <v>591</v>
      </c>
      <c r="C178" s="155"/>
      <c r="D178" s="122"/>
      <c r="E178" s="122"/>
      <c r="F178" s="122"/>
      <c r="G178" s="122"/>
      <c r="H178" s="122"/>
      <c r="I178" s="156"/>
      <c r="J178" s="155"/>
      <c r="K178" s="122" t="s">
        <v>141</v>
      </c>
      <c r="L178" s="122" t="s">
        <v>141</v>
      </c>
      <c r="M178" s="130" t="s">
        <v>141</v>
      </c>
      <c r="N178" s="123"/>
      <c r="O178" s="123"/>
      <c r="Q178" s="157"/>
      <c r="R178" s="157"/>
    </row>
    <row r="179" spans="1:18" x14ac:dyDescent="0.35">
      <c r="A179" s="125"/>
      <c r="B179" s="159">
        <v>10</v>
      </c>
      <c r="C179" s="160" t="s">
        <v>585</v>
      </c>
      <c r="D179" s="127" t="s">
        <v>586</v>
      </c>
      <c r="E179" s="127" t="s">
        <v>480</v>
      </c>
      <c r="F179" s="128" t="s">
        <v>481</v>
      </c>
      <c r="G179" s="128"/>
      <c r="H179" s="128" t="s">
        <v>136</v>
      </c>
      <c r="I179" s="161">
        <v>1</v>
      </c>
      <c r="J179" s="162" t="s">
        <v>141</v>
      </c>
      <c r="K179" s="130">
        <v>41999</v>
      </c>
      <c r="L179" s="130">
        <v>41999</v>
      </c>
      <c r="M179" s="130">
        <v>50</v>
      </c>
      <c r="N179" s="130">
        <v>20999.5</v>
      </c>
      <c r="O179" s="127"/>
      <c r="Q179" s="158"/>
      <c r="R179" s="157"/>
    </row>
    <row r="180" spans="1:18" x14ac:dyDescent="0.35">
      <c r="A180" s="130"/>
      <c r="B180" s="159">
        <v>20</v>
      </c>
      <c r="C180" s="164" t="s">
        <v>677</v>
      </c>
      <c r="D180" s="127" t="s">
        <v>769</v>
      </c>
      <c r="E180" s="127" t="s">
        <v>141</v>
      </c>
      <c r="F180" s="128" t="s">
        <v>481</v>
      </c>
      <c r="G180" s="128"/>
      <c r="H180" s="128" t="s">
        <v>136</v>
      </c>
      <c r="I180" s="161">
        <v>1</v>
      </c>
      <c r="J180" s="162" t="s">
        <v>141</v>
      </c>
      <c r="K180" s="130">
        <v>18336</v>
      </c>
      <c r="L180" s="130">
        <v>18336</v>
      </c>
      <c r="M180" s="130">
        <v>70</v>
      </c>
      <c r="N180" s="130">
        <v>5500.8</v>
      </c>
      <c r="O180" s="127"/>
      <c r="Q180" s="158"/>
      <c r="R180" s="157"/>
    </row>
    <row r="181" spans="1:18" x14ac:dyDescent="0.35">
      <c r="A181" s="130"/>
      <c r="B181" s="159">
        <v>30</v>
      </c>
      <c r="C181" s="16" t="s">
        <v>536</v>
      </c>
      <c r="D181" s="127" t="s">
        <v>537</v>
      </c>
      <c r="E181" s="127"/>
      <c r="F181" s="128" t="s">
        <v>481</v>
      </c>
      <c r="G181" s="128"/>
      <c r="H181" s="128" t="s">
        <v>136</v>
      </c>
      <c r="I181" s="161">
        <v>3</v>
      </c>
      <c r="J181" s="162"/>
      <c r="K181" s="130">
        <v>799</v>
      </c>
      <c r="L181" s="130">
        <v>2397</v>
      </c>
      <c r="M181" s="130">
        <v>50</v>
      </c>
      <c r="N181" s="130">
        <v>1198.5</v>
      </c>
      <c r="O181" s="127"/>
      <c r="Q181" s="158"/>
      <c r="R181" s="157"/>
    </row>
    <row r="182" spans="1:18" x14ac:dyDescent="0.35">
      <c r="A182" s="125"/>
      <c r="B182" s="159">
        <v>40</v>
      </c>
      <c r="C182" s="160" t="s">
        <v>585</v>
      </c>
      <c r="D182" s="127" t="s">
        <v>586</v>
      </c>
      <c r="E182" s="127" t="s">
        <v>480</v>
      </c>
      <c r="F182" s="128" t="s">
        <v>481</v>
      </c>
      <c r="G182" s="128"/>
      <c r="H182" s="128" t="s">
        <v>136</v>
      </c>
      <c r="I182" s="161">
        <v>1</v>
      </c>
      <c r="J182" s="162" t="s">
        <v>141</v>
      </c>
      <c r="K182" s="130">
        <v>41999</v>
      </c>
      <c r="L182" s="130">
        <v>41999</v>
      </c>
      <c r="M182" s="130">
        <v>100</v>
      </c>
      <c r="N182" s="130">
        <v>0</v>
      </c>
      <c r="O182" s="127"/>
      <c r="Q182" s="158"/>
      <c r="R182" s="157"/>
    </row>
    <row r="183" spans="1:18" x14ac:dyDescent="0.35">
      <c r="A183" s="133" t="s">
        <v>771</v>
      </c>
      <c r="B183" s="159" t="s">
        <v>141</v>
      </c>
      <c r="C183" s="165" t="s">
        <v>141</v>
      </c>
      <c r="D183" s="133" t="s">
        <v>141</v>
      </c>
      <c r="E183" s="133" t="s">
        <v>141</v>
      </c>
      <c r="F183" s="133" t="s">
        <v>141</v>
      </c>
      <c r="G183" s="133" t="s">
        <v>141</v>
      </c>
      <c r="H183" s="133" t="s">
        <v>141</v>
      </c>
      <c r="I183" s="166" t="s">
        <v>141</v>
      </c>
      <c r="J183" s="165" t="s">
        <v>141</v>
      </c>
      <c r="K183" s="133" t="s">
        <v>141</v>
      </c>
      <c r="L183" s="133" t="s">
        <v>141</v>
      </c>
      <c r="M183" s="167" t="s">
        <v>497</v>
      </c>
      <c r="N183" s="168">
        <v>27698</v>
      </c>
      <c r="O183" s="169" t="s">
        <v>141</v>
      </c>
      <c r="P183" s="170"/>
      <c r="Q183" s="171"/>
      <c r="R183" s="157"/>
    </row>
    <row r="184" spans="1:18" x14ac:dyDescent="0.35">
      <c r="K184" t="s">
        <v>141</v>
      </c>
      <c r="L184" t="s">
        <v>141</v>
      </c>
      <c r="M184" s="130" t="s">
        <v>141</v>
      </c>
      <c r="Q184" s="157"/>
      <c r="R184" s="157"/>
    </row>
    <row r="185" spans="1:18" x14ac:dyDescent="0.35">
      <c r="K185" t="s">
        <v>141</v>
      </c>
      <c r="L185" t="s">
        <v>141</v>
      </c>
      <c r="M185" s="130" t="s">
        <v>141</v>
      </c>
      <c r="Q185" s="157"/>
      <c r="R185" s="157"/>
    </row>
    <row r="186" spans="1:18" x14ac:dyDescent="0.35">
      <c r="A186" s="91" t="s">
        <v>592</v>
      </c>
      <c r="B186" s="91" t="s">
        <v>593</v>
      </c>
      <c r="C186" s="155"/>
      <c r="D186" s="122"/>
      <c r="E186" s="122"/>
      <c r="F186" s="122"/>
      <c r="G186" s="122"/>
      <c r="H186" s="122"/>
      <c r="I186" s="156"/>
      <c r="J186" s="155"/>
      <c r="K186" s="122" t="s">
        <v>141</v>
      </c>
      <c r="L186" s="122" t="s">
        <v>141</v>
      </c>
      <c r="M186" s="130" t="s">
        <v>141</v>
      </c>
      <c r="N186" s="123"/>
      <c r="O186" s="123"/>
      <c r="Q186" s="157"/>
      <c r="R186" s="157"/>
    </row>
    <row r="187" spans="1:18" x14ac:dyDescent="0.35">
      <c r="A187" s="125"/>
      <c r="B187" s="159">
        <v>10</v>
      </c>
      <c r="C187" s="160" t="s">
        <v>585</v>
      </c>
      <c r="D187" s="127" t="s">
        <v>586</v>
      </c>
      <c r="E187" s="127" t="s">
        <v>480</v>
      </c>
      <c r="F187" s="128" t="s">
        <v>481</v>
      </c>
      <c r="G187" s="128"/>
      <c r="H187" s="128" t="s">
        <v>136</v>
      </c>
      <c r="I187" s="161">
        <v>1</v>
      </c>
      <c r="J187" s="162" t="s">
        <v>141</v>
      </c>
      <c r="K187" s="130">
        <v>41999</v>
      </c>
      <c r="L187" s="130">
        <v>41999</v>
      </c>
      <c r="M187" s="130">
        <v>50</v>
      </c>
      <c r="N187" s="130">
        <v>20999.5</v>
      </c>
      <c r="O187" s="127"/>
      <c r="Q187" s="158"/>
      <c r="R187" s="157"/>
    </row>
    <row r="188" spans="1:18" x14ac:dyDescent="0.35">
      <c r="A188" s="130"/>
      <c r="B188" s="159">
        <v>20</v>
      </c>
      <c r="C188" s="164" t="s">
        <v>677</v>
      </c>
      <c r="D188" s="127" t="s">
        <v>769</v>
      </c>
      <c r="E188" s="127" t="s">
        <v>141</v>
      </c>
      <c r="F188" s="128" t="s">
        <v>481</v>
      </c>
      <c r="G188" s="128"/>
      <c r="H188" s="128" t="s">
        <v>136</v>
      </c>
      <c r="I188" s="161">
        <v>1</v>
      </c>
      <c r="J188" s="162" t="s">
        <v>141</v>
      </c>
      <c r="K188" s="130">
        <v>18336</v>
      </c>
      <c r="L188" s="130">
        <v>18336</v>
      </c>
      <c r="M188" s="130">
        <v>70</v>
      </c>
      <c r="N188" s="130">
        <v>5500.8</v>
      </c>
      <c r="O188" s="127"/>
      <c r="Q188" s="158"/>
      <c r="R188" s="157"/>
    </row>
    <row r="189" spans="1:18" x14ac:dyDescent="0.35">
      <c r="A189" s="130"/>
      <c r="B189" s="159">
        <v>30</v>
      </c>
      <c r="C189" s="16" t="s">
        <v>536</v>
      </c>
      <c r="D189" s="127" t="s">
        <v>537</v>
      </c>
      <c r="E189" s="127"/>
      <c r="F189" s="128" t="s">
        <v>481</v>
      </c>
      <c r="G189" s="128"/>
      <c r="H189" s="128" t="s">
        <v>136</v>
      </c>
      <c r="I189" s="161">
        <v>3</v>
      </c>
      <c r="J189" s="162"/>
      <c r="K189" s="130">
        <v>799</v>
      </c>
      <c r="L189" s="130">
        <v>2397</v>
      </c>
      <c r="M189" s="130">
        <v>50</v>
      </c>
      <c r="N189" s="130">
        <v>1198.5</v>
      </c>
      <c r="O189" s="127"/>
      <c r="Q189" s="158"/>
      <c r="R189" s="157"/>
    </row>
    <row r="190" spans="1:18" x14ac:dyDescent="0.35">
      <c r="A190" s="125"/>
      <c r="B190" s="159">
        <v>40</v>
      </c>
      <c r="C190" s="160" t="s">
        <v>585</v>
      </c>
      <c r="D190" s="127" t="s">
        <v>586</v>
      </c>
      <c r="E190" s="127" t="s">
        <v>480</v>
      </c>
      <c r="F190" s="128" t="s">
        <v>481</v>
      </c>
      <c r="G190" s="128"/>
      <c r="H190" s="128" t="s">
        <v>136</v>
      </c>
      <c r="I190" s="161">
        <v>1</v>
      </c>
      <c r="J190" s="162" t="s">
        <v>141</v>
      </c>
      <c r="K190" s="130">
        <v>41999</v>
      </c>
      <c r="L190" s="130">
        <v>41999</v>
      </c>
      <c r="M190" s="130">
        <v>100</v>
      </c>
      <c r="N190" s="130">
        <v>0</v>
      </c>
      <c r="O190" s="127"/>
      <c r="Q190" s="158"/>
      <c r="R190" s="157"/>
    </row>
    <row r="191" spans="1:18" x14ac:dyDescent="0.35">
      <c r="A191" s="133" t="s">
        <v>772</v>
      </c>
      <c r="B191" s="159" t="s">
        <v>141</v>
      </c>
      <c r="C191" s="165" t="s">
        <v>141</v>
      </c>
      <c r="D191" s="133" t="s">
        <v>141</v>
      </c>
      <c r="E191" s="133" t="s">
        <v>141</v>
      </c>
      <c r="F191" s="133" t="s">
        <v>141</v>
      </c>
      <c r="G191" s="133" t="s">
        <v>141</v>
      </c>
      <c r="H191" s="133" t="s">
        <v>141</v>
      </c>
      <c r="I191" s="166" t="s">
        <v>141</v>
      </c>
      <c r="J191" s="165" t="s">
        <v>141</v>
      </c>
      <c r="K191" s="133" t="s">
        <v>141</v>
      </c>
      <c r="L191" s="133" t="s">
        <v>141</v>
      </c>
      <c r="M191" s="167" t="s">
        <v>497</v>
      </c>
      <c r="N191" s="168">
        <v>27698</v>
      </c>
      <c r="O191" s="169" t="s">
        <v>141</v>
      </c>
      <c r="P191" s="170"/>
      <c r="Q191" s="171"/>
      <c r="R191" s="157"/>
    </row>
    <row r="192" spans="1:18" x14ac:dyDescent="0.35">
      <c r="K192" t="s">
        <v>141</v>
      </c>
      <c r="L192" t="s">
        <v>141</v>
      </c>
      <c r="M192" s="130" t="s">
        <v>141</v>
      </c>
      <c r="Q192" s="157"/>
      <c r="R192" s="157"/>
    </row>
    <row r="193" spans="1:18" x14ac:dyDescent="0.35">
      <c r="K193" t="s">
        <v>141</v>
      </c>
      <c r="L193" t="s">
        <v>141</v>
      </c>
      <c r="M193" s="130" t="s">
        <v>141</v>
      </c>
      <c r="Q193" s="157"/>
      <c r="R193" s="157"/>
    </row>
    <row r="194" spans="1:18" x14ac:dyDescent="0.35">
      <c r="A194" s="91" t="s">
        <v>596</v>
      </c>
      <c r="B194" s="91" t="s">
        <v>597</v>
      </c>
      <c r="C194" s="155"/>
      <c r="D194" s="122"/>
      <c r="E194" s="122"/>
      <c r="F194" s="122"/>
      <c r="G194" s="122"/>
      <c r="H194" s="122"/>
      <c r="I194" s="156"/>
      <c r="J194" s="155"/>
      <c r="K194" s="122" t="s">
        <v>141</v>
      </c>
      <c r="L194" s="122" t="s">
        <v>141</v>
      </c>
      <c r="M194" s="130" t="s">
        <v>141</v>
      </c>
      <c r="N194" s="123"/>
      <c r="O194" s="123"/>
      <c r="Q194" s="157"/>
      <c r="R194" s="157"/>
    </row>
    <row r="195" spans="1:18" x14ac:dyDescent="0.35">
      <c r="A195" s="125"/>
      <c r="B195" s="159">
        <v>10</v>
      </c>
      <c r="C195" s="160" t="s">
        <v>585</v>
      </c>
      <c r="D195" s="127" t="s">
        <v>586</v>
      </c>
      <c r="E195" s="127" t="s">
        <v>480</v>
      </c>
      <c r="F195" s="128" t="s">
        <v>481</v>
      </c>
      <c r="G195" s="128"/>
      <c r="H195" s="128" t="s">
        <v>136</v>
      </c>
      <c r="I195" s="161">
        <v>1</v>
      </c>
      <c r="J195" s="162" t="s">
        <v>141</v>
      </c>
      <c r="K195" s="130">
        <v>41999</v>
      </c>
      <c r="L195" s="130">
        <v>41999</v>
      </c>
      <c r="M195" s="130">
        <v>50</v>
      </c>
      <c r="N195" s="130">
        <v>20999.5</v>
      </c>
      <c r="O195" s="127"/>
      <c r="Q195" s="158"/>
      <c r="R195" s="157"/>
    </row>
    <row r="196" spans="1:18" x14ac:dyDescent="0.35">
      <c r="A196" s="130"/>
      <c r="B196" s="159">
        <v>20</v>
      </c>
      <c r="C196" s="164" t="s">
        <v>677</v>
      </c>
      <c r="D196" s="127" t="s">
        <v>769</v>
      </c>
      <c r="E196" s="127" t="s">
        <v>141</v>
      </c>
      <c r="F196" s="128" t="s">
        <v>481</v>
      </c>
      <c r="G196" s="128"/>
      <c r="H196" s="128" t="s">
        <v>136</v>
      </c>
      <c r="I196" s="161">
        <v>1</v>
      </c>
      <c r="J196" s="162" t="s">
        <v>141</v>
      </c>
      <c r="K196" s="130">
        <v>18336</v>
      </c>
      <c r="L196" s="130">
        <v>18336</v>
      </c>
      <c r="M196" s="130">
        <v>70</v>
      </c>
      <c r="N196" s="130">
        <v>5500.8</v>
      </c>
      <c r="O196" s="127"/>
      <c r="Q196" s="158"/>
      <c r="R196" s="157"/>
    </row>
    <row r="197" spans="1:18" x14ac:dyDescent="0.35">
      <c r="A197" s="130"/>
      <c r="B197" s="159">
        <v>30</v>
      </c>
      <c r="C197" s="16" t="s">
        <v>536</v>
      </c>
      <c r="D197" s="127" t="s">
        <v>537</v>
      </c>
      <c r="E197" s="127"/>
      <c r="F197" s="128" t="s">
        <v>481</v>
      </c>
      <c r="G197" s="128"/>
      <c r="H197" s="128" t="s">
        <v>136</v>
      </c>
      <c r="I197" s="161">
        <v>3</v>
      </c>
      <c r="J197" s="162"/>
      <c r="K197" s="130">
        <v>799</v>
      </c>
      <c r="L197" s="130">
        <v>2397</v>
      </c>
      <c r="M197" s="130">
        <v>50</v>
      </c>
      <c r="N197" s="130">
        <v>1198.5</v>
      </c>
      <c r="O197" s="127"/>
      <c r="Q197" s="158"/>
      <c r="R197" s="157"/>
    </row>
    <row r="198" spans="1:18" x14ac:dyDescent="0.35">
      <c r="A198" s="125"/>
      <c r="B198" s="159">
        <v>40</v>
      </c>
      <c r="C198" s="160" t="s">
        <v>585</v>
      </c>
      <c r="D198" s="127" t="s">
        <v>586</v>
      </c>
      <c r="E198" s="127" t="s">
        <v>480</v>
      </c>
      <c r="F198" s="128" t="s">
        <v>481</v>
      </c>
      <c r="G198" s="128"/>
      <c r="H198" s="128" t="s">
        <v>136</v>
      </c>
      <c r="I198" s="161">
        <v>1</v>
      </c>
      <c r="J198" s="162" t="s">
        <v>141</v>
      </c>
      <c r="K198" s="130">
        <v>41999</v>
      </c>
      <c r="L198" s="130">
        <v>41999</v>
      </c>
      <c r="M198" s="130">
        <v>100</v>
      </c>
      <c r="N198" s="130">
        <v>0</v>
      </c>
      <c r="O198" s="127"/>
      <c r="Q198" s="158"/>
      <c r="R198" s="157"/>
    </row>
    <row r="199" spans="1:18" x14ac:dyDescent="0.35">
      <c r="A199" s="133" t="s">
        <v>773</v>
      </c>
      <c r="B199" s="159" t="s">
        <v>141</v>
      </c>
      <c r="C199" s="165" t="s">
        <v>141</v>
      </c>
      <c r="D199" s="133" t="s">
        <v>141</v>
      </c>
      <c r="E199" s="133" t="s">
        <v>141</v>
      </c>
      <c r="F199" s="133" t="s">
        <v>141</v>
      </c>
      <c r="G199" s="133" t="s">
        <v>141</v>
      </c>
      <c r="H199" s="133" t="s">
        <v>141</v>
      </c>
      <c r="I199" s="166" t="s">
        <v>141</v>
      </c>
      <c r="J199" s="165" t="s">
        <v>141</v>
      </c>
      <c r="K199" s="133" t="s">
        <v>141</v>
      </c>
      <c r="L199" s="133" t="s">
        <v>141</v>
      </c>
      <c r="M199" s="167" t="s">
        <v>497</v>
      </c>
      <c r="N199" s="168">
        <v>27698</v>
      </c>
      <c r="O199" s="169" t="s">
        <v>141</v>
      </c>
      <c r="P199" s="170"/>
      <c r="Q199" s="171"/>
      <c r="R199" s="157"/>
    </row>
    <row r="200" spans="1:18" x14ac:dyDescent="0.35">
      <c r="K200" t="s">
        <v>141</v>
      </c>
      <c r="L200" t="s">
        <v>141</v>
      </c>
      <c r="M200" s="130" t="s">
        <v>141</v>
      </c>
      <c r="Q200" s="157"/>
      <c r="R200" s="157"/>
    </row>
    <row r="201" spans="1:18" x14ac:dyDescent="0.35">
      <c r="K201" t="s">
        <v>141</v>
      </c>
      <c r="L201" t="s">
        <v>141</v>
      </c>
      <c r="M201" s="130" t="s">
        <v>141</v>
      </c>
      <c r="Q201" s="157"/>
      <c r="R201" s="157"/>
    </row>
    <row r="202" spans="1:18" x14ac:dyDescent="0.35">
      <c r="A202" s="91" t="s">
        <v>600</v>
      </c>
      <c r="B202" s="91" t="s">
        <v>444</v>
      </c>
      <c r="C202" s="155"/>
      <c r="D202" s="122"/>
      <c r="E202" s="122"/>
      <c r="F202" s="122"/>
      <c r="G202" s="122"/>
      <c r="H202" s="122"/>
      <c r="I202" s="156"/>
      <c r="J202" s="155"/>
      <c r="K202" s="122" t="s">
        <v>141</v>
      </c>
      <c r="L202" s="122" t="s">
        <v>141</v>
      </c>
      <c r="M202" s="130" t="s">
        <v>141</v>
      </c>
      <c r="N202" s="123"/>
      <c r="O202" s="123"/>
      <c r="Q202" s="157"/>
      <c r="R202" s="157"/>
    </row>
    <row r="203" spans="1:18" x14ac:dyDescent="0.35">
      <c r="A203" s="125"/>
      <c r="B203" s="159">
        <v>10</v>
      </c>
      <c r="C203" s="160" t="s">
        <v>585</v>
      </c>
      <c r="D203" s="127" t="s">
        <v>586</v>
      </c>
      <c r="E203" s="127" t="s">
        <v>480</v>
      </c>
      <c r="F203" s="128" t="s">
        <v>481</v>
      </c>
      <c r="G203" s="128"/>
      <c r="H203" s="128" t="s">
        <v>136</v>
      </c>
      <c r="I203" s="161">
        <v>10</v>
      </c>
      <c r="J203" s="162" t="s">
        <v>141</v>
      </c>
      <c r="K203" s="130">
        <v>41999</v>
      </c>
      <c r="L203" s="130">
        <v>419990</v>
      </c>
      <c r="M203" s="130">
        <v>50</v>
      </c>
      <c r="N203" s="130">
        <v>209995</v>
      </c>
      <c r="O203" s="127"/>
      <c r="Q203" s="158"/>
      <c r="R203" s="157"/>
    </row>
    <row r="204" spans="1:18" x14ac:dyDescent="0.35">
      <c r="A204" s="130"/>
      <c r="B204" s="159">
        <v>20</v>
      </c>
      <c r="C204" s="164" t="s">
        <v>677</v>
      </c>
      <c r="D204" s="127" t="s">
        <v>769</v>
      </c>
      <c r="E204" s="127" t="s">
        <v>141</v>
      </c>
      <c r="F204" s="128" t="s">
        <v>481</v>
      </c>
      <c r="G204" s="128"/>
      <c r="H204" s="128" t="s">
        <v>136</v>
      </c>
      <c r="I204" s="161">
        <v>10</v>
      </c>
      <c r="J204" s="162" t="s">
        <v>141</v>
      </c>
      <c r="K204" s="130">
        <v>18336</v>
      </c>
      <c r="L204" s="130">
        <v>183360</v>
      </c>
      <c r="M204" s="130">
        <v>70</v>
      </c>
      <c r="N204" s="130">
        <v>55008</v>
      </c>
      <c r="O204" s="127"/>
      <c r="Q204" s="158"/>
      <c r="R204" s="157"/>
    </row>
    <row r="205" spans="1:18" x14ac:dyDescent="0.35">
      <c r="A205" s="130"/>
      <c r="B205" s="159">
        <v>30</v>
      </c>
      <c r="C205" s="16" t="s">
        <v>536</v>
      </c>
      <c r="D205" s="127" t="s">
        <v>537</v>
      </c>
      <c r="E205" s="127"/>
      <c r="F205" s="128" t="s">
        <v>481</v>
      </c>
      <c r="G205" s="128"/>
      <c r="H205" s="128" t="s">
        <v>136</v>
      </c>
      <c r="I205" s="161">
        <v>20</v>
      </c>
      <c r="J205" s="162"/>
      <c r="K205" s="130">
        <v>799</v>
      </c>
      <c r="L205" s="130">
        <v>15980</v>
      </c>
      <c r="M205" s="130">
        <v>50</v>
      </c>
      <c r="N205" s="130">
        <v>7990</v>
      </c>
      <c r="O205" s="127"/>
      <c r="Q205" s="158"/>
      <c r="R205" s="157"/>
    </row>
    <row r="206" spans="1:18" x14ac:dyDescent="0.35">
      <c r="A206" s="125"/>
      <c r="B206" s="159">
        <v>40</v>
      </c>
      <c r="C206" s="160" t="s">
        <v>585</v>
      </c>
      <c r="D206" s="127" t="s">
        <v>586</v>
      </c>
      <c r="E206" s="127" t="s">
        <v>480</v>
      </c>
      <c r="F206" s="128" t="s">
        <v>481</v>
      </c>
      <c r="G206" s="128"/>
      <c r="H206" s="128" t="s">
        <v>136</v>
      </c>
      <c r="I206" s="161">
        <v>10</v>
      </c>
      <c r="J206" s="162" t="s">
        <v>141</v>
      </c>
      <c r="K206" s="130">
        <v>41999</v>
      </c>
      <c r="L206" s="130">
        <v>419990</v>
      </c>
      <c r="M206" s="130">
        <v>100</v>
      </c>
      <c r="N206" s="130">
        <v>0</v>
      </c>
      <c r="O206" s="127"/>
      <c r="Q206" s="158"/>
      <c r="R206" s="157"/>
    </row>
    <row r="207" spans="1:18" x14ac:dyDescent="0.35">
      <c r="A207" s="133" t="s">
        <v>774</v>
      </c>
      <c r="B207" s="159" t="s">
        <v>141</v>
      </c>
      <c r="C207" s="165" t="s">
        <v>141</v>
      </c>
      <c r="D207" s="133" t="s">
        <v>141</v>
      </c>
      <c r="E207" s="133" t="s">
        <v>141</v>
      </c>
      <c r="F207" s="133" t="s">
        <v>141</v>
      </c>
      <c r="G207" s="133" t="s">
        <v>141</v>
      </c>
      <c r="H207" s="133" t="s">
        <v>141</v>
      </c>
      <c r="I207" s="166" t="s">
        <v>141</v>
      </c>
      <c r="J207" s="165" t="s">
        <v>141</v>
      </c>
      <c r="K207" s="133" t="s">
        <v>141</v>
      </c>
      <c r="L207" s="133" t="s">
        <v>141</v>
      </c>
      <c r="M207" s="167" t="s">
        <v>497</v>
      </c>
      <c r="N207" s="168">
        <v>272993</v>
      </c>
      <c r="O207" s="169" t="s">
        <v>141</v>
      </c>
      <c r="P207" s="170"/>
      <c r="Q207" s="171"/>
      <c r="R207" s="157"/>
    </row>
    <row r="208" spans="1:18" x14ac:dyDescent="0.35">
      <c r="K208" t="s">
        <v>141</v>
      </c>
      <c r="L208" t="s">
        <v>141</v>
      </c>
      <c r="M208" s="130" t="s">
        <v>141</v>
      </c>
      <c r="Q208" s="157"/>
      <c r="R208" s="157"/>
    </row>
    <row r="209" spans="1:18" x14ac:dyDescent="0.35">
      <c r="K209" t="s">
        <v>141</v>
      </c>
      <c r="L209" t="s">
        <v>141</v>
      </c>
      <c r="M209" s="130" t="s">
        <v>141</v>
      </c>
      <c r="Q209" s="157"/>
      <c r="R209" s="157"/>
    </row>
    <row r="210" spans="1:18" x14ac:dyDescent="0.35">
      <c r="A210" s="91" t="s">
        <v>601</v>
      </c>
      <c r="B210" s="91" t="s">
        <v>602</v>
      </c>
      <c r="C210" s="155"/>
      <c r="D210" s="122"/>
      <c r="E210" s="122"/>
      <c r="F210" s="122"/>
      <c r="G210" s="122"/>
      <c r="H210" s="122"/>
      <c r="I210" s="156"/>
      <c r="J210" s="155"/>
      <c r="K210" s="122" t="s">
        <v>141</v>
      </c>
      <c r="L210" s="122" t="s">
        <v>141</v>
      </c>
      <c r="M210" s="130" t="s">
        <v>141</v>
      </c>
      <c r="N210" s="123"/>
      <c r="O210" s="123"/>
      <c r="Q210" s="157"/>
      <c r="R210" s="157"/>
    </row>
    <row r="211" spans="1:18" x14ac:dyDescent="0.35">
      <c r="A211" s="125"/>
      <c r="B211" s="159">
        <v>10</v>
      </c>
      <c r="C211" s="160" t="s">
        <v>603</v>
      </c>
      <c r="D211" s="127" t="s">
        <v>604</v>
      </c>
      <c r="E211" s="127" t="s">
        <v>480</v>
      </c>
      <c r="F211" s="128" t="s">
        <v>481</v>
      </c>
      <c r="G211" s="128"/>
      <c r="H211" s="128" t="s">
        <v>136</v>
      </c>
      <c r="I211" s="175">
        <v>1</v>
      </c>
      <c r="J211" s="162" t="s">
        <v>141</v>
      </c>
      <c r="K211" s="130">
        <v>50889.80000000001</v>
      </c>
      <c r="L211" s="130">
        <v>50889.80000000001</v>
      </c>
      <c r="M211" s="130">
        <v>50</v>
      </c>
      <c r="N211" s="130">
        <v>25444.9</v>
      </c>
      <c r="O211" s="127"/>
      <c r="Q211" s="157"/>
      <c r="R211" s="157"/>
    </row>
    <row r="212" spans="1:18" x14ac:dyDescent="0.35">
      <c r="A212" s="130"/>
      <c r="B212" s="159">
        <v>20</v>
      </c>
      <c r="C212" s="164" t="s">
        <v>605</v>
      </c>
      <c r="D212" s="127" t="s">
        <v>606</v>
      </c>
      <c r="E212" s="127" t="s">
        <v>141</v>
      </c>
      <c r="F212" s="128" t="s">
        <v>481</v>
      </c>
      <c r="G212" s="128"/>
      <c r="H212" s="128" t="s">
        <v>136</v>
      </c>
      <c r="I212" s="175">
        <v>1</v>
      </c>
      <c r="J212" s="162" t="s">
        <v>141</v>
      </c>
      <c r="K212" s="130">
        <v>0</v>
      </c>
      <c r="L212" s="130">
        <v>0</v>
      </c>
      <c r="M212" s="130">
        <v>77</v>
      </c>
      <c r="N212" s="130">
        <v>0</v>
      </c>
      <c r="O212" s="127"/>
      <c r="Q212" s="157"/>
      <c r="R212" s="157"/>
    </row>
    <row r="213" spans="1:18" x14ac:dyDescent="0.35">
      <c r="A213" s="130"/>
      <c r="B213" s="159">
        <v>30</v>
      </c>
      <c r="C213" s="16" t="s">
        <v>607</v>
      </c>
      <c r="D213" s="127" t="s">
        <v>608</v>
      </c>
      <c r="E213" s="127"/>
      <c r="F213" s="128" t="s">
        <v>481</v>
      </c>
      <c r="G213" s="128"/>
      <c r="H213" s="128" t="s">
        <v>136</v>
      </c>
      <c r="I213" s="175">
        <v>1</v>
      </c>
      <c r="J213" s="162"/>
      <c r="K213" s="130">
        <v>18354.96</v>
      </c>
      <c r="L213" s="130">
        <v>18354.96</v>
      </c>
      <c r="M213" s="130">
        <v>27</v>
      </c>
      <c r="N213" s="130">
        <v>13399.130000000001</v>
      </c>
      <c r="O213" s="127"/>
      <c r="Q213" s="157"/>
      <c r="R213" s="157"/>
    </row>
    <row r="214" spans="1:18" x14ac:dyDescent="0.35">
      <c r="A214" s="130"/>
      <c r="B214" s="159">
        <v>40</v>
      </c>
      <c r="C214" s="16" t="s">
        <v>609</v>
      </c>
      <c r="D214" s="127" t="s">
        <v>610</v>
      </c>
      <c r="E214" s="127"/>
      <c r="F214" s="128" t="s">
        <v>481</v>
      </c>
      <c r="G214" s="128"/>
      <c r="H214" s="128" t="s">
        <v>136</v>
      </c>
      <c r="I214" s="175">
        <v>10</v>
      </c>
      <c r="J214" s="162"/>
      <c r="K214" s="130">
        <v>4668.6600000000008</v>
      </c>
      <c r="L214" s="130">
        <v>46686.600000000006</v>
      </c>
      <c r="M214" s="130">
        <v>77</v>
      </c>
      <c r="N214" s="130">
        <v>10737.92</v>
      </c>
      <c r="O214" s="127"/>
      <c r="Q214" s="157"/>
      <c r="R214" s="157"/>
    </row>
    <row r="215" spans="1:18" x14ac:dyDescent="0.35">
      <c r="A215" s="132"/>
      <c r="B215" s="159">
        <v>50</v>
      </c>
      <c r="C215" s="160" t="s">
        <v>611</v>
      </c>
      <c r="D215" s="127" t="s">
        <v>612</v>
      </c>
      <c r="E215" s="127" t="s">
        <v>480</v>
      </c>
      <c r="F215" s="128" t="s">
        <v>481</v>
      </c>
      <c r="G215" s="128"/>
      <c r="H215" s="128" t="s">
        <v>136</v>
      </c>
      <c r="I215" s="176">
        <v>1</v>
      </c>
      <c r="J215" s="162" t="s">
        <v>141</v>
      </c>
      <c r="K215" s="130">
        <v>2518.96</v>
      </c>
      <c r="L215" s="130">
        <v>2518.96</v>
      </c>
      <c r="M215" s="130">
        <v>77</v>
      </c>
      <c r="N215" s="130">
        <v>579.37</v>
      </c>
      <c r="O215" s="127"/>
      <c r="Q215" s="157"/>
      <c r="R215" s="157"/>
    </row>
    <row r="216" spans="1:18" x14ac:dyDescent="0.35">
      <c r="A216" s="133" t="s">
        <v>775</v>
      </c>
      <c r="B216" s="159" t="s">
        <v>141</v>
      </c>
      <c r="C216" s="165" t="s">
        <v>141</v>
      </c>
      <c r="D216" s="133" t="s">
        <v>141</v>
      </c>
      <c r="E216" s="133" t="s">
        <v>141</v>
      </c>
      <c r="F216" s="133" t="s">
        <v>141</v>
      </c>
      <c r="G216" s="133" t="s">
        <v>141</v>
      </c>
      <c r="H216" s="133" t="s">
        <v>141</v>
      </c>
      <c r="I216" s="166" t="s">
        <v>141</v>
      </c>
      <c r="J216" s="165" t="s">
        <v>141</v>
      </c>
      <c r="K216" s="133" t="s">
        <v>141</v>
      </c>
      <c r="L216" s="133" t="s">
        <v>141</v>
      </c>
      <c r="M216" s="167" t="s">
        <v>497</v>
      </c>
      <c r="N216" s="135">
        <v>50161.32</v>
      </c>
      <c r="O216" s="135" t="s">
        <v>141</v>
      </c>
      <c r="Q216" s="171"/>
      <c r="R216" s="157"/>
    </row>
    <row r="217" spans="1:18" x14ac:dyDescent="0.35">
      <c r="K217" t="s">
        <v>141</v>
      </c>
      <c r="L217" t="s">
        <v>141</v>
      </c>
      <c r="M217" s="130" t="s">
        <v>141</v>
      </c>
      <c r="Q217" s="157"/>
      <c r="R217" s="157"/>
    </row>
    <row r="218" spans="1:18" x14ac:dyDescent="0.35">
      <c r="K218" t="s">
        <v>141</v>
      </c>
      <c r="L218" t="s">
        <v>141</v>
      </c>
      <c r="M218" s="130" t="s">
        <v>141</v>
      </c>
      <c r="Q218" s="157"/>
      <c r="R218" s="157"/>
    </row>
    <row r="219" spans="1:18" x14ac:dyDescent="0.35">
      <c r="A219" s="91" t="s">
        <v>613</v>
      </c>
      <c r="B219" s="91" t="s">
        <v>614</v>
      </c>
      <c r="C219" s="155"/>
      <c r="D219" s="122"/>
      <c r="E219" s="122"/>
      <c r="F219" s="122"/>
      <c r="G219" s="122"/>
      <c r="H219" s="122"/>
      <c r="I219" s="156"/>
      <c r="J219" s="155"/>
      <c r="K219" s="122" t="s">
        <v>141</v>
      </c>
      <c r="L219" s="122" t="s">
        <v>141</v>
      </c>
      <c r="M219" s="130" t="s">
        <v>141</v>
      </c>
      <c r="N219" s="123"/>
      <c r="O219" s="123"/>
      <c r="Q219" s="157"/>
      <c r="R219" s="157"/>
    </row>
    <row r="220" spans="1:18" x14ac:dyDescent="0.35">
      <c r="A220" s="125"/>
      <c r="B220" s="159">
        <v>10</v>
      </c>
      <c r="C220" s="160" t="s">
        <v>603</v>
      </c>
      <c r="D220" s="127" t="s">
        <v>604</v>
      </c>
      <c r="E220" s="127" t="s">
        <v>480</v>
      </c>
      <c r="F220" s="128" t="s">
        <v>481</v>
      </c>
      <c r="G220" s="128"/>
      <c r="H220" s="128" t="s">
        <v>136</v>
      </c>
      <c r="I220" s="175">
        <v>1</v>
      </c>
      <c r="J220" s="162" t="s">
        <v>141</v>
      </c>
      <c r="K220" s="130">
        <v>50889.80000000001</v>
      </c>
      <c r="L220" s="130">
        <v>50889.80000000001</v>
      </c>
      <c r="M220" s="130">
        <v>50</v>
      </c>
      <c r="N220" s="130">
        <v>25444.9</v>
      </c>
      <c r="O220" s="127"/>
      <c r="Q220" s="157"/>
      <c r="R220" s="157"/>
    </row>
    <row r="221" spans="1:18" x14ac:dyDescent="0.35">
      <c r="A221" s="130"/>
      <c r="B221" s="159">
        <v>20</v>
      </c>
      <c r="C221" s="164" t="s">
        <v>605</v>
      </c>
      <c r="D221" s="127" t="s">
        <v>606</v>
      </c>
      <c r="E221" s="127" t="s">
        <v>141</v>
      </c>
      <c r="F221" s="128" t="s">
        <v>481</v>
      </c>
      <c r="G221" s="128"/>
      <c r="H221" s="128" t="s">
        <v>136</v>
      </c>
      <c r="I221" s="175">
        <v>1</v>
      </c>
      <c r="J221" s="162" t="s">
        <v>141</v>
      </c>
      <c r="K221" s="130">
        <v>0</v>
      </c>
      <c r="L221" s="130">
        <v>0</v>
      </c>
      <c r="M221" s="130">
        <v>77</v>
      </c>
      <c r="N221" s="130">
        <v>0</v>
      </c>
      <c r="O221" s="127"/>
      <c r="Q221" s="157"/>
      <c r="R221" s="157"/>
    </row>
    <row r="222" spans="1:18" x14ac:dyDescent="0.35">
      <c r="A222" s="130"/>
      <c r="B222" s="159">
        <v>30</v>
      </c>
      <c r="C222" s="16" t="s">
        <v>607</v>
      </c>
      <c r="D222" s="127" t="s">
        <v>608</v>
      </c>
      <c r="E222" s="127"/>
      <c r="F222" s="128" t="s">
        <v>481</v>
      </c>
      <c r="G222" s="128"/>
      <c r="H222" s="128" t="s">
        <v>136</v>
      </c>
      <c r="I222" s="175">
        <v>1</v>
      </c>
      <c r="J222" s="162"/>
      <c r="K222" s="130">
        <v>18354.96</v>
      </c>
      <c r="L222" s="130">
        <v>18354.96</v>
      </c>
      <c r="M222" s="130">
        <v>27</v>
      </c>
      <c r="N222" s="130">
        <v>13399.130000000001</v>
      </c>
      <c r="O222" s="127"/>
      <c r="Q222" s="157"/>
      <c r="R222" s="157"/>
    </row>
    <row r="223" spans="1:18" x14ac:dyDescent="0.35">
      <c r="A223" s="130"/>
      <c r="B223" s="159">
        <v>40</v>
      </c>
      <c r="C223" s="16" t="s">
        <v>609</v>
      </c>
      <c r="D223" s="127" t="s">
        <v>610</v>
      </c>
      <c r="E223" s="127"/>
      <c r="F223" s="128" t="s">
        <v>481</v>
      </c>
      <c r="G223" s="128"/>
      <c r="H223" s="128" t="s">
        <v>136</v>
      </c>
      <c r="I223" s="175">
        <v>10</v>
      </c>
      <c r="J223" s="162"/>
      <c r="K223" s="130">
        <v>4668.6600000000008</v>
      </c>
      <c r="L223" s="130">
        <v>46686.600000000006</v>
      </c>
      <c r="M223" s="130">
        <v>77</v>
      </c>
      <c r="N223" s="130">
        <v>10737.92</v>
      </c>
      <c r="O223" s="127"/>
      <c r="Q223" s="157"/>
      <c r="R223" s="157"/>
    </row>
    <row r="224" spans="1:18" x14ac:dyDescent="0.35">
      <c r="A224" s="132"/>
      <c r="B224" s="159">
        <v>50</v>
      </c>
      <c r="C224" s="160" t="s">
        <v>615</v>
      </c>
      <c r="D224" s="127" t="s">
        <v>616</v>
      </c>
      <c r="E224" s="127" t="s">
        <v>480</v>
      </c>
      <c r="F224" s="128" t="s">
        <v>481</v>
      </c>
      <c r="G224" s="128"/>
      <c r="H224" s="128" t="s">
        <v>136</v>
      </c>
      <c r="I224" s="176">
        <v>1</v>
      </c>
      <c r="J224" s="162" t="s">
        <v>141</v>
      </c>
      <c r="K224" s="130">
        <v>2748.36</v>
      </c>
      <c r="L224" s="130">
        <v>2748.36</v>
      </c>
      <c r="M224" s="130">
        <v>77</v>
      </c>
      <c r="N224" s="130">
        <v>632.13</v>
      </c>
      <c r="O224" s="127"/>
      <c r="Q224" s="157"/>
      <c r="R224" s="157"/>
    </row>
    <row r="225" spans="1:18" x14ac:dyDescent="0.35">
      <c r="A225" s="133" t="s">
        <v>776</v>
      </c>
      <c r="B225" s="159" t="s">
        <v>141</v>
      </c>
      <c r="C225" s="165" t="s">
        <v>141</v>
      </c>
      <c r="D225" s="133" t="s">
        <v>141</v>
      </c>
      <c r="E225" s="133" t="s">
        <v>141</v>
      </c>
      <c r="F225" s="133" t="s">
        <v>141</v>
      </c>
      <c r="G225" s="133" t="s">
        <v>141</v>
      </c>
      <c r="H225" s="133" t="s">
        <v>141</v>
      </c>
      <c r="I225" s="166" t="s">
        <v>141</v>
      </c>
      <c r="J225" s="165" t="s">
        <v>141</v>
      </c>
      <c r="K225" s="133" t="s">
        <v>141</v>
      </c>
      <c r="L225" s="133" t="s">
        <v>141</v>
      </c>
      <c r="M225" s="167" t="s">
        <v>497</v>
      </c>
      <c r="N225" s="135">
        <v>50161.32</v>
      </c>
      <c r="O225" s="135" t="s">
        <v>141</v>
      </c>
      <c r="Q225" s="171"/>
      <c r="R225" s="157"/>
    </row>
    <row r="226" spans="1:18" s="177" customFormat="1" x14ac:dyDescent="0.35">
      <c r="C226" s="178"/>
      <c r="I226" s="179"/>
      <c r="J226" s="178"/>
      <c r="K226" s="177" t="s">
        <v>141</v>
      </c>
      <c r="L226" s="177" t="s">
        <v>141</v>
      </c>
      <c r="M226" s="180" t="s">
        <v>141</v>
      </c>
      <c r="Q226" s="181"/>
      <c r="R226" s="181"/>
    </row>
    <row r="227" spans="1:18" s="177" customFormat="1" x14ac:dyDescent="0.35">
      <c r="C227" s="178"/>
      <c r="I227" s="179"/>
      <c r="J227" s="178"/>
      <c r="K227" s="177" t="s">
        <v>141</v>
      </c>
      <c r="L227" s="177" t="s">
        <v>141</v>
      </c>
      <c r="M227" s="180" t="s">
        <v>141</v>
      </c>
      <c r="Q227" s="181"/>
      <c r="R227" s="181"/>
    </row>
    <row r="228" spans="1:18" s="177" customFormat="1" x14ac:dyDescent="0.35">
      <c r="A228" s="182" t="s">
        <v>617</v>
      </c>
      <c r="B228" s="182" t="s">
        <v>618</v>
      </c>
      <c r="C228" s="183"/>
      <c r="D228" s="184"/>
      <c r="E228" s="184"/>
      <c r="F228" s="184"/>
      <c r="G228" s="184"/>
      <c r="H228" s="184"/>
      <c r="I228" s="179"/>
      <c r="J228" s="183"/>
      <c r="K228" s="184" t="s">
        <v>141</v>
      </c>
      <c r="L228" s="184" t="s">
        <v>141</v>
      </c>
      <c r="M228" s="180" t="s">
        <v>141</v>
      </c>
      <c r="N228" s="185"/>
      <c r="Q228" s="180"/>
      <c r="R228" s="180" t="s">
        <v>141</v>
      </c>
    </row>
    <row r="229" spans="1:18" s="177" customFormat="1" x14ac:dyDescent="0.35">
      <c r="A229" s="186"/>
      <c r="B229" s="187">
        <v>10</v>
      </c>
      <c r="C229" s="188" t="s">
        <v>619</v>
      </c>
      <c r="D229" s="189"/>
      <c r="E229" s="189" t="s">
        <v>480</v>
      </c>
      <c r="F229" s="190" t="s">
        <v>481</v>
      </c>
      <c r="G229" s="190"/>
      <c r="H229" s="190" t="s">
        <v>136</v>
      </c>
      <c r="I229" s="191">
        <v>1</v>
      </c>
      <c r="J229" s="192" t="s">
        <v>141</v>
      </c>
      <c r="K229" s="180" t="s">
        <v>141</v>
      </c>
      <c r="L229" s="180" t="s">
        <v>141</v>
      </c>
      <c r="M229" s="180" t="s">
        <v>141</v>
      </c>
      <c r="N229" s="180" t="s">
        <v>141</v>
      </c>
      <c r="Q229" s="180"/>
      <c r="R229" s="180" t="s">
        <v>141</v>
      </c>
    </row>
    <row r="230" spans="1:18" s="177" customFormat="1" x14ac:dyDescent="0.35">
      <c r="A230" s="180"/>
      <c r="B230" s="187">
        <v>20</v>
      </c>
      <c r="C230" s="193" t="s">
        <v>620</v>
      </c>
      <c r="D230" s="189"/>
      <c r="E230" s="189" t="s">
        <v>141</v>
      </c>
      <c r="F230" s="190" t="s">
        <v>481</v>
      </c>
      <c r="G230" s="190"/>
      <c r="H230" s="190" t="s">
        <v>136</v>
      </c>
      <c r="I230" s="191">
        <v>1</v>
      </c>
      <c r="J230" s="192" t="s">
        <v>141</v>
      </c>
      <c r="K230" s="180" t="s">
        <v>141</v>
      </c>
      <c r="L230" s="180" t="s">
        <v>141</v>
      </c>
      <c r="M230" s="180" t="s">
        <v>141</v>
      </c>
      <c r="N230" s="180" t="s">
        <v>141</v>
      </c>
      <c r="Q230" s="180"/>
      <c r="R230" s="180" t="s">
        <v>141</v>
      </c>
    </row>
    <row r="231" spans="1:18" s="177" customFormat="1" x14ac:dyDescent="0.35">
      <c r="A231" s="180"/>
      <c r="B231" s="187">
        <v>30</v>
      </c>
      <c r="C231" s="178" t="s">
        <v>621</v>
      </c>
      <c r="D231" s="189"/>
      <c r="E231" s="189"/>
      <c r="F231" s="190" t="s">
        <v>481</v>
      </c>
      <c r="G231" s="190"/>
      <c r="H231" s="190" t="s">
        <v>136</v>
      </c>
      <c r="I231" s="191">
        <v>1</v>
      </c>
      <c r="J231" s="192"/>
      <c r="K231" s="180" t="s">
        <v>141</v>
      </c>
      <c r="L231" s="180" t="s">
        <v>141</v>
      </c>
      <c r="M231" s="180" t="s">
        <v>141</v>
      </c>
      <c r="N231" s="180" t="s">
        <v>141</v>
      </c>
      <c r="Q231" s="180"/>
      <c r="R231" s="180" t="s">
        <v>141</v>
      </c>
    </row>
    <row r="232" spans="1:18" s="177" customFormat="1" x14ac:dyDescent="0.35">
      <c r="A232" s="180"/>
      <c r="B232" s="187">
        <v>40</v>
      </c>
      <c r="C232" s="178" t="s">
        <v>622</v>
      </c>
      <c r="D232" s="189"/>
      <c r="E232" s="189"/>
      <c r="F232" s="190" t="s">
        <v>481</v>
      </c>
      <c r="G232" s="190"/>
      <c r="H232" s="190" t="s">
        <v>136</v>
      </c>
      <c r="I232" s="191">
        <v>1</v>
      </c>
      <c r="J232" s="192"/>
      <c r="K232" s="180" t="s">
        <v>141</v>
      </c>
      <c r="L232" s="180" t="s">
        <v>141</v>
      </c>
      <c r="M232" s="180" t="s">
        <v>141</v>
      </c>
      <c r="N232" s="180" t="s">
        <v>141</v>
      </c>
      <c r="Q232" s="180"/>
      <c r="R232" s="180" t="s">
        <v>141</v>
      </c>
    </row>
    <row r="233" spans="1:18" s="177" customFormat="1" x14ac:dyDescent="0.35">
      <c r="A233" s="194"/>
      <c r="B233" s="187">
        <v>50</v>
      </c>
      <c r="C233" s="188" t="s">
        <v>623</v>
      </c>
      <c r="D233" s="189"/>
      <c r="E233" s="189" t="s">
        <v>480</v>
      </c>
      <c r="F233" s="190" t="s">
        <v>481</v>
      </c>
      <c r="G233" s="190"/>
      <c r="H233" s="190" t="s">
        <v>136</v>
      </c>
      <c r="I233" s="191">
        <v>1</v>
      </c>
      <c r="J233" s="192" t="s">
        <v>141</v>
      </c>
      <c r="K233" s="180" t="s">
        <v>141</v>
      </c>
      <c r="L233" s="180" t="s">
        <v>141</v>
      </c>
      <c r="M233" s="180" t="s">
        <v>141</v>
      </c>
      <c r="N233" s="180" t="s">
        <v>141</v>
      </c>
      <c r="Q233" s="180"/>
      <c r="R233" s="180" t="s">
        <v>141</v>
      </c>
    </row>
    <row r="234" spans="1:18" s="177" customFormat="1" x14ac:dyDescent="0.35">
      <c r="B234" s="187">
        <v>60</v>
      </c>
      <c r="C234" s="178" t="s">
        <v>624</v>
      </c>
      <c r="F234" s="190" t="s">
        <v>481</v>
      </c>
      <c r="G234" s="190"/>
      <c r="H234" s="190" t="s">
        <v>136</v>
      </c>
      <c r="I234" s="191">
        <v>1</v>
      </c>
      <c r="J234" s="178"/>
      <c r="K234" s="177" t="s">
        <v>141</v>
      </c>
      <c r="L234" s="180" t="s">
        <v>141</v>
      </c>
      <c r="M234" s="180" t="s">
        <v>141</v>
      </c>
      <c r="N234" s="180" t="s">
        <v>141</v>
      </c>
      <c r="Q234" s="180"/>
      <c r="R234" s="180" t="s">
        <v>141</v>
      </c>
    </row>
    <row r="235" spans="1:18" s="177" customFormat="1" x14ac:dyDescent="0.35">
      <c r="B235" s="187">
        <v>70</v>
      </c>
      <c r="C235" s="178" t="s">
        <v>625</v>
      </c>
      <c r="F235" s="190" t="s">
        <v>481</v>
      </c>
      <c r="G235" s="190"/>
      <c r="H235" s="190" t="s">
        <v>136</v>
      </c>
      <c r="I235" s="191">
        <v>3</v>
      </c>
      <c r="J235" s="178"/>
      <c r="K235" s="177" t="s">
        <v>141</v>
      </c>
      <c r="L235" s="180" t="s">
        <v>141</v>
      </c>
      <c r="M235" s="180" t="s">
        <v>141</v>
      </c>
      <c r="N235" s="180" t="s">
        <v>141</v>
      </c>
      <c r="Q235" s="180"/>
      <c r="R235" s="180" t="s">
        <v>141</v>
      </c>
    </row>
    <row r="236" spans="1:18" s="177" customFormat="1" x14ac:dyDescent="0.35">
      <c r="B236" s="187">
        <v>80</v>
      </c>
      <c r="C236" s="178" t="s">
        <v>627</v>
      </c>
      <c r="F236" s="190" t="s">
        <v>481</v>
      </c>
      <c r="G236" s="190"/>
      <c r="H236" s="190" t="s">
        <v>136</v>
      </c>
      <c r="I236" s="191">
        <v>5</v>
      </c>
      <c r="J236" s="178"/>
      <c r="K236" s="177" t="s">
        <v>141</v>
      </c>
      <c r="L236" s="180" t="s">
        <v>141</v>
      </c>
      <c r="M236" s="180" t="s">
        <v>141</v>
      </c>
      <c r="N236" s="180" t="s">
        <v>141</v>
      </c>
      <c r="Q236" s="180"/>
      <c r="R236" s="180" t="s">
        <v>141</v>
      </c>
    </row>
    <row r="237" spans="1:18" s="177" customFormat="1" x14ac:dyDescent="0.35">
      <c r="B237" s="187">
        <v>90</v>
      </c>
      <c r="C237" s="178" t="s">
        <v>629</v>
      </c>
      <c r="F237" s="190" t="s">
        <v>481</v>
      </c>
      <c r="G237" s="190"/>
      <c r="H237" s="190" t="s">
        <v>136</v>
      </c>
      <c r="I237" s="191">
        <v>1</v>
      </c>
      <c r="J237" s="178"/>
      <c r="K237" s="177" t="s">
        <v>141</v>
      </c>
      <c r="L237" s="180" t="s">
        <v>141</v>
      </c>
      <c r="M237" s="180" t="s">
        <v>141</v>
      </c>
      <c r="N237" s="180" t="s">
        <v>141</v>
      </c>
      <c r="Q237" s="180"/>
      <c r="R237" s="180" t="s">
        <v>141</v>
      </c>
    </row>
    <row r="238" spans="1:18" s="177" customFormat="1" x14ac:dyDescent="0.35">
      <c r="B238" s="187">
        <v>100</v>
      </c>
      <c r="C238" s="178" t="s">
        <v>631</v>
      </c>
      <c r="F238" s="190" t="s">
        <v>481</v>
      </c>
      <c r="G238" s="190"/>
      <c r="H238" s="190" t="s">
        <v>136</v>
      </c>
      <c r="I238" s="191">
        <v>1</v>
      </c>
      <c r="J238" s="178"/>
      <c r="K238" s="177" t="s">
        <v>141</v>
      </c>
      <c r="L238" s="180" t="s">
        <v>141</v>
      </c>
      <c r="M238" s="180" t="s">
        <v>141</v>
      </c>
      <c r="N238" s="180" t="s">
        <v>141</v>
      </c>
      <c r="Q238" s="180"/>
      <c r="R238" s="180" t="s">
        <v>141</v>
      </c>
    </row>
    <row r="239" spans="1:18" s="177" customFormat="1" x14ac:dyDescent="0.35">
      <c r="B239" s="187">
        <v>110</v>
      </c>
      <c r="C239" s="178" t="s">
        <v>633</v>
      </c>
      <c r="F239" s="190" t="s">
        <v>481</v>
      </c>
      <c r="G239" s="190"/>
      <c r="H239" s="190" t="s">
        <v>136</v>
      </c>
      <c r="I239" s="191">
        <v>3</v>
      </c>
      <c r="J239" s="178"/>
      <c r="K239" s="177" t="s">
        <v>141</v>
      </c>
      <c r="L239" s="180" t="s">
        <v>141</v>
      </c>
      <c r="M239" s="180" t="s">
        <v>141</v>
      </c>
      <c r="N239" s="180" t="s">
        <v>141</v>
      </c>
      <c r="Q239" s="180"/>
      <c r="R239" s="180" t="s">
        <v>141</v>
      </c>
    </row>
    <row r="240" spans="1:18" s="177" customFormat="1" x14ac:dyDescent="0.35">
      <c r="B240" s="187">
        <v>120</v>
      </c>
      <c r="C240" s="178" t="s">
        <v>577</v>
      </c>
      <c r="D240" s="189" t="s">
        <v>589</v>
      </c>
      <c r="F240" s="190" t="s">
        <v>481</v>
      </c>
      <c r="G240" s="190"/>
      <c r="H240" s="190" t="s">
        <v>136</v>
      </c>
      <c r="I240" s="191">
        <v>1</v>
      </c>
      <c r="J240" s="178"/>
      <c r="K240" s="177" t="s">
        <v>141</v>
      </c>
      <c r="L240" s="180" t="s">
        <v>141</v>
      </c>
      <c r="M240" s="180" t="s">
        <v>141</v>
      </c>
      <c r="N240" s="180" t="s">
        <v>141</v>
      </c>
      <c r="Q240" s="180"/>
      <c r="R240" s="180" t="s">
        <v>141</v>
      </c>
    </row>
    <row r="241" spans="1:18" s="177" customFormat="1" x14ac:dyDescent="0.35">
      <c r="A241" s="195" t="s">
        <v>777</v>
      </c>
      <c r="B241" s="187" t="s">
        <v>141</v>
      </c>
      <c r="C241" s="196" t="s">
        <v>141</v>
      </c>
      <c r="D241" s="195" t="s">
        <v>141</v>
      </c>
      <c r="E241" s="195" t="s">
        <v>141</v>
      </c>
      <c r="F241" s="195" t="s">
        <v>141</v>
      </c>
      <c r="G241" s="195" t="s">
        <v>141</v>
      </c>
      <c r="H241" s="195" t="s">
        <v>141</v>
      </c>
      <c r="I241" s="197" t="s">
        <v>141</v>
      </c>
      <c r="J241" s="196" t="s">
        <v>141</v>
      </c>
      <c r="K241" s="195" t="s">
        <v>141</v>
      </c>
      <c r="L241" s="195" t="s">
        <v>141</v>
      </c>
      <c r="M241" s="198" t="s">
        <v>497</v>
      </c>
      <c r="N241" s="199" t="e">
        <v>#VALUE!</v>
      </c>
      <c r="Q241" s="180"/>
      <c r="R241" s="180" t="s">
        <v>141</v>
      </c>
    </row>
    <row r="242" spans="1:18" x14ac:dyDescent="0.35">
      <c r="I242" s="115"/>
      <c r="K242" t="s">
        <v>141</v>
      </c>
      <c r="L242" t="s">
        <v>141</v>
      </c>
      <c r="M242" s="130" t="s">
        <v>141</v>
      </c>
      <c r="Q242" s="157"/>
      <c r="R242" s="157"/>
    </row>
    <row r="243" spans="1:18" x14ac:dyDescent="0.35">
      <c r="I243" s="115"/>
      <c r="K243" t="s">
        <v>141</v>
      </c>
      <c r="L243" t="s">
        <v>141</v>
      </c>
      <c r="M243" s="130" t="s">
        <v>141</v>
      </c>
      <c r="Q243" s="157"/>
      <c r="R243" s="157"/>
    </row>
    <row r="244" spans="1:18" x14ac:dyDescent="0.35">
      <c r="A244" s="91" t="s">
        <v>635</v>
      </c>
      <c r="B244" s="91" t="s">
        <v>434</v>
      </c>
      <c r="C244" s="155"/>
      <c r="D244" s="122"/>
      <c r="E244" s="122"/>
      <c r="F244" s="122"/>
      <c r="G244" s="122"/>
      <c r="H244" s="122"/>
      <c r="I244" s="115"/>
      <c r="J244" s="155"/>
      <c r="K244" s="122" t="s">
        <v>141</v>
      </c>
      <c r="L244" s="122" t="s">
        <v>141</v>
      </c>
      <c r="M244" s="130" t="s">
        <v>141</v>
      </c>
      <c r="N244" s="123"/>
      <c r="Q244" s="157"/>
      <c r="R244" s="157"/>
    </row>
    <row r="245" spans="1:18" x14ac:dyDescent="0.35">
      <c r="A245" s="125"/>
      <c r="B245" s="159">
        <v>10</v>
      </c>
      <c r="C245" s="160" t="s">
        <v>585</v>
      </c>
      <c r="D245" s="127" t="s">
        <v>586</v>
      </c>
      <c r="E245" s="127" t="s">
        <v>480</v>
      </c>
      <c r="F245" s="128" t="s">
        <v>481</v>
      </c>
      <c r="G245" s="128"/>
      <c r="H245" s="128" t="s">
        <v>136</v>
      </c>
      <c r="I245" s="146">
        <v>2</v>
      </c>
      <c r="J245" s="162" t="s">
        <v>141</v>
      </c>
      <c r="K245" s="130">
        <v>41999</v>
      </c>
      <c r="L245" s="130">
        <v>83998</v>
      </c>
      <c r="M245" s="130">
        <v>50</v>
      </c>
      <c r="N245" s="130">
        <v>41999</v>
      </c>
      <c r="Q245" s="158"/>
      <c r="R245" s="157"/>
    </row>
    <row r="246" spans="1:18" x14ac:dyDescent="0.35">
      <c r="A246" s="130"/>
      <c r="B246" s="159">
        <v>20</v>
      </c>
      <c r="C246" s="164" t="s">
        <v>677</v>
      </c>
      <c r="D246" s="127" t="s">
        <v>769</v>
      </c>
      <c r="E246" s="127" t="s">
        <v>141</v>
      </c>
      <c r="F246" s="128" t="s">
        <v>481</v>
      </c>
      <c r="G246" s="128"/>
      <c r="H246" s="128" t="s">
        <v>136</v>
      </c>
      <c r="I246" s="146">
        <v>2</v>
      </c>
      <c r="J246" s="162" t="s">
        <v>141</v>
      </c>
      <c r="K246" s="130">
        <v>18336</v>
      </c>
      <c r="L246" s="130">
        <v>36672</v>
      </c>
      <c r="M246" s="130">
        <v>70</v>
      </c>
      <c r="N246" s="130">
        <v>11001.6</v>
      </c>
      <c r="Q246" s="158"/>
      <c r="R246" s="157"/>
    </row>
    <row r="247" spans="1:18" x14ac:dyDescent="0.35">
      <c r="A247" s="130"/>
      <c r="B247" s="159">
        <v>30</v>
      </c>
      <c r="C247" s="16" t="s">
        <v>536</v>
      </c>
      <c r="D247" s="127" t="s">
        <v>537</v>
      </c>
      <c r="E247" s="127"/>
      <c r="F247" s="128" t="s">
        <v>481</v>
      </c>
      <c r="G247" s="128"/>
      <c r="H247" s="128" t="s">
        <v>136</v>
      </c>
      <c r="I247" s="146">
        <v>4</v>
      </c>
      <c r="J247" s="162"/>
      <c r="K247" s="130">
        <v>799</v>
      </c>
      <c r="L247" s="130">
        <v>3196</v>
      </c>
      <c r="M247" s="130">
        <v>50</v>
      </c>
      <c r="N247" s="130">
        <v>1598</v>
      </c>
      <c r="Q247" s="158"/>
      <c r="R247" s="157"/>
    </row>
    <row r="248" spans="1:18" x14ac:dyDescent="0.35">
      <c r="A248" s="125"/>
      <c r="B248" s="159">
        <v>40</v>
      </c>
      <c r="C248" s="160" t="s">
        <v>585</v>
      </c>
      <c r="D248" s="127" t="s">
        <v>586</v>
      </c>
      <c r="E248" s="127" t="s">
        <v>480</v>
      </c>
      <c r="F248" s="128" t="s">
        <v>481</v>
      </c>
      <c r="G248" s="128"/>
      <c r="H248" s="128" t="s">
        <v>136</v>
      </c>
      <c r="I248" s="146">
        <v>1</v>
      </c>
      <c r="J248" s="162" t="s">
        <v>141</v>
      </c>
      <c r="K248" s="130">
        <v>41999</v>
      </c>
      <c r="L248" s="130">
        <v>41999</v>
      </c>
      <c r="M248" s="130">
        <v>100</v>
      </c>
      <c r="N248" s="130">
        <v>0</v>
      </c>
      <c r="Q248" s="158"/>
      <c r="R248" s="157"/>
    </row>
    <row r="249" spans="1:18" x14ac:dyDescent="0.35">
      <c r="A249" s="133" t="s">
        <v>778</v>
      </c>
      <c r="B249" s="159" t="s">
        <v>141</v>
      </c>
      <c r="C249" s="165" t="s">
        <v>141</v>
      </c>
      <c r="D249" s="133" t="s">
        <v>141</v>
      </c>
      <c r="E249" s="133" t="s">
        <v>141</v>
      </c>
      <c r="F249" s="133" t="s">
        <v>141</v>
      </c>
      <c r="G249" s="133" t="s">
        <v>141</v>
      </c>
      <c r="H249" s="133" t="s">
        <v>141</v>
      </c>
      <c r="I249" s="134" t="s">
        <v>141</v>
      </c>
      <c r="J249" s="165" t="s">
        <v>141</v>
      </c>
      <c r="K249" s="133" t="s">
        <v>141</v>
      </c>
      <c r="L249" s="133" t="s">
        <v>141</v>
      </c>
      <c r="M249" s="167" t="s">
        <v>497</v>
      </c>
      <c r="N249" s="168">
        <v>54598.6</v>
      </c>
      <c r="O249" s="169" t="s">
        <v>141</v>
      </c>
      <c r="P249" s="170"/>
      <c r="Q249" s="171"/>
      <c r="R249" s="157"/>
    </row>
    <row r="250" spans="1:18" x14ac:dyDescent="0.35">
      <c r="A250" s="122"/>
      <c r="B250" s="122"/>
      <c r="C250" s="155"/>
      <c r="D250" s="122"/>
      <c r="E250" s="122"/>
      <c r="F250" s="122"/>
      <c r="G250" s="122"/>
      <c r="H250" s="122"/>
      <c r="I250" s="115"/>
      <c r="J250" s="155"/>
      <c r="K250" s="122" t="s">
        <v>141</v>
      </c>
      <c r="L250" s="122" t="s">
        <v>141</v>
      </c>
      <c r="M250" s="130" t="s">
        <v>141</v>
      </c>
      <c r="N250" s="123"/>
      <c r="Q250" s="157"/>
      <c r="R250" s="157"/>
    </row>
    <row r="251" spans="1:18" x14ac:dyDescent="0.35">
      <c r="A251" s="122"/>
      <c r="B251" s="122"/>
      <c r="C251" s="155"/>
      <c r="D251" s="122"/>
      <c r="E251" s="122"/>
      <c r="F251" s="122"/>
      <c r="G251" s="122"/>
      <c r="H251" s="122"/>
      <c r="I251" s="115"/>
      <c r="J251" s="155"/>
      <c r="K251" s="122" t="s">
        <v>141</v>
      </c>
      <c r="L251" s="122" t="s">
        <v>141</v>
      </c>
      <c r="M251" s="130" t="s">
        <v>141</v>
      </c>
      <c r="N251" s="123"/>
      <c r="Q251" s="157"/>
      <c r="R251" s="157"/>
    </row>
    <row r="252" spans="1:18" x14ac:dyDescent="0.35">
      <c r="A252" s="91" t="s">
        <v>636</v>
      </c>
      <c r="B252" s="91" t="s">
        <v>602</v>
      </c>
      <c r="C252" s="155"/>
      <c r="D252" s="122"/>
      <c r="E252" s="122"/>
      <c r="F252" s="122"/>
      <c r="G252" s="122"/>
      <c r="H252" s="122"/>
      <c r="I252" s="115"/>
      <c r="J252" s="155"/>
      <c r="K252" s="122" t="s">
        <v>141</v>
      </c>
      <c r="L252" s="122" t="s">
        <v>141</v>
      </c>
      <c r="M252" s="130" t="s">
        <v>141</v>
      </c>
      <c r="N252" s="123"/>
      <c r="Q252" s="157"/>
      <c r="R252" s="157"/>
    </row>
    <row r="253" spans="1:18" x14ac:dyDescent="0.35">
      <c r="A253" s="125"/>
      <c r="B253" s="159">
        <v>10</v>
      </c>
      <c r="C253" s="160" t="s">
        <v>603</v>
      </c>
      <c r="D253" s="127" t="s">
        <v>604</v>
      </c>
      <c r="E253" s="127" t="s">
        <v>480</v>
      </c>
      <c r="F253" s="128" t="s">
        <v>481</v>
      </c>
      <c r="G253" s="128"/>
      <c r="H253" s="128" t="s">
        <v>136</v>
      </c>
      <c r="I253" s="145">
        <v>1</v>
      </c>
      <c r="J253" s="162" t="s">
        <v>141</v>
      </c>
      <c r="K253" s="130">
        <v>50889.80000000001</v>
      </c>
      <c r="L253" s="130">
        <v>50889.80000000001</v>
      </c>
      <c r="M253" s="130">
        <v>50</v>
      </c>
      <c r="N253" s="130">
        <v>25444.9</v>
      </c>
      <c r="Q253" s="157"/>
      <c r="R253" s="157"/>
    </row>
    <row r="254" spans="1:18" x14ac:dyDescent="0.35">
      <c r="A254" s="130"/>
      <c r="B254" s="159">
        <v>20</v>
      </c>
      <c r="C254" s="164" t="s">
        <v>605</v>
      </c>
      <c r="D254" s="127" t="s">
        <v>606</v>
      </c>
      <c r="E254" s="127" t="s">
        <v>141</v>
      </c>
      <c r="F254" s="128" t="s">
        <v>481</v>
      </c>
      <c r="G254" s="128"/>
      <c r="H254" s="128" t="s">
        <v>136</v>
      </c>
      <c r="I254" s="145">
        <v>1</v>
      </c>
      <c r="J254" s="162" t="s">
        <v>141</v>
      </c>
      <c r="K254" s="130">
        <v>0</v>
      </c>
      <c r="L254" s="130">
        <v>0</v>
      </c>
      <c r="M254" s="130">
        <v>77</v>
      </c>
      <c r="N254" s="130">
        <v>0</v>
      </c>
      <c r="Q254" s="157"/>
      <c r="R254" s="157"/>
    </row>
    <row r="255" spans="1:18" x14ac:dyDescent="0.35">
      <c r="A255" s="130"/>
      <c r="B255" s="159">
        <v>30</v>
      </c>
      <c r="C255" s="16" t="s">
        <v>607</v>
      </c>
      <c r="D255" s="127" t="s">
        <v>608</v>
      </c>
      <c r="E255" s="127"/>
      <c r="F255" s="128" t="s">
        <v>481</v>
      </c>
      <c r="G255" s="128"/>
      <c r="H255" s="128" t="s">
        <v>136</v>
      </c>
      <c r="I255" s="145">
        <v>1</v>
      </c>
      <c r="J255" s="162"/>
      <c r="K255" s="130">
        <v>18354.96</v>
      </c>
      <c r="L255" s="130">
        <v>18354.96</v>
      </c>
      <c r="M255" s="130">
        <v>27</v>
      </c>
      <c r="N255" s="130">
        <v>13399.130000000001</v>
      </c>
      <c r="Q255" s="157"/>
      <c r="R255" s="157"/>
    </row>
    <row r="256" spans="1:18" x14ac:dyDescent="0.35">
      <c r="A256" s="130"/>
      <c r="B256" s="159">
        <v>40</v>
      </c>
      <c r="C256" s="16" t="s">
        <v>609</v>
      </c>
      <c r="D256" s="127" t="s">
        <v>610</v>
      </c>
      <c r="E256" s="127"/>
      <c r="F256" s="128" t="s">
        <v>481</v>
      </c>
      <c r="G256" s="128"/>
      <c r="H256" s="128" t="s">
        <v>136</v>
      </c>
      <c r="I256" s="145">
        <v>3</v>
      </c>
      <c r="J256" s="162"/>
      <c r="K256" s="130">
        <v>4668.6600000000008</v>
      </c>
      <c r="L256" s="130">
        <v>14005.980000000003</v>
      </c>
      <c r="M256" s="130">
        <v>77</v>
      </c>
      <c r="N256" s="130">
        <v>3221.38</v>
      </c>
      <c r="Q256" s="157"/>
      <c r="R256" s="157"/>
    </row>
    <row r="257" spans="1:18" x14ac:dyDescent="0.35">
      <c r="A257" s="133" t="s">
        <v>779</v>
      </c>
      <c r="B257" s="159" t="s">
        <v>141</v>
      </c>
      <c r="C257" s="165" t="s">
        <v>141</v>
      </c>
      <c r="D257" s="133" t="s">
        <v>141</v>
      </c>
      <c r="E257" s="133" t="s">
        <v>141</v>
      </c>
      <c r="F257" s="133" t="s">
        <v>141</v>
      </c>
      <c r="G257" s="133" t="s">
        <v>141</v>
      </c>
      <c r="H257" s="133" t="s">
        <v>141</v>
      </c>
      <c r="I257" s="134" t="s">
        <v>141</v>
      </c>
      <c r="J257" s="165" t="s">
        <v>141</v>
      </c>
      <c r="K257" s="133" t="s">
        <v>141</v>
      </c>
      <c r="L257" s="133" t="s">
        <v>141</v>
      </c>
      <c r="M257" s="167" t="s">
        <v>497</v>
      </c>
      <c r="N257" s="135">
        <v>42065.41</v>
      </c>
      <c r="Q257" s="171"/>
      <c r="R257" s="157"/>
    </row>
    <row r="258" spans="1:18" x14ac:dyDescent="0.35">
      <c r="I258" s="115"/>
      <c r="K258" t="s">
        <v>141</v>
      </c>
      <c r="L258" t="s">
        <v>141</v>
      </c>
      <c r="M258" s="130" t="s">
        <v>141</v>
      </c>
      <c r="Q258" s="157"/>
      <c r="R258" s="157"/>
    </row>
    <row r="259" spans="1:18" x14ac:dyDescent="0.35">
      <c r="I259" s="115"/>
      <c r="K259" t="s">
        <v>141</v>
      </c>
      <c r="L259" t="s">
        <v>141</v>
      </c>
      <c r="M259" s="130" t="s">
        <v>141</v>
      </c>
      <c r="Q259" s="157"/>
      <c r="R259" s="157"/>
    </row>
    <row r="260" spans="1:18" x14ac:dyDescent="0.35">
      <c r="A260" s="91" t="s">
        <v>637</v>
      </c>
      <c r="B260" s="91" t="s">
        <v>614</v>
      </c>
      <c r="C260" s="155"/>
      <c r="D260" s="122"/>
      <c r="E260" s="122"/>
      <c r="F260" s="122"/>
      <c r="G260" s="122"/>
      <c r="H260" s="122"/>
      <c r="I260" s="115"/>
      <c r="J260" s="155"/>
      <c r="K260" s="122" t="s">
        <v>141</v>
      </c>
      <c r="L260" s="122" t="s">
        <v>141</v>
      </c>
      <c r="M260" s="130" t="s">
        <v>141</v>
      </c>
      <c r="N260" s="123"/>
      <c r="Q260" s="157"/>
      <c r="R260" s="157"/>
    </row>
    <row r="261" spans="1:18" x14ac:dyDescent="0.35">
      <c r="A261" s="125"/>
      <c r="B261" s="159">
        <v>10</v>
      </c>
      <c r="C261" s="160" t="s">
        <v>603</v>
      </c>
      <c r="D261" s="127" t="s">
        <v>604</v>
      </c>
      <c r="E261" s="127" t="s">
        <v>480</v>
      </c>
      <c r="F261" s="128" t="s">
        <v>481</v>
      </c>
      <c r="G261" s="128"/>
      <c r="H261" s="128" t="s">
        <v>136</v>
      </c>
      <c r="I261" s="145">
        <v>1</v>
      </c>
      <c r="J261" s="162" t="s">
        <v>141</v>
      </c>
      <c r="K261" s="130">
        <v>50889.80000000001</v>
      </c>
      <c r="L261" s="130">
        <v>50889.80000000001</v>
      </c>
      <c r="M261" s="130">
        <v>50</v>
      </c>
      <c r="N261" s="130">
        <v>25444.9</v>
      </c>
      <c r="Q261" s="157"/>
      <c r="R261" s="157"/>
    </row>
    <row r="262" spans="1:18" x14ac:dyDescent="0.35">
      <c r="A262" s="130"/>
      <c r="B262" s="159">
        <v>20</v>
      </c>
      <c r="C262" s="164" t="s">
        <v>605</v>
      </c>
      <c r="D262" s="127" t="s">
        <v>606</v>
      </c>
      <c r="E262" s="127" t="s">
        <v>141</v>
      </c>
      <c r="F262" s="128" t="s">
        <v>481</v>
      </c>
      <c r="G262" s="128"/>
      <c r="H262" s="128" t="s">
        <v>136</v>
      </c>
      <c r="I262" s="145">
        <v>1</v>
      </c>
      <c r="J262" s="162" t="s">
        <v>141</v>
      </c>
      <c r="K262" s="130">
        <v>0</v>
      </c>
      <c r="L262" s="130">
        <v>0</v>
      </c>
      <c r="M262" s="130">
        <v>77</v>
      </c>
      <c r="N262" s="130">
        <v>0</v>
      </c>
      <c r="Q262" s="157"/>
      <c r="R262" s="157"/>
    </row>
    <row r="263" spans="1:18" x14ac:dyDescent="0.35">
      <c r="A263" s="130"/>
      <c r="B263" s="159">
        <v>30</v>
      </c>
      <c r="C263" s="16" t="s">
        <v>607</v>
      </c>
      <c r="D263" s="127" t="s">
        <v>608</v>
      </c>
      <c r="E263" s="127"/>
      <c r="F263" s="128" t="s">
        <v>481</v>
      </c>
      <c r="G263" s="128"/>
      <c r="H263" s="128" t="s">
        <v>136</v>
      </c>
      <c r="I263" s="145">
        <v>1</v>
      </c>
      <c r="J263" s="162"/>
      <c r="K263" s="130">
        <v>18354.96</v>
      </c>
      <c r="L263" s="130">
        <v>18354.96</v>
      </c>
      <c r="M263" s="130">
        <v>27</v>
      </c>
      <c r="N263" s="130">
        <v>13399.130000000001</v>
      </c>
      <c r="Q263" s="157"/>
      <c r="R263" s="157"/>
    </row>
    <row r="264" spans="1:18" x14ac:dyDescent="0.35">
      <c r="A264" s="130"/>
      <c r="B264" s="159">
        <v>40</v>
      </c>
      <c r="C264" s="16" t="s">
        <v>609</v>
      </c>
      <c r="D264" s="127" t="s">
        <v>610</v>
      </c>
      <c r="E264" s="127"/>
      <c r="F264" s="128" t="s">
        <v>481</v>
      </c>
      <c r="G264" s="128"/>
      <c r="H264" s="128" t="s">
        <v>136</v>
      </c>
      <c r="I264" s="145">
        <v>3</v>
      </c>
      <c r="J264" s="162"/>
      <c r="K264" s="130">
        <v>4668.6600000000008</v>
      </c>
      <c r="L264" s="130">
        <v>14005.980000000003</v>
      </c>
      <c r="M264" s="130">
        <v>77</v>
      </c>
      <c r="N264" s="130">
        <v>3221.38</v>
      </c>
      <c r="Q264" s="157"/>
      <c r="R264" s="157"/>
    </row>
    <row r="265" spans="1:18" x14ac:dyDescent="0.35">
      <c r="A265" s="133" t="s">
        <v>780</v>
      </c>
      <c r="B265" s="159" t="s">
        <v>141</v>
      </c>
      <c r="C265" s="165" t="s">
        <v>141</v>
      </c>
      <c r="D265" s="133" t="s">
        <v>141</v>
      </c>
      <c r="E265" s="133" t="s">
        <v>141</v>
      </c>
      <c r="F265" s="133" t="s">
        <v>141</v>
      </c>
      <c r="G265" s="133" t="s">
        <v>141</v>
      </c>
      <c r="H265" s="133" t="s">
        <v>141</v>
      </c>
      <c r="I265" s="134" t="s">
        <v>141</v>
      </c>
      <c r="J265" s="165" t="s">
        <v>141</v>
      </c>
      <c r="K265" s="133" t="s">
        <v>141</v>
      </c>
      <c r="L265" s="133" t="s">
        <v>141</v>
      </c>
      <c r="M265" s="167" t="s">
        <v>497</v>
      </c>
      <c r="N265" s="135">
        <v>42065.41</v>
      </c>
      <c r="Q265" s="171"/>
      <c r="R265" s="157"/>
    </row>
    <row r="266" spans="1:18" x14ac:dyDescent="0.35">
      <c r="B266" s="130"/>
      <c r="F266" s="128"/>
      <c r="G266" s="128"/>
      <c r="H266" s="128"/>
      <c r="I266" s="146"/>
      <c r="K266" t="s">
        <v>141</v>
      </c>
      <c r="L266" s="130" t="s">
        <v>141</v>
      </c>
      <c r="M266" s="130" t="s">
        <v>141</v>
      </c>
      <c r="N266" s="130"/>
      <c r="Q266" s="157"/>
      <c r="R266" s="157"/>
    </row>
    <row r="267" spans="1:18" x14ac:dyDescent="0.35">
      <c r="B267" s="125"/>
      <c r="F267" s="128"/>
      <c r="G267" s="128"/>
      <c r="H267" s="128"/>
      <c r="I267" s="146"/>
      <c r="K267" t="s">
        <v>141</v>
      </c>
      <c r="L267" s="130" t="s">
        <v>141</v>
      </c>
      <c r="M267" s="130" t="s">
        <v>141</v>
      </c>
      <c r="N267" s="130"/>
      <c r="Q267" s="157"/>
      <c r="R267" s="157"/>
    </row>
    <row r="268" spans="1:18" x14ac:dyDescent="0.35">
      <c r="A268" s="91" t="s">
        <v>638</v>
      </c>
      <c r="B268" s="139" t="s">
        <v>639</v>
      </c>
      <c r="C268" s="200"/>
      <c r="D268" s="140"/>
      <c r="E268" s="140"/>
      <c r="F268" s="140"/>
      <c r="G268" s="140"/>
      <c r="H268" s="140"/>
      <c r="I268" s="141"/>
      <c r="J268" s="200"/>
      <c r="K268" t="s">
        <v>141</v>
      </c>
      <c r="L268" t="s">
        <v>141</v>
      </c>
      <c r="M268" s="130" t="s">
        <v>141</v>
      </c>
      <c r="Q268" s="157"/>
      <c r="R268" s="157"/>
    </row>
    <row r="269" spans="1:18" x14ac:dyDescent="0.35">
      <c r="A269" s="125"/>
      <c r="B269" s="159">
        <v>10</v>
      </c>
      <c r="C269" s="160" t="s">
        <v>672</v>
      </c>
      <c r="D269" s="127" t="s">
        <v>755</v>
      </c>
      <c r="E269" s="127" t="s">
        <v>480</v>
      </c>
      <c r="F269" s="128" t="s">
        <v>481</v>
      </c>
      <c r="G269" s="128"/>
      <c r="H269" s="128" t="s">
        <v>136</v>
      </c>
      <c r="I269" s="129">
        <v>1</v>
      </c>
      <c r="J269" s="201" t="s">
        <v>531</v>
      </c>
      <c r="K269">
        <v>8099</v>
      </c>
      <c r="L269" s="130">
        <v>8099</v>
      </c>
      <c r="M269" s="130">
        <v>50</v>
      </c>
      <c r="N269" s="130">
        <v>4049.5</v>
      </c>
      <c r="Q269" s="158"/>
      <c r="R269" s="157"/>
    </row>
    <row r="270" spans="1:18" x14ac:dyDescent="0.35">
      <c r="A270" s="130"/>
      <c r="B270" s="159">
        <v>20</v>
      </c>
      <c r="C270" s="164" t="s">
        <v>673</v>
      </c>
      <c r="D270" s="127" t="s">
        <v>756</v>
      </c>
      <c r="E270" s="127" t="s">
        <v>141</v>
      </c>
      <c r="F270" s="128" t="s">
        <v>481</v>
      </c>
      <c r="G270" s="128"/>
      <c r="H270" s="128" t="s">
        <v>136</v>
      </c>
      <c r="I270" s="129">
        <v>1</v>
      </c>
      <c r="J270" s="201" t="s">
        <v>534</v>
      </c>
      <c r="K270">
        <v>3888</v>
      </c>
      <c r="L270" s="130">
        <v>3888</v>
      </c>
      <c r="M270" s="130">
        <v>70</v>
      </c>
      <c r="N270" s="130">
        <v>1166.4000000000001</v>
      </c>
      <c r="Q270" s="158"/>
      <c r="R270" s="157"/>
    </row>
    <row r="271" spans="1:18" x14ac:dyDescent="0.35">
      <c r="A271" s="130"/>
      <c r="B271" s="159">
        <v>30</v>
      </c>
      <c r="C271" s="16" t="s">
        <v>674</v>
      </c>
      <c r="D271" s="127" t="s">
        <v>138</v>
      </c>
      <c r="E271" s="127" t="s">
        <v>141</v>
      </c>
      <c r="F271" s="128" t="s">
        <v>481</v>
      </c>
      <c r="G271" s="128"/>
      <c r="H271" s="128" t="s">
        <v>136</v>
      </c>
      <c r="I271" s="129">
        <v>1</v>
      </c>
      <c r="J271" s="162" t="s">
        <v>141</v>
      </c>
      <c r="K271">
        <v>244</v>
      </c>
      <c r="L271" s="130">
        <v>244</v>
      </c>
      <c r="M271" s="130">
        <v>50</v>
      </c>
      <c r="N271" s="130">
        <v>122</v>
      </c>
      <c r="Q271" s="158"/>
      <c r="R271" s="157"/>
    </row>
    <row r="272" spans="1:18" x14ac:dyDescent="0.35">
      <c r="A272" s="130"/>
      <c r="B272" s="159">
        <v>40</v>
      </c>
      <c r="C272" s="16" t="s">
        <v>536</v>
      </c>
      <c r="D272" s="127" t="s">
        <v>537</v>
      </c>
      <c r="E272" s="127"/>
      <c r="F272" s="128" t="s">
        <v>481</v>
      </c>
      <c r="G272" s="128"/>
      <c r="H272" s="128" t="s">
        <v>136</v>
      </c>
      <c r="I272" s="129">
        <v>2</v>
      </c>
      <c r="K272">
        <v>799</v>
      </c>
      <c r="L272" s="130">
        <v>1598</v>
      </c>
      <c r="M272" s="130">
        <v>50</v>
      </c>
      <c r="N272" s="130">
        <v>799</v>
      </c>
      <c r="Q272" s="158"/>
      <c r="R272" s="157"/>
    </row>
    <row r="273" spans="1:18" x14ac:dyDescent="0.35">
      <c r="A273" s="125"/>
      <c r="B273" s="159">
        <v>50</v>
      </c>
      <c r="C273" s="160" t="s">
        <v>672</v>
      </c>
      <c r="D273" s="127" t="s">
        <v>755</v>
      </c>
      <c r="E273" s="127" t="s">
        <v>480</v>
      </c>
      <c r="F273" s="128" t="s">
        <v>481</v>
      </c>
      <c r="G273" s="128"/>
      <c r="H273" s="128" t="s">
        <v>136</v>
      </c>
      <c r="I273" s="161">
        <v>1</v>
      </c>
      <c r="J273" s="162" t="s">
        <v>141</v>
      </c>
      <c r="K273" s="130">
        <v>8099</v>
      </c>
      <c r="L273" s="130">
        <v>8099</v>
      </c>
      <c r="M273" s="130">
        <v>100</v>
      </c>
      <c r="N273" s="130">
        <v>0</v>
      </c>
      <c r="O273" s="127"/>
      <c r="Q273" s="158"/>
      <c r="R273" s="157"/>
    </row>
    <row r="274" spans="1:18" x14ac:dyDescent="0.35">
      <c r="A274" s="133" t="s">
        <v>781</v>
      </c>
      <c r="B274" s="159" t="s">
        <v>141</v>
      </c>
      <c r="C274" s="165" t="s">
        <v>141</v>
      </c>
      <c r="D274" s="133" t="s">
        <v>141</v>
      </c>
      <c r="E274" s="133" t="s">
        <v>141</v>
      </c>
      <c r="F274" s="133" t="s">
        <v>141</v>
      </c>
      <c r="G274" s="133" t="s">
        <v>141</v>
      </c>
      <c r="H274" s="133" t="s">
        <v>141</v>
      </c>
      <c r="I274" s="166" t="s">
        <v>141</v>
      </c>
      <c r="J274" s="165" t="s">
        <v>141</v>
      </c>
      <c r="K274" s="133" t="s">
        <v>141</v>
      </c>
      <c r="L274" s="133" t="s">
        <v>141</v>
      </c>
      <c r="M274" s="167" t="s">
        <v>497</v>
      </c>
      <c r="N274" s="168">
        <v>6136.9</v>
      </c>
      <c r="O274" s="169" t="s">
        <v>141</v>
      </c>
      <c r="P274" s="170"/>
      <c r="Q274" s="171"/>
      <c r="R274" s="157"/>
    </row>
    <row r="275" spans="1:18" x14ac:dyDescent="0.35">
      <c r="I275" s="115"/>
      <c r="K275" t="s">
        <v>141</v>
      </c>
      <c r="L275" t="s">
        <v>141</v>
      </c>
      <c r="M275" s="130" t="s">
        <v>141</v>
      </c>
      <c r="Q275" s="157"/>
      <c r="R275" s="157"/>
    </row>
    <row r="276" spans="1:18" x14ac:dyDescent="0.35">
      <c r="I276" s="115"/>
      <c r="K276" t="s">
        <v>141</v>
      </c>
      <c r="L276" t="s">
        <v>141</v>
      </c>
      <c r="M276" s="130" t="s">
        <v>141</v>
      </c>
      <c r="Q276" s="157"/>
      <c r="R276" s="157"/>
    </row>
    <row r="277" spans="1:18" x14ac:dyDescent="0.35">
      <c r="A277" s="91" t="s">
        <v>641</v>
      </c>
      <c r="B277" s="139" t="s">
        <v>639</v>
      </c>
      <c r="C277" s="200"/>
      <c r="D277" s="140"/>
      <c r="E277" s="140"/>
      <c r="F277" s="140"/>
      <c r="G277" s="140"/>
      <c r="H277" s="140"/>
      <c r="I277" s="141"/>
      <c r="J277" s="200"/>
      <c r="K277" t="s">
        <v>141</v>
      </c>
      <c r="L277" t="s">
        <v>141</v>
      </c>
      <c r="M277" s="130" t="s">
        <v>141</v>
      </c>
      <c r="Q277" s="157"/>
      <c r="R277" s="157"/>
    </row>
    <row r="278" spans="1:18" x14ac:dyDescent="0.35">
      <c r="A278" s="125"/>
      <c r="B278" s="159">
        <v>10</v>
      </c>
      <c r="C278" s="160" t="s">
        <v>672</v>
      </c>
      <c r="D278" s="127" t="s">
        <v>755</v>
      </c>
      <c r="E278" s="127" t="s">
        <v>480</v>
      </c>
      <c r="F278" s="128" t="s">
        <v>481</v>
      </c>
      <c r="G278" s="128"/>
      <c r="H278" s="128" t="s">
        <v>136</v>
      </c>
      <c r="I278" s="129">
        <v>1</v>
      </c>
      <c r="J278" s="201" t="s">
        <v>531</v>
      </c>
      <c r="K278">
        <v>8099</v>
      </c>
      <c r="L278" s="130">
        <v>8099</v>
      </c>
      <c r="M278" s="130">
        <v>50</v>
      </c>
      <c r="N278" s="130">
        <v>4049.5</v>
      </c>
      <c r="Q278" s="158"/>
      <c r="R278" s="157"/>
    </row>
    <row r="279" spans="1:18" x14ac:dyDescent="0.35">
      <c r="A279" s="130"/>
      <c r="B279" s="159">
        <v>20</v>
      </c>
      <c r="C279" s="164" t="s">
        <v>673</v>
      </c>
      <c r="D279" s="127" t="s">
        <v>756</v>
      </c>
      <c r="E279" s="127" t="s">
        <v>141</v>
      </c>
      <c r="F279" s="128" t="s">
        <v>481</v>
      </c>
      <c r="G279" s="128"/>
      <c r="H279" s="128" t="s">
        <v>136</v>
      </c>
      <c r="I279" s="129">
        <v>1</v>
      </c>
      <c r="J279" s="201" t="s">
        <v>534</v>
      </c>
      <c r="K279">
        <v>3888</v>
      </c>
      <c r="L279" s="130">
        <v>3888</v>
      </c>
      <c r="M279" s="130">
        <v>70</v>
      </c>
      <c r="N279" s="130">
        <v>1166.4000000000001</v>
      </c>
      <c r="Q279" s="158"/>
      <c r="R279" s="157"/>
    </row>
    <row r="280" spans="1:18" x14ac:dyDescent="0.35">
      <c r="A280" s="130"/>
      <c r="B280" s="159">
        <v>30</v>
      </c>
      <c r="C280" s="16" t="s">
        <v>674</v>
      </c>
      <c r="D280" s="127" t="s">
        <v>138</v>
      </c>
      <c r="E280" s="127" t="s">
        <v>141</v>
      </c>
      <c r="F280" s="128" t="s">
        <v>481</v>
      </c>
      <c r="G280" s="128"/>
      <c r="H280" s="128" t="s">
        <v>136</v>
      </c>
      <c r="I280" s="129">
        <v>1</v>
      </c>
      <c r="J280" s="162" t="s">
        <v>141</v>
      </c>
      <c r="K280">
        <v>244</v>
      </c>
      <c r="L280" s="130">
        <v>244</v>
      </c>
      <c r="M280" s="130">
        <v>50</v>
      </c>
      <c r="N280" s="130">
        <v>122</v>
      </c>
      <c r="Q280" s="158"/>
      <c r="R280" s="157"/>
    </row>
    <row r="281" spans="1:18" x14ac:dyDescent="0.35">
      <c r="A281" s="130"/>
      <c r="B281" s="159">
        <v>40</v>
      </c>
      <c r="C281" s="16" t="s">
        <v>536</v>
      </c>
      <c r="D281" s="127" t="s">
        <v>537</v>
      </c>
      <c r="E281" s="127"/>
      <c r="F281" s="128" t="s">
        <v>481</v>
      </c>
      <c r="G281" s="128"/>
      <c r="H281" s="128" t="s">
        <v>136</v>
      </c>
      <c r="I281" s="129">
        <v>2</v>
      </c>
      <c r="K281">
        <v>799</v>
      </c>
      <c r="L281" s="130">
        <v>1598</v>
      </c>
      <c r="M281" s="130">
        <v>50</v>
      </c>
      <c r="N281" s="130">
        <v>799</v>
      </c>
      <c r="Q281" s="158"/>
      <c r="R281" s="157"/>
    </row>
    <row r="282" spans="1:18" x14ac:dyDescent="0.35">
      <c r="A282" s="125"/>
      <c r="B282" s="159">
        <v>50</v>
      </c>
      <c r="C282" s="160" t="s">
        <v>672</v>
      </c>
      <c r="D282" s="127" t="s">
        <v>755</v>
      </c>
      <c r="E282" s="127" t="s">
        <v>480</v>
      </c>
      <c r="F282" s="128" t="s">
        <v>481</v>
      </c>
      <c r="G282" s="128"/>
      <c r="H282" s="128" t="s">
        <v>136</v>
      </c>
      <c r="I282" s="161">
        <v>1</v>
      </c>
      <c r="J282" s="162" t="s">
        <v>141</v>
      </c>
      <c r="K282" s="130">
        <v>8099</v>
      </c>
      <c r="L282" s="130">
        <v>8099</v>
      </c>
      <c r="M282" s="130">
        <v>100</v>
      </c>
      <c r="N282" s="130">
        <v>0</v>
      </c>
      <c r="O282" s="127"/>
      <c r="Q282" s="158"/>
      <c r="R282" s="157"/>
    </row>
    <row r="283" spans="1:18" x14ac:dyDescent="0.35">
      <c r="A283" s="133" t="s">
        <v>782</v>
      </c>
      <c r="B283" s="159" t="s">
        <v>141</v>
      </c>
      <c r="C283" s="165" t="s">
        <v>141</v>
      </c>
      <c r="D283" s="133" t="s">
        <v>141</v>
      </c>
      <c r="E283" s="133" t="s">
        <v>141</v>
      </c>
      <c r="F283" s="133" t="s">
        <v>141</v>
      </c>
      <c r="G283" s="133" t="s">
        <v>141</v>
      </c>
      <c r="H283" s="133" t="s">
        <v>141</v>
      </c>
      <c r="I283" s="166" t="s">
        <v>141</v>
      </c>
      <c r="J283" s="165" t="s">
        <v>141</v>
      </c>
      <c r="K283" s="133" t="s">
        <v>141</v>
      </c>
      <c r="L283" s="133" t="s">
        <v>141</v>
      </c>
      <c r="M283" s="167" t="s">
        <v>497</v>
      </c>
      <c r="N283" s="168">
        <v>6136.9</v>
      </c>
      <c r="O283" s="169" t="s">
        <v>141</v>
      </c>
      <c r="P283" s="170"/>
      <c r="Q283" s="171"/>
      <c r="R283" s="157"/>
    </row>
    <row r="284" spans="1:18" x14ac:dyDescent="0.35">
      <c r="I284" s="115"/>
      <c r="K284" t="s">
        <v>141</v>
      </c>
      <c r="L284" t="s">
        <v>141</v>
      </c>
      <c r="M284" s="130" t="s">
        <v>141</v>
      </c>
      <c r="Q284" s="157"/>
      <c r="R284" s="157"/>
    </row>
    <row r="285" spans="1:18" x14ac:dyDescent="0.35">
      <c r="I285" s="115"/>
      <c r="K285" t="s">
        <v>141</v>
      </c>
      <c r="L285" t="s">
        <v>141</v>
      </c>
      <c r="M285" s="130" t="s">
        <v>141</v>
      </c>
      <c r="Q285" s="157"/>
      <c r="R285" s="157"/>
    </row>
    <row r="286" spans="1:18" x14ac:dyDescent="0.35">
      <c r="A286" s="91" t="s">
        <v>643</v>
      </c>
      <c r="B286" s="91" t="s">
        <v>438</v>
      </c>
      <c r="C286" s="155"/>
      <c r="D286" s="122"/>
      <c r="E286" s="122"/>
      <c r="F286" s="122"/>
      <c r="G286" s="122"/>
      <c r="H286" s="122"/>
      <c r="I286" s="115"/>
      <c r="J286" s="155"/>
      <c r="K286" s="122" t="s">
        <v>141</v>
      </c>
      <c r="L286" s="122" t="s">
        <v>141</v>
      </c>
      <c r="M286" s="130" t="s">
        <v>141</v>
      </c>
      <c r="N286" s="123"/>
      <c r="Q286" s="157"/>
      <c r="R286" s="157"/>
    </row>
    <row r="287" spans="1:18" x14ac:dyDescent="0.35">
      <c r="A287" s="125"/>
      <c r="B287" s="159">
        <v>10</v>
      </c>
      <c r="C287" s="160" t="s">
        <v>585</v>
      </c>
      <c r="D287" s="127" t="s">
        <v>586</v>
      </c>
      <c r="E287" s="127" t="s">
        <v>480</v>
      </c>
      <c r="F287" s="128" t="s">
        <v>481</v>
      </c>
      <c r="G287" s="128"/>
      <c r="H287" s="128" t="s">
        <v>136</v>
      </c>
      <c r="I287" s="129">
        <v>4</v>
      </c>
      <c r="J287" s="162" t="s">
        <v>141</v>
      </c>
      <c r="K287" s="130">
        <v>41999</v>
      </c>
      <c r="L287" s="130">
        <v>167996</v>
      </c>
      <c r="M287" s="130">
        <v>50</v>
      </c>
      <c r="N287" s="130">
        <v>83998</v>
      </c>
      <c r="Q287" s="158"/>
      <c r="R287" s="157"/>
    </row>
    <row r="288" spans="1:18" x14ac:dyDescent="0.35">
      <c r="A288" s="130"/>
      <c r="B288" s="159">
        <v>20</v>
      </c>
      <c r="C288" s="164" t="s">
        <v>677</v>
      </c>
      <c r="D288" s="127" t="s">
        <v>769</v>
      </c>
      <c r="E288" s="127" t="s">
        <v>141</v>
      </c>
      <c r="F288" s="128" t="s">
        <v>481</v>
      </c>
      <c r="G288" s="128"/>
      <c r="H288" s="128" t="s">
        <v>136</v>
      </c>
      <c r="I288" s="129">
        <v>4</v>
      </c>
      <c r="J288" s="162" t="s">
        <v>141</v>
      </c>
      <c r="K288" s="130">
        <v>18336</v>
      </c>
      <c r="L288" s="130">
        <v>73344</v>
      </c>
      <c r="M288" s="130">
        <v>70</v>
      </c>
      <c r="N288" s="130">
        <v>22003.200000000001</v>
      </c>
      <c r="Q288" s="158"/>
      <c r="R288" s="157"/>
    </row>
    <row r="289" spans="1:18" x14ac:dyDescent="0.35">
      <c r="A289" s="130"/>
      <c r="B289" s="159">
        <v>30</v>
      </c>
      <c r="C289" s="16" t="s">
        <v>536</v>
      </c>
      <c r="D289" s="127" t="s">
        <v>537</v>
      </c>
      <c r="E289" s="127"/>
      <c r="F289" s="128" t="s">
        <v>481</v>
      </c>
      <c r="G289" s="128"/>
      <c r="H289" s="128" t="s">
        <v>136</v>
      </c>
      <c r="I289" s="129">
        <v>8</v>
      </c>
      <c r="J289" s="162"/>
      <c r="K289" s="130">
        <v>799</v>
      </c>
      <c r="L289" s="130">
        <v>6392</v>
      </c>
      <c r="M289" s="130">
        <v>50</v>
      </c>
      <c r="N289" s="130">
        <v>3196</v>
      </c>
      <c r="Q289" s="158"/>
      <c r="R289" s="157"/>
    </row>
    <row r="290" spans="1:18" x14ac:dyDescent="0.35">
      <c r="A290" s="125"/>
      <c r="B290" s="159">
        <v>40</v>
      </c>
      <c r="C290" s="160" t="s">
        <v>585</v>
      </c>
      <c r="D290" s="127" t="s">
        <v>586</v>
      </c>
      <c r="E290" s="127" t="s">
        <v>480</v>
      </c>
      <c r="F290" s="128" t="s">
        <v>481</v>
      </c>
      <c r="G290" s="128"/>
      <c r="H290" s="128" t="s">
        <v>136</v>
      </c>
      <c r="I290" s="129">
        <v>1</v>
      </c>
      <c r="J290" s="162" t="s">
        <v>141</v>
      </c>
      <c r="K290" s="130">
        <v>41999</v>
      </c>
      <c r="L290" s="130">
        <v>41999</v>
      </c>
      <c r="M290" s="130">
        <v>100</v>
      </c>
      <c r="N290" s="130">
        <v>0</v>
      </c>
      <c r="Q290" s="158"/>
      <c r="R290" s="157"/>
    </row>
    <row r="291" spans="1:18" x14ac:dyDescent="0.35">
      <c r="A291" s="133" t="s">
        <v>783</v>
      </c>
      <c r="B291" s="133" t="s">
        <v>141</v>
      </c>
      <c r="C291" s="165" t="s">
        <v>141</v>
      </c>
      <c r="D291" s="133" t="s">
        <v>141</v>
      </c>
      <c r="E291" s="133" t="s">
        <v>141</v>
      </c>
      <c r="F291" s="133" t="s">
        <v>141</v>
      </c>
      <c r="G291" s="133" t="s">
        <v>141</v>
      </c>
      <c r="H291" s="133" t="s">
        <v>141</v>
      </c>
      <c r="I291" s="134" t="s">
        <v>141</v>
      </c>
      <c r="J291" s="165" t="s">
        <v>141</v>
      </c>
      <c r="K291" s="133" t="s">
        <v>141</v>
      </c>
      <c r="L291" s="133" t="s">
        <v>141</v>
      </c>
      <c r="M291" s="167" t="s">
        <v>497</v>
      </c>
      <c r="N291" s="168">
        <v>109197.2</v>
      </c>
      <c r="O291" s="169" t="s">
        <v>141</v>
      </c>
      <c r="P291" s="170"/>
      <c r="Q291" s="171"/>
      <c r="R291" s="157"/>
    </row>
    <row r="292" spans="1:18" x14ac:dyDescent="0.35">
      <c r="I292" s="115"/>
      <c r="K292" t="s">
        <v>141</v>
      </c>
      <c r="L292" t="s">
        <v>141</v>
      </c>
      <c r="M292" s="130" t="s">
        <v>141</v>
      </c>
      <c r="Q292" s="157"/>
      <c r="R292" s="157"/>
    </row>
    <row r="293" spans="1:18" x14ac:dyDescent="0.35">
      <c r="I293" s="115"/>
      <c r="K293" t="s">
        <v>141</v>
      </c>
      <c r="L293" t="s">
        <v>141</v>
      </c>
      <c r="M293" s="130" t="s">
        <v>141</v>
      </c>
      <c r="Q293" s="157"/>
      <c r="R293" s="157"/>
    </row>
    <row r="294" spans="1:18" x14ac:dyDescent="0.35">
      <c r="A294" s="91" t="s">
        <v>644</v>
      </c>
      <c r="B294" s="91" t="s">
        <v>441</v>
      </c>
      <c r="C294" s="155"/>
      <c r="D294" s="122"/>
      <c r="E294" s="122"/>
      <c r="F294" s="122"/>
      <c r="G294" s="122"/>
      <c r="H294" s="122"/>
      <c r="I294" s="115"/>
      <c r="J294" s="155"/>
      <c r="K294" s="122" t="s">
        <v>141</v>
      </c>
      <c r="L294" s="122" t="s">
        <v>141</v>
      </c>
      <c r="M294" s="130" t="s">
        <v>141</v>
      </c>
      <c r="N294" s="123"/>
      <c r="Q294" s="157"/>
      <c r="R294" s="157"/>
    </row>
    <row r="295" spans="1:18" x14ac:dyDescent="0.35">
      <c r="A295" s="125"/>
      <c r="B295" s="159">
        <v>10</v>
      </c>
      <c r="C295" s="160" t="s">
        <v>585</v>
      </c>
      <c r="D295" s="127" t="s">
        <v>586</v>
      </c>
      <c r="E295" s="127" t="s">
        <v>480</v>
      </c>
      <c r="F295" s="128" t="s">
        <v>481</v>
      </c>
      <c r="G295" s="128"/>
      <c r="H295" s="128" t="s">
        <v>136</v>
      </c>
      <c r="I295" s="129">
        <v>6</v>
      </c>
      <c r="J295" s="162" t="s">
        <v>141</v>
      </c>
      <c r="K295" s="130">
        <v>41999</v>
      </c>
      <c r="L295" s="130">
        <v>251994</v>
      </c>
      <c r="M295" s="130">
        <v>50</v>
      </c>
      <c r="N295" s="130">
        <v>125997</v>
      </c>
      <c r="Q295" s="158"/>
      <c r="R295" s="157"/>
    </row>
    <row r="296" spans="1:18" x14ac:dyDescent="0.35">
      <c r="A296" s="130"/>
      <c r="B296" s="159">
        <v>20</v>
      </c>
      <c r="C296" s="164" t="s">
        <v>677</v>
      </c>
      <c r="D296" s="127" t="s">
        <v>769</v>
      </c>
      <c r="E296" s="127" t="s">
        <v>141</v>
      </c>
      <c r="F296" s="128" t="s">
        <v>481</v>
      </c>
      <c r="G296" s="128"/>
      <c r="H296" s="128" t="s">
        <v>136</v>
      </c>
      <c r="I296" s="129">
        <v>6</v>
      </c>
      <c r="J296" s="162" t="s">
        <v>141</v>
      </c>
      <c r="K296" s="130">
        <v>18336</v>
      </c>
      <c r="L296" s="130">
        <v>110016</v>
      </c>
      <c r="M296" s="130">
        <v>70</v>
      </c>
      <c r="N296" s="130">
        <v>33004.800000000003</v>
      </c>
      <c r="O296" s="256"/>
      <c r="Q296" s="158"/>
      <c r="R296" s="157"/>
    </row>
    <row r="297" spans="1:18" x14ac:dyDescent="0.35">
      <c r="A297" s="130"/>
      <c r="B297" s="159">
        <v>30</v>
      </c>
      <c r="C297" s="16" t="s">
        <v>536</v>
      </c>
      <c r="D297" s="127" t="s">
        <v>537</v>
      </c>
      <c r="E297" s="127"/>
      <c r="F297" s="128" t="s">
        <v>481</v>
      </c>
      <c r="G297" s="128"/>
      <c r="H297" s="128" t="s">
        <v>136</v>
      </c>
      <c r="I297" s="129">
        <v>12</v>
      </c>
      <c r="J297" s="162"/>
      <c r="K297" s="130">
        <v>799</v>
      </c>
      <c r="L297" s="130">
        <v>9588</v>
      </c>
      <c r="M297" s="130">
        <v>50</v>
      </c>
      <c r="N297" s="130">
        <v>4794</v>
      </c>
      <c r="Q297" s="158"/>
      <c r="R297" s="157"/>
    </row>
    <row r="298" spans="1:18" x14ac:dyDescent="0.35">
      <c r="A298" s="125"/>
      <c r="B298" s="159">
        <v>40</v>
      </c>
      <c r="C298" s="160" t="s">
        <v>585</v>
      </c>
      <c r="D298" s="127" t="s">
        <v>586</v>
      </c>
      <c r="E298" s="127" t="s">
        <v>480</v>
      </c>
      <c r="F298" s="128" t="s">
        <v>481</v>
      </c>
      <c r="G298" s="128"/>
      <c r="H298" s="128" t="s">
        <v>136</v>
      </c>
      <c r="I298" s="129">
        <v>1</v>
      </c>
      <c r="J298" s="162" t="s">
        <v>141</v>
      </c>
      <c r="K298" s="130">
        <v>41999</v>
      </c>
      <c r="L298" s="130">
        <v>41999</v>
      </c>
      <c r="M298" s="130">
        <v>100</v>
      </c>
      <c r="N298" s="130"/>
      <c r="Q298" s="158"/>
      <c r="R298" s="157"/>
    </row>
    <row r="299" spans="1:18" x14ac:dyDescent="0.35">
      <c r="A299" s="133" t="s">
        <v>784</v>
      </c>
      <c r="B299" s="133" t="s">
        <v>141</v>
      </c>
      <c r="C299" s="165" t="s">
        <v>141</v>
      </c>
      <c r="D299" s="133" t="s">
        <v>141</v>
      </c>
      <c r="E299" s="133" t="s">
        <v>141</v>
      </c>
      <c r="F299" s="133" t="s">
        <v>141</v>
      </c>
      <c r="G299" s="133" t="s">
        <v>141</v>
      </c>
      <c r="H299" s="133" t="s">
        <v>141</v>
      </c>
      <c r="I299" s="134" t="s">
        <v>141</v>
      </c>
      <c r="J299" s="165" t="s">
        <v>141</v>
      </c>
      <c r="K299" s="133" t="s">
        <v>141</v>
      </c>
      <c r="L299" s="133" t="s">
        <v>141</v>
      </c>
      <c r="M299" s="167" t="s">
        <v>497</v>
      </c>
      <c r="N299" s="168">
        <v>163795.79999999999</v>
      </c>
      <c r="O299" s="169"/>
      <c r="P299" s="170"/>
      <c r="Q299" s="171"/>
      <c r="R299" s="157"/>
    </row>
    <row r="300" spans="1:18" s="177" customFormat="1" x14ac:dyDescent="0.35">
      <c r="C300" s="178"/>
      <c r="I300" s="179"/>
      <c r="J300" s="178"/>
      <c r="K300" s="177" t="s">
        <v>141</v>
      </c>
      <c r="L300" s="177" t="s">
        <v>141</v>
      </c>
      <c r="M300" s="180" t="s">
        <v>141</v>
      </c>
      <c r="Q300" s="181"/>
      <c r="R300" s="181"/>
    </row>
    <row r="301" spans="1:18" s="177" customFormat="1" x14ac:dyDescent="0.35">
      <c r="C301" s="178"/>
      <c r="I301" s="179"/>
      <c r="J301" s="178"/>
      <c r="K301" s="177" t="s">
        <v>141</v>
      </c>
      <c r="L301" s="177" t="s">
        <v>141</v>
      </c>
      <c r="M301" s="180" t="s">
        <v>141</v>
      </c>
      <c r="Q301" s="181"/>
      <c r="R301" s="181"/>
    </row>
    <row r="302" spans="1:18" s="177" customFormat="1" x14ac:dyDescent="0.35">
      <c r="A302" s="182" t="s">
        <v>645</v>
      </c>
      <c r="B302" s="182" t="s">
        <v>646</v>
      </c>
      <c r="C302" s="183"/>
      <c r="D302" s="184"/>
      <c r="E302" s="184"/>
      <c r="F302" s="184"/>
      <c r="G302" s="184"/>
      <c r="H302" s="184"/>
      <c r="I302" s="179"/>
      <c r="J302" s="183"/>
      <c r="K302" s="184" t="s">
        <v>141</v>
      </c>
      <c r="L302" s="184" t="s">
        <v>141</v>
      </c>
      <c r="M302" s="180" t="s">
        <v>141</v>
      </c>
      <c r="N302" s="185"/>
      <c r="Q302" s="180"/>
      <c r="R302" s="180" t="s">
        <v>141</v>
      </c>
    </row>
    <row r="303" spans="1:18" s="177" customFormat="1" x14ac:dyDescent="0.35">
      <c r="A303" s="186"/>
      <c r="B303" s="187">
        <v>10</v>
      </c>
      <c r="C303" s="178" t="s">
        <v>577</v>
      </c>
      <c r="D303" s="189" t="s">
        <v>589</v>
      </c>
      <c r="E303" s="189"/>
      <c r="F303" s="190" t="s">
        <v>481</v>
      </c>
      <c r="G303" s="190"/>
      <c r="H303" s="190" t="s">
        <v>136</v>
      </c>
      <c r="I303" s="191">
        <v>1</v>
      </c>
      <c r="J303" s="192"/>
      <c r="K303" s="180" t="s">
        <v>141</v>
      </c>
      <c r="L303" s="180" t="s">
        <v>141</v>
      </c>
      <c r="M303" s="180" t="s">
        <v>141</v>
      </c>
      <c r="N303" s="180" t="s">
        <v>141</v>
      </c>
      <c r="Q303" s="180"/>
      <c r="R303" s="180" t="s">
        <v>141</v>
      </c>
    </row>
    <row r="304" spans="1:18" s="177" customFormat="1" x14ac:dyDescent="0.35">
      <c r="A304" s="195" t="s">
        <v>785</v>
      </c>
      <c r="B304" s="195" t="s">
        <v>141</v>
      </c>
      <c r="C304" s="196" t="s">
        <v>141</v>
      </c>
      <c r="D304" s="195" t="s">
        <v>141</v>
      </c>
      <c r="E304" s="195" t="s">
        <v>141</v>
      </c>
      <c r="F304" s="195" t="s">
        <v>141</v>
      </c>
      <c r="G304" s="195" t="s">
        <v>141</v>
      </c>
      <c r="H304" s="195" t="s">
        <v>141</v>
      </c>
      <c r="I304" s="197" t="s">
        <v>141</v>
      </c>
      <c r="J304" s="196" t="s">
        <v>141</v>
      </c>
      <c r="K304" s="195" t="s">
        <v>141</v>
      </c>
      <c r="L304" s="195" t="s">
        <v>141</v>
      </c>
      <c r="M304" s="180" t="s">
        <v>141</v>
      </c>
      <c r="N304" s="199" t="s">
        <v>141</v>
      </c>
      <c r="Q304" s="180"/>
      <c r="R304" s="180" t="s">
        <v>141</v>
      </c>
    </row>
    <row r="305" spans="1:18" s="177" customFormat="1" x14ac:dyDescent="0.35">
      <c r="C305" s="178"/>
      <c r="I305" s="179"/>
      <c r="J305" s="178"/>
      <c r="K305" s="177" t="s">
        <v>141</v>
      </c>
      <c r="L305" s="177" t="s">
        <v>141</v>
      </c>
      <c r="M305" s="180" t="s">
        <v>141</v>
      </c>
      <c r="Q305" s="181"/>
      <c r="R305" s="181"/>
    </row>
    <row r="306" spans="1:18" s="177" customFormat="1" x14ac:dyDescent="0.35">
      <c r="C306" s="178"/>
      <c r="I306" s="179"/>
      <c r="J306" s="178"/>
      <c r="K306" s="177" t="s">
        <v>141</v>
      </c>
      <c r="L306" s="177" t="s">
        <v>141</v>
      </c>
      <c r="M306" s="180" t="s">
        <v>141</v>
      </c>
      <c r="Q306" s="181"/>
      <c r="R306" s="181"/>
    </row>
    <row r="307" spans="1:18" s="177" customFormat="1" x14ac:dyDescent="0.35">
      <c r="A307" s="182" t="s">
        <v>647</v>
      </c>
      <c r="B307" s="182" t="s">
        <v>648</v>
      </c>
      <c r="C307" s="183"/>
      <c r="D307" s="184"/>
      <c r="E307" s="184"/>
      <c r="F307" s="184"/>
      <c r="G307" s="184"/>
      <c r="H307" s="184"/>
      <c r="I307" s="179"/>
      <c r="J307" s="183"/>
      <c r="K307" s="184" t="s">
        <v>141</v>
      </c>
      <c r="L307" s="184" t="s">
        <v>141</v>
      </c>
      <c r="M307" s="180" t="s">
        <v>141</v>
      </c>
      <c r="N307" s="185"/>
      <c r="Q307" s="180"/>
      <c r="R307" s="180" t="s">
        <v>141</v>
      </c>
    </row>
    <row r="308" spans="1:18" s="177" customFormat="1" x14ac:dyDescent="0.35">
      <c r="A308" s="186"/>
      <c r="B308" s="187">
        <v>10</v>
      </c>
      <c r="C308" s="178" t="s">
        <v>594</v>
      </c>
      <c r="D308" s="189" t="s">
        <v>595</v>
      </c>
      <c r="E308" s="189"/>
      <c r="F308" s="190" t="s">
        <v>481</v>
      </c>
      <c r="G308" s="190"/>
      <c r="H308" s="190" t="s">
        <v>136</v>
      </c>
      <c r="I308" s="191">
        <v>1</v>
      </c>
      <c r="J308" s="192"/>
      <c r="K308" s="180" t="s">
        <v>141</v>
      </c>
      <c r="L308" s="180" t="s">
        <v>141</v>
      </c>
      <c r="M308" s="180" t="s">
        <v>141</v>
      </c>
      <c r="N308" s="180" t="s">
        <v>141</v>
      </c>
      <c r="Q308" s="180"/>
      <c r="R308" s="180" t="s">
        <v>141</v>
      </c>
    </row>
    <row r="309" spans="1:18" s="177" customFormat="1" x14ac:dyDescent="0.35">
      <c r="A309" s="195" t="s">
        <v>786</v>
      </c>
      <c r="B309" s="195" t="s">
        <v>141</v>
      </c>
      <c r="C309" s="196" t="s">
        <v>141</v>
      </c>
      <c r="D309" s="195" t="s">
        <v>141</v>
      </c>
      <c r="E309" s="195" t="s">
        <v>141</v>
      </c>
      <c r="F309" s="195" t="s">
        <v>141</v>
      </c>
      <c r="G309" s="195" t="s">
        <v>141</v>
      </c>
      <c r="H309" s="195" t="s">
        <v>141</v>
      </c>
      <c r="I309" s="197" t="s">
        <v>141</v>
      </c>
      <c r="J309" s="196" t="s">
        <v>141</v>
      </c>
      <c r="K309" s="195" t="s">
        <v>141</v>
      </c>
      <c r="L309" s="195" t="s">
        <v>141</v>
      </c>
      <c r="M309" s="180" t="s">
        <v>141</v>
      </c>
      <c r="N309" s="199" t="s">
        <v>141</v>
      </c>
      <c r="Q309" s="180"/>
      <c r="R309" s="180" t="s">
        <v>141</v>
      </c>
    </row>
    <row r="310" spans="1:18" x14ac:dyDescent="0.35">
      <c r="I310" s="115"/>
      <c r="K310" t="s">
        <v>141</v>
      </c>
      <c r="L310" t="s">
        <v>141</v>
      </c>
      <c r="M310" s="130" t="s">
        <v>141</v>
      </c>
      <c r="Q310" s="157"/>
      <c r="R310" s="157"/>
    </row>
    <row r="311" spans="1:18" x14ac:dyDescent="0.35">
      <c r="I311" s="115"/>
      <c r="K311" t="s">
        <v>141</v>
      </c>
      <c r="L311" t="s">
        <v>141</v>
      </c>
      <c r="M311" s="130" t="s">
        <v>141</v>
      </c>
      <c r="Q311" s="157"/>
      <c r="R311" s="157"/>
    </row>
    <row r="312" spans="1:18" x14ac:dyDescent="0.35">
      <c r="A312" s="91" t="s">
        <v>649</v>
      </c>
      <c r="B312" s="139" t="s">
        <v>650</v>
      </c>
      <c r="C312" s="200"/>
      <c r="D312" s="140"/>
      <c r="E312" s="140"/>
      <c r="F312" s="140"/>
      <c r="G312" s="140"/>
      <c r="H312" s="140"/>
      <c r="I312" s="141"/>
      <c r="J312" s="200"/>
      <c r="K312" t="s">
        <v>141</v>
      </c>
      <c r="L312" t="s">
        <v>141</v>
      </c>
      <c r="M312" s="130" t="s">
        <v>141</v>
      </c>
      <c r="Q312" s="157"/>
      <c r="R312" s="157"/>
    </row>
    <row r="313" spans="1:18" x14ac:dyDescent="0.35">
      <c r="A313" s="125"/>
      <c r="B313" s="159">
        <v>10</v>
      </c>
      <c r="C313" s="160" t="s">
        <v>672</v>
      </c>
      <c r="D313" s="127" t="s">
        <v>755</v>
      </c>
      <c r="E313" s="127" t="s">
        <v>480</v>
      </c>
      <c r="F313" s="128" t="s">
        <v>481</v>
      </c>
      <c r="G313" s="128"/>
      <c r="H313" s="128" t="s">
        <v>136</v>
      </c>
      <c r="I313" s="129">
        <v>1</v>
      </c>
      <c r="J313" s="201" t="s">
        <v>531</v>
      </c>
      <c r="K313">
        <v>8099</v>
      </c>
      <c r="L313" s="130">
        <v>8099</v>
      </c>
      <c r="M313" s="130">
        <v>50</v>
      </c>
      <c r="N313" s="130">
        <v>4049.5</v>
      </c>
      <c r="Q313" s="158"/>
      <c r="R313" s="157"/>
    </row>
    <row r="314" spans="1:18" x14ac:dyDescent="0.35">
      <c r="A314" s="130"/>
      <c r="B314" s="159">
        <v>20</v>
      </c>
      <c r="C314" s="164" t="s">
        <v>673</v>
      </c>
      <c r="D314" s="127" t="s">
        <v>756</v>
      </c>
      <c r="E314" s="127" t="s">
        <v>141</v>
      </c>
      <c r="F314" s="128" t="s">
        <v>481</v>
      </c>
      <c r="G314" s="128"/>
      <c r="H314" s="128" t="s">
        <v>136</v>
      </c>
      <c r="I314" s="129">
        <v>1</v>
      </c>
      <c r="J314" s="201" t="s">
        <v>534</v>
      </c>
      <c r="K314">
        <v>3888</v>
      </c>
      <c r="L314" s="130">
        <v>3888</v>
      </c>
      <c r="M314" s="130">
        <v>70</v>
      </c>
      <c r="N314" s="130">
        <v>1166.4000000000001</v>
      </c>
      <c r="Q314" s="158"/>
      <c r="R314" s="157"/>
    </row>
    <row r="315" spans="1:18" x14ac:dyDescent="0.35">
      <c r="A315" s="130"/>
      <c r="B315" s="159">
        <v>30</v>
      </c>
      <c r="C315" s="16" t="s">
        <v>674</v>
      </c>
      <c r="D315" s="127" t="s">
        <v>138</v>
      </c>
      <c r="E315" s="127" t="s">
        <v>141</v>
      </c>
      <c r="F315" s="128" t="s">
        <v>481</v>
      </c>
      <c r="G315" s="128"/>
      <c r="H315" s="128" t="s">
        <v>136</v>
      </c>
      <c r="I315" s="129">
        <v>1</v>
      </c>
      <c r="J315" s="162" t="s">
        <v>141</v>
      </c>
      <c r="K315">
        <v>244</v>
      </c>
      <c r="L315" s="130">
        <v>244</v>
      </c>
      <c r="M315" s="130">
        <v>50</v>
      </c>
      <c r="N315" s="130">
        <v>122</v>
      </c>
      <c r="Q315" s="158"/>
      <c r="R315" s="157"/>
    </row>
    <row r="316" spans="1:18" ht="23.25" customHeight="1" x14ac:dyDescent="0.35">
      <c r="A316" s="130"/>
      <c r="B316" s="159">
        <v>40</v>
      </c>
      <c r="C316" s="16" t="s">
        <v>536</v>
      </c>
      <c r="D316" s="127" t="s">
        <v>537</v>
      </c>
      <c r="E316" s="127"/>
      <c r="F316" s="128" t="s">
        <v>481</v>
      </c>
      <c r="G316" s="128"/>
      <c r="H316" s="128" t="s">
        <v>136</v>
      </c>
      <c r="I316" s="129">
        <v>2</v>
      </c>
      <c r="K316">
        <v>799</v>
      </c>
      <c r="L316" s="130">
        <v>1598</v>
      </c>
      <c r="M316" s="130">
        <v>50</v>
      </c>
      <c r="N316" s="130">
        <v>799</v>
      </c>
      <c r="Q316" s="158"/>
      <c r="R316" s="157"/>
    </row>
    <row r="317" spans="1:18" x14ac:dyDescent="0.35">
      <c r="A317" s="125"/>
      <c r="B317" s="159">
        <v>50</v>
      </c>
      <c r="C317" s="160" t="s">
        <v>672</v>
      </c>
      <c r="D317" s="127" t="s">
        <v>755</v>
      </c>
      <c r="E317" s="127" t="s">
        <v>480</v>
      </c>
      <c r="F317" s="128" t="s">
        <v>481</v>
      </c>
      <c r="G317" s="128"/>
      <c r="H317" s="128" t="s">
        <v>136</v>
      </c>
      <c r="I317" s="161">
        <v>1</v>
      </c>
      <c r="J317" s="162" t="s">
        <v>141</v>
      </c>
      <c r="K317" s="130">
        <v>8099</v>
      </c>
      <c r="L317" s="130">
        <v>8099</v>
      </c>
      <c r="M317" s="130">
        <v>100</v>
      </c>
      <c r="N317" s="130">
        <v>0</v>
      </c>
      <c r="O317" s="127"/>
      <c r="Q317" s="158"/>
      <c r="R317" s="157"/>
    </row>
    <row r="318" spans="1:18" x14ac:dyDescent="0.35">
      <c r="A318" s="133" t="s">
        <v>787</v>
      </c>
      <c r="B318" s="159" t="s">
        <v>141</v>
      </c>
      <c r="C318" s="165" t="s">
        <v>141</v>
      </c>
      <c r="D318" s="133" t="s">
        <v>141</v>
      </c>
      <c r="E318" s="133" t="s">
        <v>141</v>
      </c>
      <c r="F318" s="133" t="s">
        <v>141</v>
      </c>
      <c r="G318" s="133" t="s">
        <v>141</v>
      </c>
      <c r="H318" s="133" t="s">
        <v>141</v>
      </c>
      <c r="I318" s="166" t="s">
        <v>141</v>
      </c>
      <c r="J318" s="165" t="s">
        <v>141</v>
      </c>
      <c r="K318" s="133" t="s">
        <v>141</v>
      </c>
      <c r="L318" s="133" t="s">
        <v>141</v>
      </c>
      <c r="M318" s="167" t="s">
        <v>497</v>
      </c>
      <c r="N318" s="168">
        <v>6136.9</v>
      </c>
      <c r="O318" s="169" t="s">
        <v>141</v>
      </c>
      <c r="P318" s="170"/>
      <c r="Q318" s="171"/>
      <c r="R318" s="157"/>
    </row>
    <row r="319" spans="1:18" x14ac:dyDescent="0.35">
      <c r="I319" s="115"/>
      <c r="K319" t="s">
        <v>141</v>
      </c>
      <c r="L319" t="s">
        <v>141</v>
      </c>
      <c r="M319" s="130" t="s">
        <v>141</v>
      </c>
      <c r="Q319" s="157"/>
      <c r="R319" s="157"/>
    </row>
    <row r="320" spans="1:18" x14ac:dyDescent="0.35">
      <c r="I320" s="115"/>
      <c r="K320" t="s">
        <v>141</v>
      </c>
      <c r="L320" t="s">
        <v>141</v>
      </c>
      <c r="M320" s="130" t="s">
        <v>141</v>
      </c>
      <c r="Q320" s="157"/>
      <c r="R320" s="157"/>
    </row>
    <row r="321" spans="1:18" x14ac:dyDescent="0.35">
      <c r="A321" s="91" t="s">
        <v>652</v>
      </c>
      <c r="B321" s="139" t="s">
        <v>653</v>
      </c>
      <c r="C321" s="200"/>
      <c r="D321" s="140"/>
      <c r="E321" s="140"/>
      <c r="F321" s="140"/>
      <c r="G321" s="140"/>
      <c r="H321" s="140"/>
      <c r="I321" s="141"/>
      <c r="J321" s="200"/>
      <c r="K321" t="s">
        <v>141</v>
      </c>
      <c r="L321" t="s">
        <v>141</v>
      </c>
      <c r="M321" s="130" t="s">
        <v>141</v>
      </c>
      <c r="Q321" s="157"/>
      <c r="R321" s="157"/>
    </row>
    <row r="322" spans="1:18" x14ac:dyDescent="0.35">
      <c r="A322" s="125"/>
      <c r="B322" s="159">
        <v>10</v>
      </c>
      <c r="C322" s="160" t="s">
        <v>672</v>
      </c>
      <c r="D322" s="127" t="s">
        <v>755</v>
      </c>
      <c r="E322" s="127" t="s">
        <v>480</v>
      </c>
      <c r="F322" s="128" t="s">
        <v>481</v>
      </c>
      <c r="G322" s="128"/>
      <c r="H322" s="128" t="s">
        <v>136</v>
      </c>
      <c r="I322" s="129">
        <v>1</v>
      </c>
      <c r="J322" s="201" t="s">
        <v>531</v>
      </c>
      <c r="K322">
        <v>8099</v>
      </c>
      <c r="L322" s="130">
        <v>8099</v>
      </c>
      <c r="M322" s="130">
        <v>50</v>
      </c>
      <c r="N322" s="130">
        <v>4049.5</v>
      </c>
      <c r="Q322" s="158"/>
      <c r="R322" s="157"/>
    </row>
    <row r="323" spans="1:18" x14ac:dyDescent="0.35">
      <c r="A323" s="130"/>
      <c r="B323" s="159">
        <v>20</v>
      </c>
      <c r="C323" s="164" t="s">
        <v>673</v>
      </c>
      <c r="D323" s="127" t="s">
        <v>756</v>
      </c>
      <c r="E323" s="127" t="s">
        <v>141</v>
      </c>
      <c r="F323" s="128" t="s">
        <v>481</v>
      </c>
      <c r="G323" s="128"/>
      <c r="H323" s="128" t="s">
        <v>136</v>
      </c>
      <c r="I323" s="129">
        <v>1</v>
      </c>
      <c r="J323" s="201" t="s">
        <v>534</v>
      </c>
      <c r="K323">
        <v>3888</v>
      </c>
      <c r="L323" s="130">
        <v>3888</v>
      </c>
      <c r="M323" s="130">
        <v>70</v>
      </c>
      <c r="N323" s="130">
        <v>1166.4000000000001</v>
      </c>
      <c r="Q323" s="158"/>
      <c r="R323" s="157"/>
    </row>
    <row r="324" spans="1:18" x14ac:dyDescent="0.35">
      <c r="A324" s="130"/>
      <c r="B324" s="159">
        <v>30</v>
      </c>
      <c r="C324" s="16" t="s">
        <v>674</v>
      </c>
      <c r="D324" s="127" t="s">
        <v>138</v>
      </c>
      <c r="E324" s="127" t="s">
        <v>141</v>
      </c>
      <c r="F324" s="128" t="s">
        <v>481</v>
      </c>
      <c r="G324" s="128"/>
      <c r="H324" s="128" t="s">
        <v>136</v>
      </c>
      <c r="I324" s="129">
        <v>1</v>
      </c>
      <c r="J324" s="162" t="s">
        <v>141</v>
      </c>
      <c r="K324">
        <v>244</v>
      </c>
      <c r="L324" s="130">
        <v>244</v>
      </c>
      <c r="M324" s="130">
        <v>50</v>
      </c>
      <c r="N324" s="130">
        <v>122</v>
      </c>
      <c r="Q324" s="158"/>
      <c r="R324" s="157"/>
    </row>
    <row r="325" spans="1:18" x14ac:dyDescent="0.35">
      <c r="A325" s="130"/>
      <c r="B325" s="159">
        <v>40</v>
      </c>
      <c r="C325" s="16" t="s">
        <v>536</v>
      </c>
      <c r="D325" s="127" t="s">
        <v>537</v>
      </c>
      <c r="E325" s="127"/>
      <c r="F325" s="128" t="s">
        <v>481</v>
      </c>
      <c r="G325" s="128"/>
      <c r="H325" s="128" t="s">
        <v>136</v>
      </c>
      <c r="I325" s="129">
        <v>2</v>
      </c>
      <c r="K325">
        <v>799</v>
      </c>
      <c r="L325" s="130">
        <v>1598</v>
      </c>
      <c r="M325" s="130">
        <v>50</v>
      </c>
      <c r="N325" s="130">
        <v>799</v>
      </c>
      <c r="Q325" s="158"/>
      <c r="R325" s="157"/>
    </row>
    <row r="326" spans="1:18" x14ac:dyDescent="0.35">
      <c r="A326" s="125"/>
      <c r="B326" s="159">
        <v>50</v>
      </c>
      <c r="C326" s="160" t="s">
        <v>672</v>
      </c>
      <c r="D326" s="127" t="s">
        <v>755</v>
      </c>
      <c r="E326" s="127" t="s">
        <v>480</v>
      </c>
      <c r="F326" s="128" t="s">
        <v>481</v>
      </c>
      <c r="G326" s="128"/>
      <c r="H326" s="128" t="s">
        <v>136</v>
      </c>
      <c r="I326" s="161">
        <v>1</v>
      </c>
      <c r="J326" s="162" t="s">
        <v>141</v>
      </c>
      <c r="K326" s="130">
        <v>8099</v>
      </c>
      <c r="L326" s="130">
        <v>8099</v>
      </c>
      <c r="M326" s="130">
        <v>100</v>
      </c>
      <c r="N326" s="130">
        <v>0</v>
      </c>
      <c r="O326" s="127"/>
      <c r="Q326" s="158"/>
      <c r="R326" s="157"/>
    </row>
    <row r="327" spans="1:18" x14ac:dyDescent="0.35">
      <c r="A327" s="133" t="s">
        <v>788</v>
      </c>
      <c r="B327" s="159" t="s">
        <v>141</v>
      </c>
      <c r="C327" s="165" t="s">
        <v>141</v>
      </c>
      <c r="D327" s="133" t="s">
        <v>141</v>
      </c>
      <c r="E327" s="133" t="s">
        <v>141</v>
      </c>
      <c r="F327" s="133" t="s">
        <v>141</v>
      </c>
      <c r="G327" s="133" t="s">
        <v>141</v>
      </c>
      <c r="H327" s="133" t="s">
        <v>141</v>
      </c>
      <c r="I327" s="166" t="s">
        <v>141</v>
      </c>
      <c r="J327" s="165" t="s">
        <v>141</v>
      </c>
      <c r="K327" s="133" t="s">
        <v>141</v>
      </c>
      <c r="L327" s="133" t="s">
        <v>141</v>
      </c>
      <c r="M327" s="167" t="s">
        <v>497</v>
      </c>
      <c r="N327" s="168">
        <v>6136.9</v>
      </c>
      <c r="O327" s="169" t="s">
        <v>141</v>
      </c>
      <c r="P327" s="170"/>
      <c r="Q327" s="171"/>
      <c r="R327" s="157"/>
    </row>
    <row r="328" spans="1:18" x14ac:dyDescent="0.35">
      <c r="I328" s="115"/>
      <c r="K328" t="s">
        <v>141</v>
      </c>
      <c r="L328" t="s">
        <v>141</v>
      </c>
      <c r="M328" s="130" t="s">
        <v>141</v>
      </c>
      <c r="Q328" s="157"/>
      <c r="R328" s="157"/>
    </row>
    <row r="329" spans="1:18" x14ac:dyDescent="0.35">
      <c r="A329" s="91" t="s">
        <v>655</v>
      </c>
      <c r="B329" s="139" t="s">
        <v>656</v>
      </c>
      <c r="C329" s="200"/>
      <c r="D329" s="140"/>
      <c r="E329" s="140"/>
      <c r="F329" s="140"/>
      <c r="G329" s="140"/>
      <c r="H329" s="140"/>
      <c r="I329" s="141"/>
      <c r="J329" s="200"/>
      <c r="K329" t="s">
        <v>141</v>
      </c>
      <c r="L329" t="s">
        <v>141</v>
      </c>
      <c r="M329" s="130" t="s">
        <v>141</v>
      </c>
      <c r="Q329" s="157"/>
      <c r="R329" s="157"/>
    </row>
    <row r="330" spans="1:18" x14ac:dyDescent="0.35">
      <c r="A330" s="125"/>
      <c r="B330" s="159">
        <v>10</v>
      </c>
      <c r="C330" s="160" t="s">
        <v>672</v>
      </c>
      <c r="D330" s="127" t="s">
        <v>755</v>
      </c>
      <c r="E330" s="127" t="s">
        <v>480</v>
      </c>
      <c r="F330" s="128" t="s">
        <v>481</v>
      </c>
      <c r="G330" s="128"/>
      <c r="H330" s="128" t="s">
        <v>136</v>
      </c>
      <c r="I330" s="129">
        <v>1</v>
      </c>
      <c r="J330" s="201" t="s">
        <v>531</v>
      </c>
      <c r="K330">
        <v>8099</v>
      </c>
      <c r="L330" s="130">
        <v>8099</v>
      </c>
      <c r="M330" s="130">
        <v>50</v>
      </c>
      <c r="N330" s="130">
        <v>4049.5</v>
      </c>
      <c r="Q330" s="158"/>
      <c r="R330" s="157"/>
    </row>
    <row r="331" spans="1:18" x14ac:dyDescent="0.35">
      <c r="A331" s="130"/>
      <c r="B331" s="159">
        <v>20</v>
      </c>
      <c r="C331" s="164" t="s">
        <v>673</v>
      </c>
      <c r="D331" s="127" t="s">
        <v>756</v>
      </c>
      <c r="E331" s="127" t="s">
        <v>141</v>
      </c>
      <c r="F331" s="128" t="s">
        <v>481</v>
      </c>
      <c r="G331" s="128"/>
      <c r="H331" s="128" t="s">
        <v>136</v>
      </c>
      <c r="I331" s="129">
        <v>1</v>
      </c>
      <c r="J331" s="201" t="s">
        <v>534</v>
      </c>
      <c r="K331">
        <v>3888</v>
      </c>
      <c r="L331" s="130">
        <v>3888</v>
      </c>
      <c r="M331" s="130">
        <v>70</v>
      </c>
      <c r="N331" s="130">
        <v>1166.4000000000001</v>
      </c>
      <c r="Q331" s="158"/>
      <c r="R331" s="157"/>
    </row>
    <row r="332" spans="1:18" x14ac:dyDescent="0.35">
      <c r="A332" s="130"/>
      <c r="B332" s="159">
        <v>30</v>
      </c>
      <c r="C332" s="16" t="s">
        <v>674</v>
      </c>
      <c r="D332" s="127" t="s">
        <v>138</v>
      </c>
      <c r="E332" s="127" t="s">
        <v>141</v>
      </c>
      <c r="F332" s="128" t="s">
        <v>481</v>
      </c>
      <c r="G332" s="128"/>
      <c r="H332" s="128" t="s">
        <v>136</v>
      </c>
      <c r="I332" s="129">
        <v>1</v>
      </c>
      <c r="J332" s="162" t="s">
        <v>141</v>
      </c>
      <c r="K332">
        <v>244</v>
      </c>
      <c r="L332" s="130">
        <v>244</v>
      </c>
      <c r="M332" s="130">
        <v>50</v>
      </c>
      <c r="N332" s="130">
        <v>122</v>
      </c>
      <c r="Q332" s="158"/>
      <c r="R332" s="157"/>
    </row>
    <row r="333" spans="1:18" x14ac:dyDescent="0.35">
      <c r="A333" s="130"/>
      <c r="B333" s="159">
        <v>40</v>
      </c>
      <c r="C333" s="16" t="s">
        <v>536</v>
      </c>
      <c r="D333" s="127" t="s">
        <v>537</v>
      </c>
      <c r="E333" s="127"/>
      <c r="F333" s="128" t="s">
        <v>481</v>
      </c>
      <c r="G333" s="128"/>
      <c r="H333" s="128" t="s">
        <v>136</v>
      </c>
      <c r="I333" s="129">
        <v>2</v>
      </c>
      <c r="K333">
        <v>799</v>
      </c>
      <c r="L333" s="130">
        <v>1598</v>
      </c>
      <c r="M333" s="130">
        <v>50</v>
      </c>
      <c r="N333" s="130">
        <v>799</v>
      </c>
      <c r="Q333" s="158"/>
      <c r="R333" s="157"/>
    </row>
    <row r="334" spans="1:18" x14ac:dyDescent="0.35">
      <c r="A334" s="125"/>
      <c r="B334" s="159">
        <v>50</v>
      </c>
      <c r="C334" s="160" t="s">
        <v>672</v>
      </c>
      <c r="D334" s="127" t="s">
        <v>755</v>
      </c>
      <c r="E334" s="127" t="s">
        <v>480</v>
      </c>
      <c r="F334" s="128" t="s">
        <v>481</v>
      </c>
      <c r="G334" s="128"/>
      <c r="H334" s="128" t="s">
        <v>136</v>
      </c>
      <c r="I334" s="161">
        <v>1</v>
      </c>
      <c r="J334" s="162" t="s">
        <v>141</v>
      </c>
      <c r="K334" s="130">
        <v>8099</v>
      </c>
      <c r="L334" s="130">
        <v>8099</v>
      </c>
      <c r="M334" s="130">
        <v>100</v>
      </c>
      <c r="N334" s="130">
        <v>0</v>
      </c>
      <c r="O334" s="127"/>
      <c r="Q334" s="158"/>
      <c r="R334" s="157"/>
    </row>
    <row r="335" spans="1:18" x14ac:dyDescent="0.35">
      <c r="A335" s="133" t="s">
        <v>789</v>
      </c>
      <c r="B335" s="159" t="s">
        <v>141</v>
      </c>
      <c r="C335" s="165" t="s">
        <v>141</v>
      </c>
      <c r="D335" s="133" t="s">
        <v>141</v>
      </c>
      <c r="E335" s="133" t="s">
        <v>141</v>
      </c>
      <c r="F335" s="133" t="s">
        <v>141</v>
      </c>
      <c r="G335" s="133" t="s">
        <v>141</v>
      </c>
      <c r="H335" s="133" t="s">
        <v>141</v>
      </c>
      <c r="I335" s="166" t="s">
        <v>141</v>
      </c>
      <c r="J335" s="165" t="s">
        <v>141</v>
      </c>
      <c r="K335" s="133" t="s">
        <v>141</v>
      </c>
      <c r="L335" s="133" t="s">
        <v>141</v>
      </c>
      <c r="M335" s="167" t="s">
        <v>497</v>
      </c>
      <c r="N335" s="168">
        <v>6136.9</v>
      </c>
      <c r="O335" s="169" t="s">
        <v>141</v>
      </c>
      <c r="P335" s="170"/>
      <c r="Q335" s="171"/>
      <c r="R335" s="157"/>
    </row>
    <row r="336" spans="1:18" x14ac:dyDescent="0.35">
      <c r="I336" s="115"/>
      <c r="K336" t="s">
        <v>141</v>
      </c>
      <c r="L336" t="s">
        <v>141</v>
      </c>
      <c r="M336" s="130" t="s">
        <v>141</v>
      </c>
      <c r="Q336" s="157"/>
      <c r="R336" s="157"/>
    </row>
    <row r="337" spans="1:18" x14ac:dyDescent="0.35">
      <c r="I337" s="115"/>
      <c r="K337" t="s">
        <v>141</v>
      </c>
      <c r="L337" t="s">
        <v>141</v>
      </c>
      <c r="M337" s="130" t="s">
        <v>141</v>
      </c>
      <c r="Q337" s="157"/>
      <c r="R337" s="157"/>
    </row>
    <row r="338" spans="1:18" x14ac:dyDescent="0.35">
      <c r="A338" s="91" t="s">
        <v>658</v>
      </c>
      <c r="B338" s="139" t="s">
        <v>659</v>
      </c>
      <c r="C338" s="200"/>
      <c r="D338" s="140"/>
      <c r="E338" s="140"/>
      <c r="F338" s="140"/>
      <c r="G338" s="140"/>
      <c r="H338" s="140"/>
      <c r="I338" s="141"/>
      <c r="J338" s="200"/>
      <c r="K338" t="s">
        <v>141</v>
      </c>
      <c r="L338" t="s">
        <v>141</v>
      </c>
      <c r="M338" s="130" t="s">
        <v>141</v>
      </c>
      <c r="Q338" s="157"/>
      <c r="R338" s="157"/>
    </row>
    <row r="339" spans="1:18" x14ac:dyDescent="0.35">
      <c r="A339" s="125"/>
      <c r="B339" s="159">
        <v>10</v>
      </c>
      <c r="C339" s="160" t="s">
        <v>672</v>
      </c>
      <c r="D339" s="127" t="s">
        <v>755</v>
      </c>
      <c r="E339" s="127" t="s">
        <v>480</v>
      </c>
      <c r="F339" s="128" t="s">
        <v>481</v>
      </c>
      <c r="G339" s="128"/>
      <c r="H339" s="128" t="s">
        <v>136</v>
      </c>
      <c r="I339" s="129">
        <v>1</v>
      </c>
      <c r="J339" s="201" t="s">
        <v>531</v>
      </c>
      <c r="K339">
        <v>8099</v>
      </c>
      <c r="L339" s="130">
        <v>8099</v>
      </c>
      <c r="M339" s="130">
        <v>50</v>
      </c>
      <c r="N339" s="130">
        <v>4049.5</v>
      </c>
      <c r="Q339" s="158"/>
      <c r="R339" s="157"/>
    </row>
    <row r="340" spans="1:18" x14ac:dyDescent="0.35">
      <c r="A340" s="130"/>
      <c r="B340" s="159">
        <v>20</v>
      </c>
      <c r="C340" s="164" t="s">
        <v>673</v>
      </c>
      <c r="D340" s="127" t="s">
        <v>756</v>
      </c>
      <c r="E340" s="127" t="s">
        <v>141</v>
      </c>
      <c r="F340" s="128" t="s">
        <v>481</v>
      </c>
      <c r="G340" s="128"/>
      <c r="H340" s="128" t="s">
        <v>136</v>
      </c>
      <c r="I340" s="129">
        <v>1</v>
      </c>
      <c r="J340" s="201" t="s">
        <v>534</v>
      </c>
      <c r="K340">
        <v>3888</v>
      </c>
      <c r="L340" s="130">
        <v>3888</v>
      </c>
      <c r="M340" s="130">
        <v>70</v>
      </c>
      <c r="N340" s="130">
        <v>1166.4000000000001</v>
      </c>
      <c r="Q340" s="158"/>
      <c r="R340" s="157"/>
    </row>
    <row r="341" spans="1:18" x14ac:dyDescent="0.35">
      <c r="A341" s="130"/>
      <c r="B341" s="159">
        <v>30</v>
      </c>
      <c r="C341" s="16" t="s">
        <v>674</v>
      </c>
      <c r="D341" s="127" t="s">
        <v>138</v>
      </c>
      <c r="E341" s="127" t="s">
        <v>141</v>
      </c>
      <c r="F341" s="128" t="s">
        <v>481</v>
      </c>
      <c r="G341" s="128"/>
      <c r="H341" s="128" t="s">
        <v>136</v>
      </c>
      <c r="I341" s="129">
        <v>1</v>
      </c>
      <c r="J341" s="162" t="s">
        <v>141</v>
      </c>
      <c r="K341">
        <v>244</v>
      </c>
      <c r="L341" s="130">
        <v>244</v>
      </c>
      <c r="M341" s="130">
        <v>50</v>
      </c>
      <c r="N341" s="130">
        <v>122</v>
      </c>
      <c r="Q341" s="158"/>
      <c r="R341" s="157"/>
    </row>
    <row r="342" spans="1:18" x14ac:dyDescent="0.35">
      <c r="A342" s="130"/>
      <c r="B342" s="159">
        <v>40</v>
      </c>
      <c r="C342" s="16" t="s">
        <v>536</v>
      </c>
      <c r="D342" s="127" t="s">
        <v>537</v>
      </c>
      <c r="E342" s="127"/>
      <c r="F342" s="128" t="s">
        <v>481</v>
      </c>
      <c r="G342" s="128"/>
      <c r="H342" s="128" t="s">
        <v>136</v>
      </c>
      <c r="I342" s="129">
        <v>2</v>
      </c>
      <c r="K342">
        <v>799</v>
      </c>
      <c r="L342" s="130">
        <v>1598</v>
      </c>
      <c r="M342" s="130">
        <v>50</v>
      </c>
      <c r="N342" s="130">
        <v>799</v>
      </c>
      <c r="Q342" s="158"/>
      <c r="R342" s="157"/>
    </row>
    <row r="343" spans="1:18" x14ac:dyDescent="0.35">
      <c r="A343" s="125"/>
      <c r="B343" s="159">
        <v>50</v>
      </c>
      <c r="C343" s="160" t="s">
        <v>672</v>
      </c>
      <c r="D343" s="127" t="s">
        <v>755</v>
      </c>
      <c r="E343" s="127" t="s">
        <v>480</v>
      </c>
      <c r="F343" s="128" t="s">
        <v>481</v>
      </c>
      <c r="G343" s="128"/>
      <c r="H343" s="128" t="s">
        <v>136</v>
      </c>
      <c r="I343" s="161">
        <v>1</v>
      </c>
      <c r="J343" s="162" t="s">
        <v>141</v>
      </c>
      <c r="K343" s="130">
        <v>8099</v>
      </c>
      <c r="L343" s="130">
        <v>8099</v>
      </c>
      <c r="M343" s="130">
        <v>100</v>
      </c>
      <c r="N343" s="130">
        <v>0</v>
      </c>
      <c r="O343" s="127"/>
      <c r="Q343" s="158"/>
      <c r="R343" s="157"/>
    </row>
    <row r="344" spans="1:18" x14ac:dyDescent="0.35">
      <c r="A344" s="133" t="s">
        <v>790</v>
      </c>
      <c r="B344" s="159" t="s">
        <v>141</v>
      </c>
      <c r="C344" s="165" t="s">
        <v>141</v>
      </c>
      <c r="D344" s="133" t="s">
        <v>141</v>
      </c>
      <c r="E344" s="133" t="s">
        <v>141</v>
      </c>
      <c r="F344" s="133" t="s">
        <v>141</v>
      </c>
      <c r="G344" s="133" t="s">
        <v>141</v>
      </c>
      <c r="H344" s="133" t="s">
        <v>141</v>
      </c>
      <c r="I344" s="166" t="s">
        <v>141</v>
      </c>
      <c r="J344" s="165" t="s">
        <v>141</v>
      </c>
      <c r="K344" s="133" t="s">
        <v>141</v>
      </c>
      <c r="L344" s="133" t="s">
        <v>141</v>
      </c>
      <c r="M344" s="167" t="s">
        <v>497</v>
      </c>
      <c r="N344" s="168">
        <v>6136.9</v>
      </c>
      <c r="O344" s="169" t="s">
        <v>141</v>
      </c>
      <c r="P344" s="170"/>
      <c r="Q344" s="171"/>
      <c r="R344" s="157"/>
    </row>
    <row r="345" spans="1:18" x14ac:dyDescent="0.35">
      <c r="I345" s="115"/>
      <c r="K345" t="s">
        <v>141</v>
      </c>
      <c r="L345" t="s">
        <v>141</v>
      </c>
      <c r="M345" s="130" t="s">
        <v>141</v>
      </c>
      <c r="Q345" s="157"/>
      <c r="R345" s="157"/>
    </row>
    <row r="346" spans="1:18" x14ac:dyDescent="0.35">
      <c r="A346" s="91" t="s">
        <v>661</v>
      </c>
      <c r="B346" s="139" t="s">
        <v>662</v>
      </c>
      <c r="C346" s="200"/>
      <c r="D346" s="140"/>
      <c r="E346" s="140"/>
      <c r="F346" s="140"/>
      <c r="G346" s="140"/>
      <c r="H346" s="140"/>
      <c r="I346" s="141"/>
      <c r="J346" s="200"/>
      <c r="K346" t="s">
        <v>141</v>
      </c>
      <c r="L346" t="s">
        <v>141</v>
      </c>
      <c r="M346" s="130" t="s">
        <v>141</v>
      </c>
      <c r="Q346" s="157"/>
      <c r="R346" s="157"/>
    </row>
    <row r="347" spans="1:18" x14ac:dyDescent="0.35">
      <c r="A347" s="125"/>
      <c r="B347" s="159">
        <v>10</v>
      </c>
      <c r="C347" s="160" t="s">
        <v>672</v>
      </c>
      <c r="D347" s="127" t="s">
        <v>755</v>
      </c>
      <c r="E347" s="127" t="s">
        <v>480</v>
      </c>
      <c r="F347" s="128" t="s">
        <v>481</v>
      </c>
      <c r="G347" s="128"/>
      <c r="H347" s="128" t="s">
        <v>136</v>
      </c>
      <c r="I347" s="129">
        <v>1</v>
      </c>
      <c r="J347" s="201" t="s">
        <v>531</v>
      </c>
      <c r="K347">
        <v>8099</v>
      </c>
      <c r="L347" s="130">
        <v>8099</v>
      </c>
      <c r="M347" s="130">
        <v>50</v>
      </c>
      <c r="N347" s="130">
        <v>4049.5</v>
      </c>
      <c r="Q347" s="158"/>
      <c r="R347" s="157"/>
    </row>
    <row r="348" spans="1:18" x14ac:dyDescent="0.35">
      <c r="A348" s="130"/>
      <c r="B348" s="159">
        <v>20</v>
      </c>
      <c r="C348" s="164" t="s">
        <v>673</v>
      </c>
      <c r="D348" s="127" t="s">
        <v>756</v>
      </c>
      <c r="E348" s="127" t="s">
        <v>141</v>
      </c>
      <c r="F348" s="128" t="s">
        <v>481</v>
      </c>
      <c r="G348" s="128"/>
      <c r="H348" s="128" t="s">
        <v>136</v>
      </c>
      <c r="I348" s="129">
        <v>1</v>
      </c>
      <c r="J348" s="201" t="s">
        <v>534</v>
      </c>
      <c r="K348">
        <v>3888</v>
      </c>
      <c r="L348" s="130">
        <v>3888</v>
      </c>
      <c r="M348" s="130">
        <v>70</v>
      </c>
      <c r="N348" s="130">
        <v>1166.4000000000001</v>
      </c>
      <c r="Q348" s="158"/>
      <c r="R348" s="157"/>
    </row>
    <row r="349" spans="1:18" x14ac:dyDescent="0.35">
      <c r="A349" s="130"/>
      <c r="B349" s="159">
        <v>30</v>
      </c>
      <c r="C349" s="16" t="s">
        <v>674</v>
      </c>
      <c r="D349" s="127" t="s">
        <v>138</v>
      </c>
      <c r="E349" s="127" t="s">
        <v>141</v>
      </c>
      <c r="F349" s="128" t="s">
        <v>481</v>
      </c>
      <c r="G349" s="128"/>
      <c r="H349" s="128" t="s">
        <v>136</v>
      </c>
      <c r="I349" s="129">
        <v>1</v>
      </c>
      <c r="J349" s="162" t="s">
        <v>141</v>
      </c>
      <c r="K349">
        <v>244</v>
      </c>
      <c r="L349" s="130">
        <v>244</v>
      </c>
      <c r="M349" s="130">
        <v>50</v>
      </c>
      <c r="N349" s="130">
        <v>122</v>
      </c>
      <c r="Q349" s="158"/>
      <c r="R349" s="157"/>
    </row>
    <row r="350" spans="1:18" x14ac:dyDescent="0.35">
      <c r="A350" s="130"/>
      <c r="B350" s="159">
        <v>40</v>
      </c>
      <c r="C350" s="16" t="s">
        <v>536</v>
      </c>
      <c r="D350" s="127" t="s">
        <v>537</v>
      </c>
      <c r="E350" s="127"/>
      <c r="F350" s="128" t="s">
        <v>481</v>
      </c>
      <c r="G350" s="128"/>
      <c r="H350" s="128" t="s">
        <v>136</v>
      </c>
      <c r="I350" s="129">
        <v>2</v>
      </c>
      <c r="K350">
        <v>799</v>
      </c>
      <c r="L350" s="130">
        <v>1598</v>
      </c>
      <c r="M350" s="130">
        <v>50</v>
      </c>
      <c r="N350" s="130">
        <v>799</v>
      </c>
      <c r="Q350" s="158"/>
      <c r="R350" s="157"/>
    </row>
    <row r="351" spans="1:18" x14ac:dyDescent="0.35">
      <c r="A351" s="125"/>
      <c r="B351" s="159">
        <v>50</v>
      </c>
      <c r="C351" s="160" t="s">
        <v>672</v>
      </c>
      <c r="D351" s="127" t="s">
        <v>755</v>
      </c>
      <c r="E351" s="127" t="s">
        <v>480</v>
      </c>
      <c r="F351" s="128" t="s">
        <v>481</v>
      </c>
      <c r="G351" s="128"/>
      <c r="H351" s="128" t="s">
        <v>136</v>
      </c>
      <c r="I351" s="161">
        <v>1</v>
      </c>
      <c r="J351" s="162" t="s">
        <v>141</v>
      </c>
      <c r="K351" s="130">
        <v>8099</v>
      </c>
      <c r="L351" s="130">
        <v>8099</v>
      </c>
      <c r="M351" s="130">
        <v>100</v>
      </c>
      <c r="N351" s="130">
        <v>0</v>
      </c>
      <c r="O351" s="127"/>
      <c r="Q351" s="158"/>
      <c r="R351" s="157"/>
    </row>
    <row r="352" spans="1:18" x14ac:dyDescent="0.35">
      <c r="A352" s="133" t="s">
        <v>791</v>
      </c>
      <c r="B352" s="159" t="s">
        <v>141</v>
      </c>
      <c r="C352" s="165" t="s">
        <v>141</v>
      </c>
      <c r="D352" s="133" t="s">
        <v>141</v>
      </c>
      <c r="E352" s="133" t="s">
        <v>141</v>
      </c>
      <c r="F352" s="133" t="s">
        <v>141</v>
      </c>
      <c r="G352" s="133" t="s">
        <v>141</v>
      </c>
      <c r="H352" s="133" t="s">
        <v>141</v>
      </c>
      <c r="I352" s="166" t="s">
        <v>141</v>
      </c>
      <c r="J352" s="165" t="s">
        <v>141</v>
      </c>
      <c r="K352" s="133" t="s">
        <v>141</v>
      </c>
      <c r="L352" s="133" t="s">
        <v>141</v>
      </c>
      <c r="M352" s="167" t="s">
        <v>497</v>
      </c>
      <c r="N352" s="168">
        <v>6136.9</v>
      </c>
      <c r="O352" s="169" t="s">
        <v>141</v>
      </c>
      <c r="P352" s="170"/>
      <c r="Q352" s="171"/>
      <c r="R352" s="157"/>
    </row>
    <row r="353" spans="1:18" x14ac:dyDescent="0.35">
      <c r="I353" s="115"/>
      <c r="K353" t="s">
        <v>141</v>
      </c>
      <c r="L353" t="s">
        <v>141</v>
      </c>
      <c r="M353" s="130" t="s">
        <v>141</v>
      </c>
      <c r="Q353" s="157"/>
      <c r="R353" s="157"/>
    </row>
    <row r="354" spans="1:18" x14ac:dyDescent="0.35">
      <c r="I354" s="115"/>
      <c r="K354" t="s">
        <v>141</v>
      </c>
      <c r="L354" t="s">
        <v>141</v>
      </c>
      <c r="M354" s="130" t="s">
        <v>141</v>
      </c>
      <c r="Q354" s="157"/>
      <c r="R354" s="157"/>
    </row>
    <row r="355" spans="1:18" x14ac:dyDescent="0.35">
      <c r="A355" s="91" t="s">
        <v>664</v>
      </c>
      <c r="B355" s="139" t="s">
        <v>665</v>
      </c>
      <c r="C355" s="200"/>
      <c r="D355" s="140"/>
      <c r="E355" s="140"/>
      <c r="F355" s="140"/>
      <c r="G355" s="140"/>
      <c r="H355" s="140"/>
      <c r="I355" s="141"/>
      <c r="J355" s="200"/>
      <c r="K355" t="s">
        <v>141</v>
      </c>
      <c r="L355" t="s">
        <v>141</v>
      </c>
      <c r="M355" s="130" t="s">
        <v>141</v>
      </c>
      <c r="Q355" s="157"/>
      <c r="R355" s="157"/>
    </row>
    <row r="356" spans="1:18" x14ac:dyDescent="0.35">
      <c r="A356" s="125"/>
      <c r="B356" s="159">
        <v>10</v>
      </c>
      <c r="C356" s="160" t="s">
        <v>672</v>
      </c>
      <c r="D356" s="127" t="s">
        <v>755</v>
      </c>
      <c r="E356" s="127" t="s">
        <v>480</v>
      </c>
      <c r="F356" s="128" t="s">
        <v>481</v>
      </c>
      <c r="G356" s="128"/>
      <c r="H356" s="128" t="s">
        <v>136</v>
      </c>
      <c r="I356" s="129">
        <v>1</v>
      </c>
      <c r="J356" s="201" t="s">
        <v>531</v>
      </c>
      <c r="K356">
        <v>8099</v>
      </c>
      <c r="L356" s="130">
        <v>8099</v>
      </c>
      <c r="M356" s="130">
        <v>50</v>
      </c>
      <c r="N356" s="130">
        <v>4049.5</v>
      </c>
      <c r="Q356" s="158"/>
      <c r="R356" s="157"/>
    </row>
    <row r="357" spans="1:18" x14ac:dyDescent="0.35">
      <c r="A357" s="130"/>
      <c r="B357" s="159">
        <v>20</v>
      </c>
      <c r="C357" s="164" t="s">
        <v>673</v>
      </c>
      <c r="D357" s="127" t="s">
        <v>756</v>
      </c>
      <c r="E357" s="127" t="s">
        <v>141</v>
      </c>
      <c r="F357" s="128" t="s">
        <v>481</v>
      </c>
      <c r="G357" s="128"/>
      <c r="H357" s="128" t="s">
        <v>136</v>
      </c>
      <c r="I357" s="129">
        <v>1</v>
      </c>
      <c r="J357" s="201" t="s">
        <v>534</v>
      </c>
      <c r="K357">
        <v>3888</v>
      </c>
      <c r="L357" s="130">
        <v>3888</v>
      </c>
      <c r="M357" s="130">
        <v>70</v>
      </c>
      <c r="N357" s="130">
        <v>1166.4000000000001</v>
      </c>
      <c r="Q357" s="158"/>
      <c r="R357" s="157"/>
    </row>
    <row r="358" spans="1:18" x14ac:dyDescent="0.35">
      <c r="A358" s="130"/>
      <c r="B358" s="159">
        <v>30</v>
      </c>
      <c r="C358" s="16" t="s">
        <v>674</v>
      </c>
      <c r="D358" s="127" t="s">
        <v>138</v>
      </c>
      <c r="E358" s="127" t="s">
        <v>141</v>
      </c>
      <c r="F358" s="128" t="s">
        <v>481</v>
      </c>
      <c r="G358" s="128"/>
      <c r="H358" s="128" t="s">
        <v>136</v>
      </c>
      <c r="I358" s="129">
        <v>1</v>
      </c>
      <c r="J358" s="162" t="s">
        <v>141</v>
      </c>
      <c r="K358">
        <v>244</v>
      </c>
      <c r="L358" s="130">
        <v>244</v>
      </c>
      <c r="M358" s="130">
        <v>50</v>
      </c>
      <c r="N358" s="130">
        <v>122</v>
      </c>
      <c r="Q358" s="158"/>
      <c r="R358" s="157"/>
    </row>
    <row r="359" spans="1:18" x14ac:dyDescent="0.35">
      <c r="A359" s="130"/>
      <c r="B359" s="159">
        <v>40</v>
      </c>
      <c r="C359" s="16" t="s">
        <v>536</v>
      </c>
      <c r="D359" s="127" t="s">
        <v>537</v>
      </c>
      <c r="E359" s="127"/>
      <c r="F359" s="128" t="s">
        <v>481</v>
      </c>
      <c r="G359" s="128"/>
      <c r="H359" s="128" t="s">
        <v>136</v>
      </c>
      <c r="I359" s="129">
        <v>2</v>
      </c>
      <c r="K359">
        <v>799</v>
      </c>
      <c r="L359" s="130">
        <v>1598</v>
      </c>
      <c r="M359" s="130">
        <v>50</v>
      </c>
      <c r="N359" s="130">
        <v>799</v>
      </c>
      <c r="Q359" s="158"/>
      <c r="R359" s="157"/>
    </row>
    <row r="360" spans="1:18" x14ac:dyDescent="0.35">
      <c r="A360" s="125"/>
      <c r="B360" s="159">
        <v>50</v>
      </c>
      <c r="C360" s="160" t="s">
        <v>672</v>
      </c>
      <c r="D360" s="127" t="s">
        <v>755</v>
      </c>
      <c r="E360" s="127" t="s">
        <v>480</v>
      </c>
      <c r="F360" s="128" t="s">
        <v>481</v>
      </c>
      <c r="G360" s="128"/>
      <c r="H360" s="128" t="s">
        <v>136</v>
      </c>
      <c r="I360" s="161">
        <v>1</v>
      </c>
      <c r="J360" s="162" t="s">
        <v>141</v>
      </c>
      <c r="K360" s="130">
        <v>8099</v>
      </c>
      <c r="L360" s="130">
        <v>8099</v>
      </c>
      <c r="M360" s="130">
        <v>100</v>
      </c>
      <c r="N360" s="130">
        <v>0</v>
      </c>
      <c r="O360" s="127"/>
      <c r="Q360" s="158"/>
      <c r="R360" s="157"/>
    </row>
    <row r="361" spans="1:18" x14ac:dyDescent="0.35">
      <c r="A361" s="133" t="s">
        <v>792</v>
      </c>
      <c r="B361" s="159" t="s">
        <v>141</v>
      </c>
      <c r="C361" s="165" t="s">
        <v>141</v>
      </c>
      <c r="D361" s="133" t="s">
        <v>141</v>
      </c>
      <c r="E361" s="133" t="s">
        <v>141</v>
      </c>
      <c r="F361" s="133" t="s">
        <v>141</v>
      </c>
      <c r="G361" s="133" t="s">
        <v>141</v>
      </c>
      <c r="H361" s="133" t="s">
        <v>141</v>
      </c>
      <c r="I361" s="166" t="s">
        <v>141</v>
      </c>
      <c r="J361" s="165" t="s">
        <v>141</v>
      </c>
      <c r="K361" s="133" t="s">
        <v>141</v>
      </c>
      <c r="L361" s="133" t="s">
        <v>141</v>
      </c>
      <c r="M361" s="167" t="s">
        <v>497</v>
      </c>
      <c r="N361" s="168">
        <v>6136.9</v>
      </c>
      <c r="O361" s="169" t="s">
        <v>141</v>
      </c>
      <c r="P361" s="170"/>
      <c r="Q361" s="171"/>
      <c r="R361" s="157"/>
    </row>
    <row r="362" spans="1:18" x14ac:dyDescent="0.35">
      <c r="A362" s="122"/>
      <c r="B362" s="122"/>
      <c r="C362" s="155"/>
      <c r="D362" s="122"/>
      <c r="E362" s="122"/>
      <c r="F362" s="122"/>
      <c r="G362" s="122"/>
      <c r="H362" s="122"/>
      <c r="I362" s="115"/>
      <c r="K362" t="s">
        <v>141</v>
      </c>
      <c r="L362" s="122" t="s">
        <v>141</v>
      </c>
      <c r="M362" s="130" t="s">
        <v>141</v>
      </c>
      <c r="N362" s="123"/>
      <c r="Q362" s="157"/>
      <c r="R362" s="157"/>
    </row>
    <row r="363" spans="1:18" x14ac:dyDescent="0.35">
      <c r="A363" s="122"/>
      <c r="B363" s="122"/>
      <c r="C363" s="155"/>
      <c r="D363" s="122"/>
      <c r="E363" s="122"/>
      <c r="F363" s="122"/>
      <c r="G363" s="122"/>
      <c r="H363" s="122"/>
      <c r="I363" s="115"/>
      <c r="K363" t="s">
        <v>141</v>
      </c>
      <c r="L363" s="122" t="s">
        <v>141</v>
      </c>
      <c r="M363" s="130" t="s">
        <v>141</v>
      </c>
      <c r="N363" s="123"/>
      <c r="Q363" s="157"/>
      <c r="R363" s="157"/>
    </row>
    <row r="364" spans="1:18" x14ac:dyDescent="0.35">
      <c r="A364" s="91" t="s">
        <v>678</v>
      </c>
      <c r="B364" s="91" t="s">
        <v>434</v>
      </c>
      <c r="C364" s="155"/>
      <c r="D364" s="122"/>
      <c r="E364" s="122"/>
      <c r="F364" s="122"/>
      <c r="G364" s="122"/>
      <c r="H364" s="122"/>
      <c r="I364" s="115"/>
      <c r="J364" s="155"/>
      <c r="K364" s="122" t="s">
        <v>141</v>
      </c>
      <c r="L364" s="122" t="s">
        <v>141</v>
      </c>
      <c r="M364" s="130" t="s">
        <v>141</v>
      </c>
      <c r="N364" s="123"/>
      <c r="Q364" s="157"/>
      <c r="R364" s="157"/>
    </row>
    <row r="365" spans="1:18" x14ac:dyDescent="0.35">
      <c r="A365" s="125"/>
      <c r="B365" s="159">
        <v>10</v>
      </c>
      <c r="C365" s="160" t="s">
        <v>585</v>
      </c>
      <c r="D365" s="127" t="s">
        <v>586</v>
      </c>
      <c r="E365" s="127" t="s">
        <v>480</v>
      </c>
      <c r="F365" s="128" t="s">
        <v>481</v>
      </c>
      <c r="G365" s="128"/>
      <c r="H365" s="128" t="s">
        <v>136</v>
      </c>
      <c r="I365" s="146">
        <v>4</v>
      </c>
      <c r="J365" s="162" t="s">
        <v>141</v>
      </c>
      <c r="K365" s="130">
        <v>41999</v>
      </c>
      <c r="L365" s="130">
        <v>167996</v>
      </c>
      <c r="M365" s="130">
        <v>50</v>
      </c>
      <c r="N365" s="130">
        <v>83998</v>
      </c>
      <c r="Q365" s="158"/>
      <c r="R365" s="157"/>
    </row>
    <row r="366" spans="1:18" x14ac:dyDescent="0.35">
      <c r="A366" s="130"/>
      <c r="B366" s="159">
        <v>20</v>
      </c>
      <c r="C366" s="164" t="s">
        <v>677</v>
      </c>
      <c r="D366" s="127" t="s">
        <v>769</v>
      </c>
      <c r="E366" s="127" t="s">
        <v>141</v>
      </c>
      <c r="F366" s="128" t="s">
        <v>481</v>
      </c>
      <c r="G366" s="128"/>
      <c r="H366" s="128" t="s">
        <v>136</v>
      </c>
      <c r="I366" s="146">
        <v>4</v>
      </c>
      <c r="J366" s="162" t="s">
        <v>141</v>
      </c>
      <c r="K366" s="130">
        <v>18336</v>
      </c>
      <c r="L366" s="130">
        <v>73344</v>
      </c>
      <c r="M366" s="130">
        <v>70</v>
      </c>
      <c r="N366" s="130">
        <v>22003.200000000001</v>
      </c>
      <c r="O366" s="256"/>
      <c r="Q366" s="158"/>
      <c r="R366" s="157"/>
    </row>
    <row r="367" spans="1:18" x14ac:dyDescent="0.35">
      <c r="A367" s="130"/>
      <c r="B367" s="159">
        <v>30</v>
      </c>
      <c r="C367" s="16" t="s">
        <v>536</v>
      </c>
      <c r="D367" s="127" t="s">
        <v>537</v>
      </c>
      <c r="E367" s="127"/>
      <c r="F367" s="128" t="s">
        <v>481</v>
      </c>
      <c r="G367" s="128"/>
      <c r="H367" s="128" t="s">
        <v>136</v>
      </c>
      <c r="I367" s="146">
        <v>8</v>
      </c>
      <c r="J367" s="162"/>
      <c r="K367" s="130">
        <v>799</v>
      </c>
      <c r="L367" s="130">
        <v>6392</v>
      </c>
      <c r="M367" s="130">
        <v>50</v>
      </c>
      <c r="N367" s="130">
        <v>3196</v>
      </c>
      <c r="Q367" s="158"/>
      <c r="R367" s="157"/>
    </row>
    <row r="368" spans="1:18" x14ac:dyDescent="0.35">
      <c r="A368" s="125"/>
      <c r="B368" s="159">
        <v>40</v>
      </c>
      <c r="C368" s="160" t="s">
        <v>585</v>
      </c>
      <c r="D368" s="127" t="s">
        <v>586</v>
      </c>
      <c r="E368" s="127" t="s">
        <v>480</v>
      </c>
      <c r="F368" s="128" t="s">
        <v>481</v>
      </c>
      <c r="G368" s="128"/>
      <c r="H368" s="128" t="s">
        <v>136</v>
      </c>
      <c r="I368" s="146">
        <v>1</v>
      </c>
      <c r="J368" s="162" t="s">
        <v>141</v>
      </c>
      <c r="K368" s="130">
        <v>41999</v>
      </c>
      <c r="L368" s="130">
        <v>41999</v>
      </c>
      <c r="M368" s="130">
        <v>100</v>
      </c>
      <c r="N368" s="130"/>
      <c r="Q368" s="158"/>
      <c r="R368" s="157"/>
    </row>
    <row r="369" spans="1:18" x14ac:dyDescent="0.35">
      <c r="A369" s="133" t="s">
        <v>793</v>
      </c>
      <c r="B369" s="133" t="s">
        <v>141</v>
      </c>
      <c r="C369" s="165" t="s">
        <v>141</v>
      </c>
      <c r="D369" s="133" t="s">
        <v>141</v>
      </c>
      <c r="E369" s="133" t="s">
        <v>141</v>
      </c>
      <c r="F369" s="133" t="s">
        <v>141</v>
      </c>
      <c r="G369" s="133" t="s">
        <v>141</v>
      </c>
      <c r="H369" s="133" t="s">
        <v>141</v>
      </c>
      <c r="I369" s="134" t="s">
        <v>141</v>
      </c>
      <c r="J369" s="165" t="s">
        <v>141</v>
      </c>
      <c r="K369" s="133" t="s">
        <v>141</v>
      </c>
      <c r="L369" s="133" t="s">
        <v>141</v>
      </c>
      <c r="M369" s="167" t="s">
        <v>497</v>
      </c>
      <c r="N369" s="168">
        <v>109197.2</v>
      </c>
      <c r="O369" s="169"/>
      <c r="P369" s="170"/>
      <c r="Q369" s="171"/>
      <c r="R369" s="157"/>
    </row>
    <row r="370" spans="1:18" x14ac:dyDescent="0.35">
      <c r="A370" s="122"/>
      <c r="B370" s="122"/>
      <c r="C370" s="155"/>
      <c r="D370" s="122"/>
      <c r="E370" s="122"/>
      <c r="F370" s="122"/>
      <c r="G370" s="122"/>
      <c r="H370" s="122"/>
      <c r="I370" s="115"/>
      <c r="J370" s="155"/>
      <c r="K370" s="122" t="s">
        <v>141</v>
      </c>
      <c r="L370" s="122" t="s">
        <v>141</v>
      </c>
      <c r="M370" s="130" t="s">
        <v>141</v>
      </c>
      <c r="N370" s="123"/>
      <c r="Q370" s="157"/>
      <c r="R370" s="157"/>
    </row>
    <row r="371" spans="1:18" x14ac:dyDescent="0.35">
      <c r="A371" s="122"/>
      <c r="B371" s="122"/>
      <c r="C371" s="155"/>
      <c r="D371" s="122"/>
      <c r="E371" s="122"/>
      <c r="F371" s="122"/>
      <c r="G371" s="122"/>
      <c r="H371" s="122"/>
      <c r="I371" s="115"/>
      <c r="J371" s="155"/>
      <c r="K371" s="122" t="s">
        <v>141</v>
      </c>
      <c r="L371" s="122" t="s">
        <v>141</v>
      </c>
      <c r="M371" s="130" t="s">
        <v>141</v>
      </c>
      <c r="N371" s="123"/>
      <c r="Q371" s="157"/>
      <c r="R371" s="157"/>
    </row>
    <row r="372" spans="1:18" x14ac:dyDescent="0.35">
      <c r="A372" s="91" t="s">
        <v>679</v>
      </c>
      <c r="B372" s="91" t="s">
        <v>602</v>
      </c>
      <c r="C372" s="155"/>
      <c r="D372" s="122"/>
      <c r="E372" s="122"/>
      <c r="F372" s="122"/>
      <c r="G372" s="122"/>
      <c r="H372" s="122"/>
      <c r="I372" s="115"/>
      <c r="J372" s="155"/>
      <c r="K372" s="122" t="s">
        <v>141</v>
      </c>
      <c r="L372" s="122" t="s">
        <v>141</v>
      </c>
      <c r="M372" s="130" t="s">
        <v>141</v>
      </c>
      <c r="N372" s="123"/>
      <c r="Q372" s="157"/>
      <c r="R372" s="157"/>
    </row>
    <row r="373" spans="1:18" x14ac:dyDescent="0.35">
      <c r="A373" s="125"/>
      <c r="B373" s="159">
        <v>10</v>
      </c>
      <c r="C373" s="160" t="s">
        <v>603</v>
      </c>
      <c r="D373" s="127" t="s">
        <v>604</v>
      </c>
      <c r="E373" s="127" t="s">
        <v>480</v>
      </c>
      <c r="F373" s="128" t="s">
        <v>481</v>
      </c>
      <c r="G373" s="128"/>
      <c r="H373" s="128" t="s">
        <v>136</v>
      </c>
      <c r="I373" s="145">
        <v>1</v>
      </c>
      <c r="J373" s="162" t="s">
        <v>141</v>
      </c>
      <c r="K373" s="130">
        <v>50889.80000000001</v>
      </c>
      <c r="L373" s="130">
        <v>50889.80000000001</v>
      </c>
      <c r="M373" s="130">
        <v>77</v>
      </c>
      <c r="N373" s="130">
        <v>11704.66</v>
      </c>
      <c r="Q373" s="157"/>
      <c r="R373" s="157"/>
    </row>
    <row r="374" spans="1:18" x14ac:dyDescent="0.35">
      <c r="A374" s="130"/>
      <c r="B374" s="159">
        <v>20</v>
      </c>
      <c r="C374" s="164" t="s">
        <v>605</v>
      </c>
      <c r="D374" s="127" t="s">
        <v>606</v>
      </c>
      <c r="E374" s="127" t="s">
        <v>141</v>
      </c>
      <c r="F374" s="128" t="s">
        <v>481</v>
      </c>
      <c r="G374" s="128"/>
      <c r="H374" s="128" t="s">
        <v>136</v>
      </c>
      <c r="I374" s="145">
        <v>1</v>
      </c>
      <c r="J374" s="162" t="s">
        <v>141</v>
      </c>
      <c r="K374" s="130">
        <v>0</v>
      </c>
      <c r="L374" s="130">
        <v>0</v>
      </c>
      <c r="M374" s="130">
        <v>77</v>
      </c>
      <c r="N374" s="130">
        <v>0</v>
      </c>
      <c r="Q374" s="157"/>
      <c r="R374" s="157"/>
    </row>
    <row r="375" spans="1:18" x14ac:dyDescent="0.35">
      <c r="A375" s="130"/>
      <c r="B375" s="159">
        <v>30</v>
      </c>
      <c r="C375" s="16" t="s">
        <v>607</v>
      </c>
      <c r="D375" s="127" t="s">
        <v>608</v>
      </c>
      <c r="E375" s="127"/>
      <c r="F375" s="128" t="s">
        <v>481</v>
      </c>
      <c r="G375" s="128"/>
      <c r="H375" s="128" t="s">
        <v>136</v>
      </c>
      <c r="I375" s="145">
        <v>1</v>
      </c>
      <c r="J375" s="162"/>
      <c r="K375" s="130">
        <v>18354.96</v>
      </c>
      <c r="L375" s="130">
        <v>18354.96</v>
      </c>
      <c r="M375" s="130">
        <v>27</v>
      </c>
      <c r="N375" s="130">
        <v>13399.130000000001</v>
      </c>
      <c r="Q375" s="157"/>
      <c r="R375" s="157"/>
    </row>
    <row r="376" spans="1:18" x14ac:dyDescent="0.35">
      <c r="A376" s="130"/>
      <c r="B376" s="159">
        <v>40</v>
      </c>
      <c r="C376" s="16" t="s">
        <v>609</v>
      </c>
      <c r="D376" s="127" t="s">
        <v>610</v>
      </c>
      <c r="E376" s="127"/>
      <c r="F376" s="128" t="s">
        <v>481</v>
      </c>
      <c r="G376" s="128"/>
      <c r="H376" s="128" t="s">
        <v>136</v>
      </c>
      <c r="I376" s="145">
        <v>3</v>
      </c>
      <c r="J376" s="162"/>
      <c r="K376" s="130">
        <v>4668.6600000000008</v>
      </c>
      <c r="L376" s="130">
        <v>14005.980000000003</v>
      </c>
      <c r="M376" s="130">
        <v>77</v>
      </c>
      <c r="N376" s="130">
        <v>3221.38</v>
      </c>
      <c r="Q376" s="157"/>
      <c r="R376" s="157"/>
    </row>
    <row r="377" spans="1:18" x14ac:dyDescent="0.35">
      <c r="A377" s="125"/>
      <c r="B377" s="159">
        <v>50</v>
      </c>
      <c r="C377" s="160" t="s">
        <v>603</v>
      </c>
      <c r="D377" s="127" t="s">
        <v>604</v>
      </c>
      <c r="E377" s="127" t="s">
        <v>480</v>
      </c>
      <c r="F377" s="128" t="s">
        <v>481</v>
      </c>
      <c r="G377" s="128"/>
      <c r="H377" s="128" t="s">
        <v>136</v>
      </c>
      <c r="I377" s="145">
        <v>1</v>
      </c>
      <c r="J377" s="162" t="s">
        <v>141</v>
      </c>
      <c r="K377" s="130">
        <v>50889.80000000001</v>
      </c>
      <c r="L377" s="130">
        <v>50889.80000000001</v>
      </c>
      <c r="M377" s="130">
        <v>77</v>
      </c>
      <c r="N377" s="130">
        <v>11704.66</v>
      </c>
      <c r="Q377" s="157"/>
      <c r="R377" s="157"/>
    </row>
    <row r="378" spans="1:18" x14ac:dyDescent="0.35">
      <c r="A378" s="130"/>
      <c r="B378" s="159">
        <v>60</v>
      </c>
      <c r="C378" s="164" t="s">
        <v>605</v>
      </c>
      <c r="D378" s="127" t="s">
        <v>606</v>
      </c>
      <c r="E378" s="127" t="s">
        <v>141</v>
      </c>
      <c r="F378" s="128" t="s">
        <v>481</v>
      </c>
      <c r="G378" s="128"/>
      <c r="H378" s="128" t="s">
        <v>136</v>
      </c>
      <c r="I378" s="145">
        <v>1</v>
      </c>
      <c r="J378" s="162" t="s">
        <v>141</v>
      </c>
      <c r="K378" s="130">
        <v>0</v>
      </c>
      <c r="L378" s="130">
        <v>0</v>
      </c>
      <c r="M378" s="130">
        <v>77</v>
      </c>
      <c r="N378" s="130">
        <v>0</v>
      </c>
      <c r="Q378" s="157"/>
      <c r="R378" s="157"/>
    </row>
    <row r="379" spans="1:18" x14ac:dyDescent="0.35">
      <c r="A379" s="130"/>
      <c r="B379" s="159">
        <v>70</v>
      </c>
      <c r="C379" s="16" t="s">
        <v>607</v>
      </c>
      <c r="D379" s="127" t="s">
        <v>608</v>
      </c>
      <c r="E379" s="127"/>
      <c r="F379" s="128" t="s">
        <v>481</v>
      </c>
      <c r="G379" s="128"/>
      <c r="H379" s="128" t="s">
        <v>136</v>
      </c>
      <c r="I379" s="145">
        <v>1</v>
      </c>
      <c r="J379" s="162"/>
      <c r="K379" s="130">
        <v>18354.96</v>
      </c>
      <c r="L379" s="130">
        <v>18354.96</v>
      </c>
      <c r="M379" s="130">
        <v>27</v>
      </c>
      <c r="N379" s="130">
        <v>13399.130000000001</v>
      </c>
      <c r="Q379" s="157"/>
      <c r="R379" s="157"/>
    </row>
    <row r="380" spans="1:18" x14ac:dyDescent="0.35">
      <c r="A380" s="130"/>
      <c r="B380" s="159">
        <v>80</v>
      </c>
      <c r="C380" s="16" t="s">
        <v>609</v>
      </c>
      <c r="D380" s="127" t="s">
        <v>610</v>
      </c>
      <c r="E380" s="127"/>
      <c r="F380" s="128" t="s">
        <v>481</v>
      </c>
      <c r="G380" s="128"/>
      <c r="H380" s="128" t="s">
        <v>136</v>
      </c>
      <c r="I380" s="145">
        <v>3</v>
      </c>
      <c r="J380" s="162"/>
      <c r="K380" s="130">
        <v>4668.6600000000008</v>
      </c>
      <c r="L380" s="130">
        <v>14005.980000000003</v>
      </c>
      <c r="M380" s="130">
        <v>77</v>
      </c>
      <c r="N380" s="130">
        <v>3221.38</v>
      </c>
      <c r="Q380" s="157"/>
      <c r="R380" s="157"/>
    </row>
    <row r="381" spans="1:18" x14ac:dyDescent="0.35">
      <c r="A381" s="133" t="s">
        <v>794</v>
      </c>
      <c r="B381" s="133" t="s">
        <v>141</v>
      </c>
      <c r="C381" s="165" t="s">
        <v>141</v>
      </c>
      <c r="D381" s="133" t="s">
        <v>141</v>
      </c>
      <c r="E381" s="133" t="s">
        <v>141</v>
      </c>
      <c r="F381" s="133" t="s">
        <v>141</v>
      </c>
      <c r="G381" s="133" t="s">
        <v>141</v>
      </c>
      <c r="H381" s="133" t="s">
        <v>141</v>
      </c>
      <c r="I381" s="134" t="s">
        <v>141</v>
      </c>
      <c r="J381" s="165" t="s">
        <v>141</v>
      </c>
      <c r="K381" s="133" t="s">
        <v>141</v>
      </c>
      <c r="L381" s="133" t="s">
        <v>141</v>
      </c>
      <c r="M381" s="167" t="s">
        <v>497</v>
      </c>
      <c r="N381" s="135">
        <v>56650.340000000004</v>
      </c>
      <c r="Q381" s="171"/>
      <c r="R381" s="157"/>
    </row>
    <row r="382" spans="1:18" x14ac:dyDescent="0.35">
      <c r="I382" s="115"/>
      <c r="K382" t="s">
        <v>141</v>
      </c>
      <c r="L382" t="s">
        <v>141</v>
      </c>
      <c r="M382" s="130" t="s">
        <v>141</v>
      </c>
      <c r="Q382" s="157"/>
      <c r="R382" s="157"/>
    </row>
    <row r="383" spans="1:18" x14ac:dyDescent="0.35">
      <c r="I383" s="115"/>
      <c r="K383" t="s">
        <v>141</v>
      </c>
      <c r="L383" t="s">
        <v>141</v>
      </c>
      <c r="M383" s="130" t="s">
        <v>141</v>
      </c>
      <c r="Q383" s="157"/>
      <c r="R383" s="157"/>
    </row>
    <row r="384" spans="1:18" x14ac:dyDescent="0.35">
      <c r="A384" s="91" t="s">
        <v>680</v>
      </c>
      <c r="B384" s="91" t="s">
        <v>434</v>
      </c>
      <c r="C384" s="155"/>
      <c r="D384" s="122"/>
      <c r="E384" s="122"/>
      <c r="F384" s="122"/>
      <c r="G384" s="122"/>
      <c r="H384" s="122"/>
      <c r="I384" s="115"/>
      <c r="J384" s="155"/>
      <c r="K384" s="122" t="s">
        <v>141</v>
      </c>
      <c r="L384" s="122" t="s">
        <v>141</v>
      </c>
      <c r="M384" s="130" t="s">
        <v>141</v>
      </c>
      <c r="N384" s="123"/>
      <c r="Q384" s="157"/>
      <c r="R384" s="157"/>
    </row>
    <row r="385" spans="1:18" x14ac:dyDescent="0.35">
      <c r="A385" s="125"/>
      <c r="B385" s="159">
        <v>10</v>
      </c>
      <c r="C385" s="160" t="s">
        <v>585</v>
      </c>
      <c r="D385" s="127" t="s">
        <v>586</v>
      </c>
      <c r="E385" s="127" t="s">
        <v>480</v>
      </c>
      <c r="F385" s="128" t="s">
        <v>481</v>
      </c>
      <c r="G385" s="128"/>
      <c r="H385" s="128" t="s">
        <v>136</v>
      </c>
      <c r="I385" s="146">
        <v>2</v>
      </c>
      <c r="J385" s="162" t="s">
        <v>141</v>
      </c>
      <c r="K385" s="130">
        <v>41999</v>
      </c>
      <c r="L385" s="130">
        <v>83998</v>
      </c>
      <c r="M385" s="130">
        <v>50</v>
      </c>
      <c r="N385" s="130">
        <v>41999</v>
      </c>
      <c r="Q385" s="158"/>
      <c r="R385" s="157"/>
    </row>
    <row r="386" spans="1:18" x14ac:dyDescent="0.35">
      <c r="A386" s="130"/>
      <c r="B386" s="159">
        <v>20</v>
      </c>
      <c r="C386" s="164" t="s">
        <v>677</v>
      </c>
      <c r="D386" s="127" t="s">
        <v>769</v>
      </c>
      <c r="E386" s="127" t="s">
        <v>141</v>
      </c>
      <c r="F386" s="128" t="s">
        <v>481</v>
      </c>
      <c r="G386" s="128"/>
      <c r="H386" s="128" t="s">
        <v>136</v>
      </c>
      <c r="I386" s="146">
        <v>2</v>
      </c>
      <c r="J386" s="162" t="s">
        <v>141</v>
      </c>
      <c r="K386" s="130">
        <v>18336</v>
      </c>
      <c r="L386" s="130">
        <v>36672</v>
      </c>
      <c r="M386" s="130">
        <v>70</v>
      </c>
      <c r="N386" s="130">
        <v>11001.6</v>
      </c>
      <c r="O386" s="256"/>
      <c r="Q386" s="158"/>
      <c r="R386" s="157"/>
    </row>
    <row r="387" spans="1:18" x14ac:dyDescent="0.35">
      <c r="A387" s="130"/>
      <c r="B387" s="159">
        <v>30</v>
      </c>
      <c r="C387" s="16" t="s">
        <v>536</v>
      </c>
      <c r="D387" s="127" t="s">
        <v>537</v>
      </c>
      <c r="E387" s="127"/>
      <c r="F387" s="128" t="s">
        <v>481</v>
      </c>
      <c r="G387" s="128"/>
      <c r="H387" s="128" t="s">
        <v>136</v>
      </c>
      <c r="I387" s="146">
        <v>4</v>
      </c>
      <c r="J387" s="162"/>
      <c r="K387" s="130">
        <v>799</v>
      </c>
      <c r="L387" s="130">
        <v>3196</v>
      </c>
      <c r="M387" s="130">
        <v>50</v>
      </c>
      <c r="N387" s="130">
        <v>1598</v>
      </c>
      <c r="Q387" s="158"/>
      <c r="R387" s="157"/>
    </row>
    <row r="388" spans="1:18" x14ac:dyDescent="0.35">
      <c r="A388" s="125"/>
      <c r="B388" s="159">
        <v>40</v>
      </c>
      <c r="C388" s="160" t="s">
        <v>603</v>
      </c>
      <c r="D388" s="127" t="s">
        <v>604</v>
      </c>
      <c r="E388" s="127" t="s">
        <v>480</v>
      </c>
      <c r="F388" s="128" t="s">
        <v>481</v>
      </c>
      <c r="G388" s="128"/>
      <c r="H388" s="128" t="s">
        <v>136</v>
      </c>
      <c r="I388" s="145">
        <v>1</v>
      </c>
      <c r="J388" s="162" t="s">
        <v>141</v>
      </c>
      <c r="K388" s="130">
        <v>50889.80000000001</v>
      </c>
      <c r="L388" s="130">
        <v>50889.80000000001</v>
      </c>
      <c r="M388" s="130">
        <v>77</v>
      </c>
      <c r="N388" s="130">
        <v>11704.66</v>
      </c>
      <c r="Q388" s="157"/>
      <c r="R388" s="157"/>
    </row>
    <row r="389" spans="1:18" x14ac:dyDescent="0.35">
      <c r="A389" s="130"/>
      <c r="B389" s="159">
        <v>50</v>
      </c>
      <c r="C389" s="164" t="s">
        <v>605</v>
      </c>
      <c r="D389" s="127" t="s">
        <v>606</v>
      </c>
      <c r="E389" s="127" t="s">
        <v>141</v>
      </c>
      <c r="F389" s="128" t="s">
        <v>481</v>
      </c>
      <c r="G389" s="128"/>
      <c r="H389" s="128" t="s">
        <v>136</v>
      </c>
      <c r="I389" s="145">
        <v>1</v>
      </c>
      <c r="J389" s="162" t="s">
        <v>141</v>
      </c>
      <c r="K389" s="130">
        <v>0</v>
      </c>
      <c r="L389" s="130">
        <v>0</v>
      </c>
      <c r="M389" s="130">
        <v>77</v>
      </c>
      <c r="N389" s="130">
        <v>0</v>
      </c>
      <c r="Q389" s="157"/>
      <c r="R389" s="157"/>
    </row>
    <row r="390" spans="1:18" x14ac:dyDescent="0.35">
      <c r="A390" s="130"/>
      <c r="B390" s="159">
        <v>60</v>
      </c>
      <c r="C390" s="16" t="s">
        <v>607</v>
      </c>
      <c r="D390" s="127" t="s">
        <v>608</v>
      </c>
      <c r="E390" s="127"/>
      <c r="F390" s="128" t="s">
        <v>481</v>
      </c>
      <c r="G390" s="128"/>
      <c r="H390" s="128" t="s">
        <v>136</v>
      </c>
      <c r="I390" s="145">
        <v>1</v>
      </c>
      <c r="J390" s="162"/>
      <c r="K390" s="130">
        <v>18354.96</v>
      </c>
      <c r="L390" s="130">
        <v>18354.96</v>
      </c>
      <c r="M390" s="130">
        <v>27</v>
      </c>
      <c r="N390" s="130">
        <v>13399.130000000001</v>
      </c>
      <c r="Q390" s="157"/>
      <c r="R390" s="157"/>
    </row>
    <row r="391" spans="1:18" x14ac:dyDescent="0.35">
      <c r="A391" s="130"/>
      <c r="B391" s="159">
        <v>70</v>
      </c>
      <c r="C391" s="16" t="s">
        <v>609</v>
      </c>
      <c r="D391" s="127" t="s">
        <v>610</v>
      </c>
      <c r="E391" s="127"/>
      <c r="F391" s="128" t="s">
        <v>481</v>
      </c>
      <c r="G391" s="128"/>
      <c r="H391" s="128" t="s">
        <v>136</v>
      </c>
      <c r="I391" s="145">
        <v>3</v>
      </c>
      <c r="J391" s="162"/>
      <c r="K391" s="130">
        <v>4668.6600000000008</v>
      </c>
      <c r="L391" s="130">
        <v>14005.980000000003</v>
      </c>
      <c r="M391" s="130">
        <v>77</v>
      </c>
      <c r="N391" s="130">
        <v>3221.38</v>
      </c>
      <c r="Q391" s="157"/>
      <c r="R391" s="157"/>
    </row>
    <row r="392" spans="1:18" x14ac:dyDescent="0.35">
      <c r="A392" s="125"/>
      <c r="B392" s="159">
        <v>80</v>
      </c>
      <c r="C392" s="160" t="s">
        <v>603</v>
      </c>
      <c r="D392" s="127" t="s">
        <v>604</v>
      </c>
      <c r="E392" s="127" t="s">
        <v>480</v>
      </c>
      <c r="F392" s="128" t="s">
        <v>481</v>
      </c>
      <c r="G392" s="128"/>
      <c r="H392" s="128" t="s">
        <v>136</v>
      </c>
      <c r="I392" s="145">
        <v>1</v>
      </c>
      <c r="J392" s="162" t="s">
        <v>141</v>
      </c>
      <c r="K392" s="130">
        <v>50889.80000000001</v>
      </c>
      <c r="L392" s="130">
        <v>50889.80000000001</v>
      </c>
      <c r="M392" s="130">
        <v>77</v>
      </c>
      <c r="N392" s="130">
        <v>11704.66</v>
      </c>
      <c r="Q392" s="157"/>
      <c r="R392" s="157"/>
    </row>
    <row r="393" spans="1:18" x14ac:dyDescent="0.35">
      <c r="A393" s="130"/>
      <c r="B393" s="159">
        <v>90</v>
      </c>
      <c r="C393" s="164" t="s">
        <v>605</v>
      </c>
      <c r="D393" s="127" t="s">
        <v>606</v>
      </c>
      <c r="E393" s="127" t="s">
        <v>141</v>
      </c>
      <c r="F393" s="128" t="s">
        <v>481</v>
      </c>
      <c r="G393" s="128"/>
      <c r="H393" s="128" t="s">
        <v>136</v>
      </c>
      <c r="I393" s="145">
        <v>1</v>
      </c>
      <c r="J393" s="162" t="s">
        <v>141</v>
      </c>
      <c r="K393" s="130">
        <v>0</v>
      </c>
      <c r="L393" s="130">
        <v>0</v>
      </c>
      <c r="M393" s="130">
        <v>77</v>
      </c>
      <c r="N393" s="130">
        <v>0</v>
      </c>
      <c r="Q393" s="157"/>
      <c r="R393" s="157"/>
    </row>
    <row r="394" spans="1:18" x14ac:dyDescent="0.35">
      <c r="A394" s="130"/>
      <c r="B394" s="159">
        <v>100</v>
      </c>
      <c r="C394" s="16" t="s">
        <v>607</v>
      </c>
      <c r="D394" s="127" t="s">
        <v>608</v>
      </c>
      <c r="E394" s="127"/>
      <c r="F394" s="128" t="s">
        <v>481</v>
      </c>
      <c r="G394" s="128"/>
      <c r="H394" s="128" t="s">
        <v>136</v>
      </c>
      <c r="I394" s="145">
        <v>1</v>
      </c>
      <c r="J394" s="162"/>
      <c r="K394" s="130">
        <v>18354.96</v>
      </c>
      <c r="L394" s="130">
        <v>18354.96</v>
      </c>
      <c r="M394" s="130">
        <v>27</v>
      </c>
      <c r="N394" s="130">
        <v>13399.130000000001</v>
      </c>
      <c r="Q394" s="157"/>
      <c r="R394" s="157"/>
    </row>
    <row r="395" spans="1:18" x14ac:dyDescent="0.35">
      <c r="A395" s="130"/>
      <c r="B395" s="159">
        <v>110</v>
      </c>
      <c r="C395" s="16" t="s">
        <v>609</v>
      </c>
      <c r="D395" s="127" t="s">
        <v>610</v>
      </c>
      <c r="E395" s="127"/>
      <c r="F395" s="128" t="s">
        <v>481</v>
      </c>
      <c r="G395" s="128"/>
      <c r="H395" s="128" t="s">
        <v>136</v>
      </c>
      <c r="I395" s="145">
        <v>3</v>
      </c>
      <c r="J395" s="162"/>
      <c r="K395" s="130">
        <v>4668.6600000000008</v>
      </c>
      <c r="L395" s="130">
        <v>14005.980000000003</v>
      </c>
      <c r="M395" s="130">
        <v>77</v>
      </c>
      <c r="N395" s="130">
        <v>3221.38</v>
      </c>
      <c r="Q395" s="157"/>
      <c r="R395" s="157"/>
    </row>
    <row r="396" spans="1:18" x14ac:dyDescent="0.35">
      <c r="A396" s="125"/>
      <c r="B396" s="159">
        <v>120</v>
      </c>
      <c r="C396" s="160" t="s">
        <v>585</v>
      </c>
      <c r="D396" s="127" t="s">
        <v>586</v>
      </c>
      <c r="E396" s="127" t="s">
        <v>480</v>
      </c>
      <c r="F396" s="128" t="s">
        <v>481</v>
      </c>
      <c r="G396" s="128"/>
      <c r="H396" s="128" t="s">
        <v>136</v>
      </c>
      <c r="I396" s="146">
        <v>1</v>
      </c>
      <c r="J396" s="162" t="s">
        <v>141</v>
      </c>
      <c r="K396" s="130">
        <v>41999</v>
      </c>
      <c r="L396" s="130">
        <v>41999</v>
      </c>
      <c r="M396" s="130">
        <v>100</v>
      </c>
      <c r="N396" s="130">
        <v>0</v>
      </c>
      <c r="Q396" s="158"/>
      <c r="R396" s="157"/>
    </row>
    <row r="397" spans="1:18" x14ac:dyDescent="0.35">
      <c r="A397" s="133" t="s">
        <v>795</v>
      </c>
      <c r="B397" s="159" t="s">
        <v>141</v>
      </c>
      <c r="C397" s="165" t="s">
        <v>141</v>
      </c>
      <c r="D397" s="133" t="s">
        <v>141</v>
      </c>
      <c r="E397" s="133" t="s">
        <v>141</v>
      </c>
      <c r="F397" s="133" t="s">
        <v>141</v>
      </c>
      <c r="G397" s="133" t="s">
        <v>141</v>
      </c>
      <c r="H397" s="133" t="s">
        <v>141</v>
      </c>
      <c r="I397" s="134" t="s">
        <v>141</v>
      </c>
      <c r="J397" s="165" t="s">
        <v>141</v>
      </c>
      <c r="K397" s="133" t="s">
        <v>141</v>
      </c>
      <c r="L397" s="133" t="s">
        <v>141</v>
      </c>
      <c r="M397" s="167" t="s">
        <v>497</v>
      </c>
      <c r="N397" s="168">
        <v>111248.94000000002</v>
      </c>
      <c r="O397" s="202"/>
      <c r="P397" s="202"/>
      <c r="Q397" s="171"/>
      <c r="R397" s="157"/>
    </row>
    <row r="398" spans="1:18" x14ac:dyDescent="0.35">
      <c r="K398" t="s">
        <v>141</v>
      </c>
      <c r="L398" t="s">
        <v>141</v>
      </c>
      <c r="M398" s="130" t="s">
        <v>141</v>
      </c>
      <c r="Q398" s="157"/>
      <c r="R398" s="157"/>
    </row>
    <row r="399" spans="1:18" s="257" customFormat="1" x14ac:dyDescent="0.35">
      <c r="C399" s="258"/>
      <c r="I399" s="259"/>
      <c r="J399" s="258"/>
      <c r="K399" s="257" t="s">
        <v>141</v>
      </c>
      <c r="L399" s="257" t="s">
        <v>141</v>
      </c>
      <c r="M399" s="260" t="s">
        <v>141</v>
      </c>
      <c r="Q399" s="261"/>
      <c r="R399" s="261"/>
    </row>
    <row r="400" spans="1:18" x14ac:dyDescent="0.35">
      <c r="A400" s="91" t="s">
        <v>681</v>
      </c>
      <c r="B400" s="91" t="s">
        <v>444</v>
      </c>
      <c r="C400" s="155"/>
      <c r="D400" s="122"/>
      <c r="E400" s="122"/>
      <c r="F400" s="122"/>
      <c r="G400" s="122"/>
      <c r="H400" s="122"/>
      <c r="I400" s="156"/>
      <c r="J400" s="155"/>
      <c r="K400" s="122" t="s">
        <v>141</v>
      </c>
      <c r="L400" s="122" t="s">
        <v>141</v>
      </c>
      <c r="M400" s="130" t="s">
        <v>141</v>
      </c>
      <c r="N400" s="123"/>
      <c r="O400" s="123"/>
      <c r="Q400" s="157"/>
      <c r="R400" s="157"/>
    </row>
    <row r="401" spans="1:18" x14ac:dyDescent="0.35">
      <c r="A401" s="125"/>
      <c r="B401" s="159">
        <v>10</v>
      </c>
      <c r="C401" s="160" t="s">
        <v>585</v>
      </c>
      <c r="D401" s="127" t="s">
        <v>586</v>
      </c>
      <c r="E401" s="127" t="s">
        <v>480</v>
      </c>
      <c r="F401" s="128" t="s">
        <v>481</v>
      </c>
      <c r="G401" s="128"/>
      <c r="H401" s="128" t="s">
        <v>136</v>
      </c>
      <c r="I401" s="161">
        <v>20</v>
      </c>
      <c r="J401" s="162" t="s">
        <v>141</v>
      </c>
      <c r="K401" s="130">
        <v>41999</v>
      </c>
      <c r="L401" s="130">
        <v>839980</v>
      </c>
      <c r="M401" s="130">
        <v>50</v>
      </c>
      <c r="N401" s="130">
        <v>419990</v>
      </c>
      <c r="O401" s="127"/>
      <c r="Q401" s="158"/>
      <c r="R401" s="157"/>
    </row>
    <row r="402" spans="1:18" x14ac:dyDescent="0.35">
      <c r="A402" s="130"/>
      <c r="B402" s="159">
        <v>20</v>
      </c>
      <c r="C402" s="164" t="s">
        <v>677</v>
      </c>
      <c r="D402" s="127" t="s">
        <v>769</v>
      </c>
      <c r="E402" s="127" t="s">
        <v>141</v>
      </c>
      <c r="F402" s="128" t="s">
        <v>481</v>
      </c>
      <c r="G402" s="128"/>
      <c r="H402" s="128" t="s">
        <v>136</v>
      </c>
      <c r="I402" s="161">
        <v>20</v>
      </c>
      <c r="J402" s="162" t="s">
        <v>141</v>
      </c>
      <c r="K402" s="130">
        <v>18336</v>
      </c>
      <c r="L402" s="130">
        <v>366720</v>
      </c>
      <c r="M402" s="130">
        <v>70</v>
      </c>
      <c r="N402" s="130">
        <v>110016</v>
      </c>
      <c r="O402" s="127"/>
      <c r="Q402" s="158"/>
      <c r="R402" s="157"/>
    </row>
    <row r="403" spans="1:18" x14ac:dyDescent="0.35">
      <c r="A403" s="130"/>
      <c r="B403" s="159">
        <v>30</v>
      </c>
      <c r="C403" s="16" t="s">
        <v>536</v>
      </c>
      <c r="D403" s="127" t="s">
        <v>537</v>
      </c>
      <c r="E403" s="127"/>
      <c r="F403" s="128" t="s">
        <v>481</v>
      </c>
      <c r="G403" s="128"/>
      <c r="H403" s="128" t="s">
        <v>136</v>
      </c>
      <c r="I403" s="161">
        <v>40</v>
      </c>
      <c r="J403" s="162"/>
      <c r="K403" s="130">
        <v>799</v>
      </c>
      <c r="L403" s="130">
        <v>31960</v>
      </c>
      <c r="M403" s="130">
        <v>50</v>
      </c>
      <c r="N403" s="130">
        <v>15980</v>
      </c>
      <c r="O403" s="127"/>
      <c r="Q403" s="158"/>
      <c r="R403" s="157"/>
    </row>
    <row r="404" spans="1:18" x14ac:dyDescent="0.35">
      <c r="A404" s="125"/>
      <c r="B404" s="159">
        <v>40</v>
      </c>
      <c r="C404" s="160" t="s">
        <v>585</v>
      </c>
      <c r="D404" s="127" t="s">
        <v>586</v>
      </c>
      <c r="E404" s="127" t="s">
        <v>480</v>
      </c>
      <c r="F404" s="128" t="s">
        <v>481</v>
      </c>
      <c r="G404" s="128"/>
      <c r="H404" s="128" t="s">
        <v>136</v>
      </c>
      <c r="I404" s="161">
        <v>1</v>
      </c>
      <c r="J404" s="162" t="s">
        <v>141</v>
      </c>
      <c r="K404" s="130">
        <v>41999</v>
      </c>
      <c r="L404" s="130">
        <v>41999</v>
      </c>
      <c r="M404" s="130">
        <v>100</v>
      </c>
      <c r="N404" s="130">
        <v>0</v>
      </c>
      <c r="O404" s="127"/>
      <c r="Q404" s="158"/>
      <c r="R404" s="157"/>
    </row>
    <row r="405" spans="1:18" x14ac:dyDescent="0.35">
      <c r="A405" s="133" t="s">
        <v>796</v>
      </c>
      <c r="B405" s="133" t="s">
        <v>141</v>
      </c>
      <c r="C405" s="165" t="s">
        <v>141</v>
      </c>
      <c r="D405" s="133" t="s">
        <v>141</v>
      </c>
      <c r="E405" s="133" t="s">
        <v>141</v>
      </c>
      <c r="F405" s="133" t="s">
        <v>141</v>
      </c>
      <c r="G405" s="133" t="s">
        <v>141</v>
      </c>
      <c r="H405" s="133" t="s">
        <v>141</v>
      </c>
      <c r="I405" s="166" t="s">
        <v>141</v>
      </c>
      <c r="J405" s="165" t="s">
        <v>141</v>
      </c>
      <c r="K405" s="133" t="s">
        <v>141</v>
      </c>
      <c r="L405" s="133" t="s">
        <v>141</v>
      </c>
      <c r="M405" s="167" t="s">
        <v>497</v>
      </c>
      <c r="N405" s="168">
        <v>545986</v>
      </c>
      <c r="O405" s="169" t="s">
        <v>141</v>
      </c>
      <c r="P405" s="170"/>
      <c r="Q405" s="171"/>
      <c r="R405" s="157"/>
    </row>
    <row r="406" spans="1:18" x14ac:dyDescent="0.35">
      <c r="K406" t="s">
        <v>141</v>
      </c>
      <c r="L406" t="s">
        <v>141</v>
      </c>
      <c r="M406" s="130" t="s">
        <v>141</v>
      </c>
      <c r="Q406" s="157"/>
      <c r="R406" s="157"/>
    </row>
    <row r="407" spans="1:18" x14ac:dyDescent="0.35">
      <c r="K407" t="s">
        <v>141</v>
      </c>
      <c r="L407" t="s">
        <v>141</v>
      </c>
      <c r="M407" s="130" t="s">
        <v>141</v>
      </c>
      <c r="Q407" s="157"/>
      <c r="R407" s="157"/>
    </row>
    <row r="408" spans="1:18" x14ac:dyDescent="0.35">
      <c r="A408" s="91" t="s">
        <v>682</v>
      </c>
      <c r="B408" s="91" t="s">
        <v>602</v>
      </c>
      <c r="C408" s="155"/>
      <c r="D408" s="122"/>
      <c r="E408" s="122"/>
      <c r="F408" s="122"/>
      <c r="G408" s="122"/>
      <c r="H408" s="122"/>
      <c r="I408" s="156"/>
      <c r="J408" s="155"/>
      <c r="K408" s="122" t="s">
        <v>141</v>
      </c>
      <c r="L408" s="122" t="s">
        <v>141</v>
      </c>
      <c r="M408" s="130" t="s">
        <v>141</v>
      </c>
      <c r="N408" s="123"/>
      <c r="O408" s="123"/>
      <c r="Q408" s="157"/>
      <c r="R408" s="157"/>
    </row>
    <row r="409" spans="1:18" x14ac:dyDescent="0.35">
      <c r="A409" s="125"/>
      <c r="B409" s="159">
        <v>10</v>
      </c>
      <c r="C409" s="160" t="s">
        <v>603</v>
      </c>
      <c r="D409" s="127" t="s">
        <v>604</v>
      </c>
      <c r="E409" s="127" t="s">
        <v>480</v>
      </c>
      <c r="F409" s="128" t="s">
        <v>481</v>
      </c>
      <c r="G409" s="128"/>
      <c r="H409" s="128" t="s">
        <v>136</v>
      </c>
      <c r="I409" s="175">
        <v>1</v>
      </c>
      <c r="J409" s="162" t="s">
        <v>141</v>
      </c>
      <c r="K409" s="130">
        <v>50889.80000000001</v>
      </c>
      <c r="L409" s="130">
        <v>50889.80000000001</v>
      </c>
      <c r="M409" s="130">
        <v>50</v>
      </c>
      <c r="N409" s="130">
        <v>25444.900000000005</v>
      </c>
      <c r="O409" s="127"/>
      <c r="Q409" s="157"/>
      <c r="R409" s="157"/>
    </row>
    <row r="410" spans="1:18" x14ac:dyDescent="0.35">
      <c r="A410" s="130"/>
      <c r="B410" s="159">
        <v>20</v>
      </c>
      <c r="C410" s="164" t="s">
        <v>605</v>
      </c>
      <c r="D410" s="127" t="s">
        <v>606</v>
      </c>
      <c r="E410" s="127" t="s">
        <v>141</v>
      </c>
      <c r="F410" s="128" t="s">
        <v>481</v>
      </c>
      <c r="G410" s="128"/>
      <c r="H410" s="128" t="s">
        <v>136</v>
      </c>
      <c r="I410" s="175">
        <v>1</v>
      </c>
      <c r="J410" s="162" t="s">
        <v>141</v>
      </c>
      <c r="K410" s="130">
        <v>0</v>
      </c>
      <c r="L410" s="130">
        <v>0</v>
      </c>
      <c r="M410" s="130">
        <v>77</v>
      </c>
      <c r="N410" s="130">
        <v>0</v>
      </c>
      <c r="O410" s="127"/>
      <c r="Q410" s="157"/>
      <c r="R410" s="157"/>
    </row>
    <row r="411" spans="1:18" x14ac:dyDescent="0.35">
      <c r="A411" s="130"/>
      <c r="B411" s="159">
        <v>30</v>
      </c>
      <c r="C411" s="16" t="s">
        <v>607</v>
      </c>
      <c r="D411" s="127" t="s">
        <v>608</v>
      </c>
      <c r="E411" s="127"/>
      <c r="F411" s="128" t="s">
        <v>481</v>
      </c>
      <c r="G411" s="128"/>
      <c r="H411" s="128" t="s">
        <v>136</v>
      </c>
      <c r="I411" s="175">
        <v>1</v>
      </c>
      <c r="J411" s="162"/>
      <c r="K411" s="130">
        <v>18354.96</v>
      </c>
      <c r="L411" s="130">
        <v>18354.96</v>
      </c>
      <c r="M411" s="130">
        <v>27</v>
      </c>
      <c r="N411" s="130">
        <v>13399.130000000001</v>
      </c>
      <c r="O411" s="127"/>
      <c r="Q411" s="157"/>
      <c r="R411" s="157"/>
    </row>
    <row r="412" spans="1:18" x14ac:dyDescent="0.35">
      <c r="A412" s="130"/>
      <c r="B412" s="159">
        <v>40</v>
      </c>
      <c r="C412" s="16" t="s">
        <v>609</v>
      </c>
      <c r="D412" s="127" t="s">
        <v>610</v>
      </c>
      <c r="E412" s="127"/>
      <c r="F412" s="128" t="s">
        <v>481</v>
      </c>
      <c r="G412" s="128"/>
      <c r="H412" s="128" t="s">
        <v>136</v>
      </c>
      <c r="I412" s="175">
        <v>10</v>
      </c>
      <c r="J412" s="162"/>
      <c r="K412" s="130">
        <v>4668.6600000000008</v>
      </c>
      <c r="L412" s="130">
        <v>46686.600000000006</v>
      </c>
      <c r="M412" s="130">
        <v>77</v>
      </c>
      <c r="N412" s="130">
        <v>10737.92</v>
      </c>
      <c r="O412" s="127"/>
      <c r="Q412" s="157"/>
      <c r="R412" s="157"/>
    </row>
    <row r="413" spans="1:18" x14ac:dyDescent="0.35">
      <c r="A413" s="132"/>
      <c r="B413" s="159">
        <v>50</v>
      </c>
      <c r="C413" s="160" t="s">
        <v>611</v>
      </c>
      <c r="D413" s="127" t="s">
        <v>612</v>
      </c>
      <c r="E413" s="127" t="s">
        <v>480</v>
      </c>
      <c r="F413" s="128" t="s">
        <v>481</v>
      </c>
      <c r="G413" s="128"/>
      <c r="H413" s="128" t="s">
        <v>136</v>
      </c>
      <c r="I413" s="176">
        <v>1</v>
      </c>
      <c r="J413" s="162" t="s">
        <v>141</v>
      </c>
      <c r="K413" s="130">
        <v>2518.96</v>
      </c>
      <c r="L413" s="130">
        <v>2518.96</v>
      </c>
      <c r="M413" s="130">
        <v>77</v>
      </c>
      <c r="N413" s="130">
        <v>579.37</v>
      </c>
      <c r="O413" s="127"/>
      <c r="Q413" s="157"/>
      <c r="R413" s="157"/>
    </row>
    <row r="414" spans="1:18" x14ac:dyDescent="0.35">
      <c r="A414" s="125"/>
      <c r="B414" s="159">
        <v>60</v>
      </c>
      <c r="C414" s="160" t="s">
        <v>603</v>
      </c>
      <c r="D414" s="127" t="s">
        <v>604</v>
      </c>
      <c r="E414" s="127" t="s">
        <v>480</v>
      </c>
      <c r="F414" s="128" t="s">
        <v>481</v>
      </c>
      <c r="G414" s="128"/>
      <c r="H414" s="128" t="s">
        <v>136</v>
      </c>
      <c r="I414" s="175">
        <v>1</v>
      </c>
      <c r="J414" s="162" t="s">
        <v>141</v>
      </c>
      <c r="K414" s="130">
        <v>50889.80000000001</v>
      </c>
      <c r="L414" s="130">
        <v>50889.80000000001</v>
      </c>
      <c r="M414" s="130">
        <v>50</v>
      </c>
      <c r="N414" s="130">
        <v>25444.900000000005</v>
      </c>
      <c r="O414" s="127"/>
      <c r="Q414" s="157"/>
      <c r="R414" s="157"/>
    </row>
    <row r="415" spans="1:18" x14ac:dyDescent="0.35">
      <c r="A415" s="130"/>
      <c r="B415" s="159">
        <v>70</v>
      </c>
      <c r="C415" s="164" t="s">
        <v>605</v>
      </c>
      <c r="D415" s="127" t="s">
        <v>606</v>
      </c>
      <c r="E415" s="127" t="s">
        <v>141</v>
      </c>
      <c r="F415" s="128" t="s">
        <v>481</v>
      </c>
      <c r="G415" s="128"/>
      <c r="H415" s="128" t="s">
        <v>136</v>
      </c>
      <c r="I415" s="175">
        <v>1</v>
      </c>
      <c r="J415" s="162" t="s">
        <v>141</v>
      </c>
      <c r="K415" s="130">
        <v>0</v>
      </c>
      <c r="L415" s="130">
        <v>0</v>
      </c>
      <c r="M415" s="130">
        <v>77</v>
      </c>
      <c r="N415" s="130">
        <v>0</v>
      </c>
      <c r="O415" s="127"/>
      <c r="Q415" s="157"/>
      <c r="R415" s="157"/>
    </row>
    <row r="416" spans="1:18" x14ac:dyDescent="0.35">
      <c r="A416" s="130"/>
      <c r="B416" s="159">
        <v>80</v>
      </c>
      <c r="C416" s="16" t="s">
        <v>607</v>
      </c>
      <c r="D416" s="127" t="s">
        <v>608</v>
      </c>
      <c r="E416" s="127"/>
      <c r="F416" s="128" t="s">
        <v>481</v>
      </c>
      <c r="G416" s="128"/>
      <c r="H416" s="128" t="s">
        <v>136</v>
      </c>
      <c r="I416" s="175">
        <v>1</v>
      </c>
      <c r="J416" s="162"/>
      <c r="K416" s="130">
        <v>18354.96</v>
      </c>
      <c r="L416" s="130">
        <v>18354.96</v>
      </c>
      <c r="M416" s="130">
        <v>27</v>
      </c>
      <c r="N416" s="130">
        <v>13399.130000000001</v>
      </c>
      <c r="O416" s="127"/>
      <c r="Q416" s="157"/>
      <c r="R416" s="157"/>
    </row>
    <row r="417" spans="1:18" x14ac:dyDescent="0.35">
      <c r="A417" s="130"/>
      <c r="B417" s="159">
        <v>90</v>
      </c>
      <c r="C417" s="16" t="s">
        <v>609</v>
      </c>
      <c r="D417" s="127" t="s">
        <v>610</v>
      </c>
      <c r="E417" s="127"/>
      <c r="F417" s="128" t="s">
        <v>481</v>
      </c>
      <c r="G417" s="128"/>
      <c r="H417" s="128" t="s">
        <v>136</v>
      </c>
      <c r="I417" s="175">
        <v>10</v>
      </c>
      <c r="J417" s="162"/>
      <c r="K417" s="130">
        <v>4668.6600000000008</v>
      </c>
      <c r="L417" s="130">
        <v>46686.600000000006</v>
      </c>
      <c r="M417" s="130">
        <v>77</v>
      </c>
      <c r="N417" s="130">
        <v>10737.92</v>
      </c>
      <c r="O417" s="127"/>
      <c r="Q417" s="157"/>
      <c r="R417" s="157"/>
    </row>
    <row r="418" spans="1:18" x14ac:dyDescent="0.35">
      <c r="A418" s="132"/>
      <c r="B418" s="159">
        <v>100</v>
      </c>
      <c r="C418" s="160" t="s">
        <v>615</v>
      </c>
      <c r="D418" s="127" t="s">
        <v>616</v>
      </c>
      <c r="E418" s="127" t="s">
        <v>480</v>
      </c>
      <c r="F418" s="128" t="s">
        <v>481</v>
      </c>
      <c r="G418" s="128"/>
      <c r="H418" s="128" t="s">
        <v>136</v>
      </c>
      <c r="I418" s="176">
        <v>1</v>
      </c>
      <c r="J418" s="162" t="s">
        <v>141</v>
      </c>
      <c r="K418" s="130">
        <v>2748.36</v>
      </c>
      <c r="L418" s="130">
        <v>2748.36</v>
      </c>
      <c r="M418" s="130">
        <v>77</v>
      </c>
      <c r="N418" s="130">
        <v>632.13</v>
      </c>
      <c r="O418" s="127"/>
      <c r="Q418" s="157"/>
      <c r="R418" s="157"/>
    </row>
    <row r="419" spans="1:18" x14ac:dyDescent="0.35">
      <c r="A419" s="133" t="s">
        <v>797</v>
      </c>
      <c r="B419" s="133" t="s">
        <v>141</v>
      </c>
      <c r="C419" s="165" t="s">
        <v>141</v>
      </c>
      <c r="D419" s="133" t="s">
        <v>141</v>
      </c>
      <c r="E419" s="133" t="s">
        <v>141</v>
      </c>
      <c r="F419" s="133" t="s">
        <v>141</v>
      </c>
      <c r="G419" s="133" t="s">
        <v>141</v>
      </c>
      <c r="H419" s="133" t="s">
        <v>141</v>
      </c>
      <c r="I419" s="166" t="s">
        <v>141</v>
      </c>
      <c r="J419" s="165" t="s">
        <v>141</v>
      </c>
      <c r="K419" s="133" t="s">
        <v>141</v>
      </c>
      <c r="L419" s="133" t="s">
        <v>141</v>
      </c>
      <c r="M419" s="167" t="s">
        <v>497</v>
      </c>
      <c r="N419" s="168">
        <v>100375.40000000002</v>
      </c>
      <c r="O419" s="202"/>
      <c r="P419" s="202"/>
      <c r="Q419" s="204"/>
    </row>
    <row r="420" spans="1:18" x14ac:dyDescent="0.35">
      <c r="K420" t="s">
        <v>141</v>
      </c>
      <c r="L420" t="s">
        <v>141</v>
      </c>
      <c r="M420" s="130" t="s">
        <v>141</v>
      </c>
      <c r="Q420" s="157"/>
      <c r="R420" s="157"/>
    </row>
    <row r="421" spans="1:18" x14ac:dyDescent="0.35">
      <c r="K421" t="s">
        <v>141</v>
      </c>
      <c r="L421" t="s">
        <v>141</v>
      </c>
      <c r="M421" s="130" t="s">
        <v>141</v>
      </c>
      <c r="Q421" s="157"/>
      <c r="R421" s="157"/>
    </row>
    <row r="422" spans="1:18" x14ac:dyDescent="0.35">
      <c r="A422" s="91" t="s">
        <v>683</v>
      </c>
      <c r="B422" s="91" t="s">
        <v>602</v>
      </c>
      <c r="C422" s="155"/>
      <c r="D422" s="122"/>
      <c r="E422" s="122"/>
      <c r="F422" s="122"/>
      <c r="G422" s="122"/>
      <c r="H422" s="122"/>
      <c r="I422" s="156"/>
      <c r="J422" s="155"/>
      <c r="K422" s="122" t="s">
        <v>141</v>
      </c>
      <c r="L422" s="122" t="s">
        <v>141</v>
      </c>
      <c r="M422" s="130" t="s">
        <v>141</v>
      </c>
      <c r="N422" s="123"/>
      <c r="O422" s="123"/>
      <c r="Q422" s="157"/>
      <c r="R422" s="157"/>
    </row>
    <row r="423" spans="1:18" x14ac:dyDescent="0.35">
      <c r="A423" s="125"/>
      <c r="B423" s="159">
        <v>10</v>
      </c>
      <c r="C423" s="160" t="s">
        <v>603</v>
      </c>
      <c r="D423" s="127" t="s">
        <v>604</v>
      </c>
      <c r="E423" s="127" t="s">
        <v>480</v>
      </c>
      <c r="F423" s="128" t="s">
        <v>481</v>
      </c>
      <c r="G423" s="128"/>
      <c r="H423" s="128" t="s">
        <v>136</v>
      </c>
      <c r="I423" s="175">
        <v>2</v>
      </c>
      <c r="J423" s="162" t="s">
        <v>141</v>
      </c>
      <c r="K423" s="130">
        <v>50889.80000000001</v>
      </c>
      <c r="L423" s="130">
        <v>101779.60000000002</v>
      </c>
      <c r="M423" s="130">
        <v>50</v>
      </c>
      <c r="N423" s="130">
        <f>L423/2</f>
        <v>50889.80000000001</v>
      </c>
      <c r="O423" s="127"/>
      <c r="Q423" s="157"/>
      <c r="R423" s="157"/>
    </row>
    <row r="424" spans="1:18" x14ac:dyDescent="0.35">
      <c r="A424" s="130"/>
      <c r="B424" s="159">
        <v>20</v>
      </c>
      <c r="C424" s="164" t="s">
        <v>605</v>
      </c>
      <c r="D424" s="127" t="s">
        <v>606</v>
      </c>
      <c r="E424" s="127" t="s">
        <v>141</v>
      </c>
      <c r="F424" s="128" t="s">
        <v>481</v>
      </c>
      <c r="G424" s="128"/>
      <c r="H424" s="128" t="s">
        <v>136</v>
      </c>
      <c r="I424" s="175">
        <v>2</v>
      </c>
      <c r="J424" s="162" t="s">
        <v>141</v>
      </c>
      <c r="K424" s="130">
        <v>0</v>
      </c>
      <c r="L424" s="130">
        <v>0</v>
      </c>
      <c r="M424" s="130">
        <v>77</v>
      </c>
      <c r="N424" s="130">
        <v>0</v>
      </c>
      <c r="O424" s="127"/>
      <c r="Q424" s="157"/>
      <c r="R424" s="157"/>
    </row>
    <row r="425" spans="1:18" x14ac:dyDescent="0.35">
      <c r="A425" s="130"/>
      <c r="B425" s="159">
        <v>30</v>
      </c>
      <c r="C425" s="16" t="s">
        <v>607</v>
      </c>
      <c r="D425" s="127" t="s">
        <v>608</v>
      </c>
      <c r="E425" s="127"/>
      <c r="F425" s="128" t="s">
        <v>481</v>
      </c>
      <c r="G425" s="128"/>
      <c r="H425" s="128" t="s">
        <v>136</v>
      </c>
      <c r="I425" s="175">
        <v>2</v>
      </c>
      <c r="J425" s="162"/>
      <c r="K425" s="130">
        <v>18354.96</v>
      </c>
      <c r="L425" s="130">
        <v>36709.919999999998</v>
      </c>
      <c r="M425" s="130">
        <v>27</v>
      </c>
      <c r="N425" s="130">
        <v>26798.25</v>
      </c>
      <c r="O425" s="127"/>
      <c r="Q425" s="157"/>
      <c r="R425" s="157"/>
    </row>
    <row r="426" spans="1:18" x14ac:dyDescent="0.35">
      <c r="A426" s="130"/>
      <c r="B426" s="159">
        <v>40</v>
      </c>
      <c r="C426" s="16" t="s">
        <v>609</v>
      </c>
      <c r="D426" s="127" t="s">
        <v>610</v>
      </c>
      <c r="E426" s="127"/>
      <c r="F426" s="128" t="s">
        <v>481</v>
      </c>
      <c r="G426" s="128"/>
      <c r="H426" s="128" t="s">
        <v>136</v>
      </c>
      <c r="I426" s="175">
        <v>20</v>
      </c>
      <c r="J426" s="162"/>
      <c r="K426" s="130">
        <v>4668.6600000000008</v>
      </c>
      <c r="L426" s="130">
        <v>93373.200000000012</v>
      </c>
      <c r="M426" s="130">
        <v>77</v>
      </c>
      <c r="N426" s="130">
        <v>21475.84</v>
      </c>
      <c r="O426" s="127"/>
      <c r="Q426" s="157"/>
      <c r="R426" s="157"/>
    </row>
    <row r="427" spans="1:18" x14ac:dyDescent="0.35">
      <c r="A427" s="132"/>
      <c r="B427" s="159">
        <v>50</v>
      </c>
      <c r="C427" s="160" t="s">
        <v>611</v>
      </c>
      <c r="D427" s="127" t="s">
        <v>612</v>
      </c>
      <c r="E427" s="127" t="s">
        <v>480</v>
      </c>
      <c r="F427" s="128" t="s">
        <v>481</v>
      </c>
      <c r="G427" s="128"/>
      <c r="H427" s="128" t="s">
        <v>136</v>
      </c>
      <c r="I427" s="176">
        <v>2</v>
      </c>
      <c r="J427" s="162" t="s">
        <v>141</v>
      </c>
      <c r="K427" s="130">
        <v>2518.96</v>
      </c>
      <c r="L427" s="130">
        <v>5037.92</v>
      </c>
      <c r="M427" s="130">
        <v>77</v>
      </c>
      <c r="N427" s="130">
        <v>1158.73</v>
      </c>
      <c r="O427" s="127"/>
      <c r="Q427" s="157"/>
      <c r="R427" s="157"/>
    </row>
    <row r="428" spans="1:18" x14ac:dyDescent="0.35">
      <c r="A428" s="125"/>
      <c r="B428" s="159">
        <v>60</v>
      </c>
      <c r="C428" s="160" t="s">
        <v>603</v>
      </c>
      <c r="D428" s="127" t="s">
        <v>604</v>
      </c>
      <c r="E428" s="127" t="s">
        <v>480</v>
      </c>
      <c r="F428" s="128" t="s">
        <v>481</v>
      </c>
      <c r="G428" s="128"/>
      <c r="H428" s="128" t="s">
        <v>136</v>
      </c>
      <c r="I428" s="175">
        <v>2</v>
      </c>
      <c r="J428" s="162" t="s">
        <v>141</v>
      </c>
      <c r="K428" s="130">
        <v>50889.80000000001</v>
      </c>
      <c r="L428" s="130">
        <v>101779.60000000002</v>
      </c>
      <c r="M428" s="130">
        <v>50</v>
      </c>
      <c r="N428" s="130">
        <f>L428/2</f>
        <v>50889.80000000001</v>
      </c>
      <c r="O428" s="127"/>
      <c r="Q428" s="157"/>
      <c r="R428" s="157"/>
    </row>
    <row r="429" spans="1:18" x14ac:dyDescent="0.35">
      <c r="A429" s="130"/>
      <c r="B429" s="159">
        <v>70</v>
      </c>
      <c r="C429" s="164" t="s">
        <v>605</v>
      </c>
      <c r="D429" s="127" t="s">
        <v>606</v>
      </c>
      <c r="E429" s="127" t="s">
        <v>141</v>
      </c>
      <c r="F429" s="128" t="s">
        <v>481</v>
      </c>
      <c r="G429" s="128"/>
      <c r="H429" s="128" t="s">
        <v>136</v>
      </c>
      <c r="I429" s="175">
        <v>2</v>
      </c>
      <c r="J429" s="162" t="s">
        <v>141</v>
      </c>
      <c r="K429" s="130">
        <v>0</v>
      </c>
      <c r="L429" s="130">
        <v>0</v>
      </c>
      <c r="M429" s="130">
        <v>77</v>
      </c>
      <c r="N429" s="130">
        <v>0</v>
      </c>
      <c r="O429" s="127"/>
      <c r="Q429" s="157"/>
      <c r="R429" s="157"/>
    </row>
    <row r="430" spans="1:18" x14ac:dyDescent="0.35">
      <c r="A430" s="130"/>
      <c r="B430" s="159">
        <v>80</v>
      </c>
      <c r="C430" s="16" t="s">
        <v>607</v>
      </c>
      <c r="D430" s="127" t="s">
        <v>608</v>
      </c>
      <c r="E430" s="127"/>
      <c r="F430" s="128" t="s">
        <v>481</v>
      </c>
      <c r="G430" s="128"/>
      <c r="H430" s="128" t="s">
        <v>136</v>
      </c>
      <c r="I430" s="175">
        <v>2</v>
      </c>
      <c r="J430" s="162"/>
      <c r="K430" s="130">
        <v>18354.96</v>
      </c>
      <c r="L430" s="130">
        <v>36709.919999999998</v>
      </c>
      <c r="M430" s="130">
        <v>27</v>
      </c>
      <c r="N430" s="130">
        <v>26798.25</v>
      </c>
      <c r="O430" s="127"/>
      <c r="Q430" s="157"/>
      <c r="R430" s="157"/>
    </row>
    <row r="431" spans="1:18" x14ac:dyDescent="0.35">
      <c r="A431" s="130"/>
      <c r="B431" s="159">
        <v>90</v>
      </c>
      <c r="C431" s="16" t="s">
        <v>609</v>
      </c>
      <c r="D431" s="127" t="s">
        <v>610</v>
      </c>
      <c r="E431" s="127"/>
      <c r="F431" s="128" t="s">
        <v>481</v>
      </c>
      <c r="G431" s="128"/>
      <c r="H431" s="128" t="s">
        <v>136</v>
      </c>
      <c r="I431" s="175">
        <v>20</v>
      </c>
      <c r="J431" s="162"/>
      <c r="K431" s="130">
        <v>4668.6600000000008</v>
      </c>
      <c r="L431" s="130">
        <v>93373.200000000012</v>
      </c>
      <c r="M431" s="130">
        <v>77</v>
      </c>
      <c r="N431" s="130">
        <v>21475.84</v>
      </c>
      <c r="O431" s="127"/>
      <c r="Q431" s="157"/>
      <c r="R431" s="157"/>
    </row>
    <row r="432" spans="1:18" x14ac:dyDescent="0.35">
      <c r="A432" s="132"/>
      <c r="B432" s="159">
        <v>100</v>
      </c>
      <c r="C432" s="160" t="s">
        <v>615</v>
      </c>
      <c r="D432" s="127" t="s">
        <v>616</v>
      </c>
      <c r="E432" s="127" t="s">
        <v>480</v>
      </c>
      <c r="F432" s="128" t="s">
        <v>481</v>
      </c>
      <c r="G432" s="128"/>
      <c r="H432" s="128" t="s">
        <v>136</v>
      </c>
      <c r="I432" s="176">
        <v>2</v>
      </c>
      <c r="J432" s="162" t="s">
        <v>141</v>
      </c>
      <c r="K432" s="130">
        <v>2748.36</v>
      </c>
      <c r="L432" s="130">
        <v>5496.72</v>
      </c>
      <c r="M432" s="130">
        <v>77</v>
      </c>
      <c r="N432" s="130">
        <v>1264.25</v>
      </c>
      <c r="O432" s="127"/>
      <c r="Q432" s="157"/>
      <c r="R432" s="157"/>
    </row>
    <row r="433" spans="1:18" x14ac:dyDescent="0.35">
      <c r="A433" s="133" t="s">
        <v>798</v>
      </c>
      <c r="B433" s="133" t="s">
        <v>141</v>
      </c>
      <c r="C433" s="165" t="s">
        <v>141</v>
      </c>
      <c r="D433" s="133" t="s">
        <v>141</v>
      </c>
      <c r="E433" s="133" t="s">
        <v>141</v>
      </c>
      <c r="F433" s="133" t="s">
        <v>141</v>
      </c>
      <c r="G433" s="133" t="s">
        <v>141</v>
      </c>
      <c r="H433" s="133" t="s">
        <v>141</v>
      </c>
      <c r="I433" s="166" t="s">
        <v>141</v>
      </c>
      <c r="J433" s="165" t="s">
        <v>141</v>
      </c>
      <c r="K433" s="133" t="s">
        <v>141</v>
      </c>
      <c r="L433" s="133" t="s">
        <v>141</v>
      </c>
      <c r="M433" s="167" t="s">
        <v>497</v>
      </c>
      <c r="N433" s="168">
        <v>200750.76</v>
      </c>
      <c r="O433" s="202"/>
      <c r="P433" s="202"/>
      <c r="Q433" s="204"/>
    </row>
    <row r="434" spans="1:18" x14ac:dyDescent="0.35">
      <c r="K434" t="s">
        <v>141</v>
      </c>
      <c r="L434" t="s">
        <v>141</v>
      </c>
      <c r="M434" s="130" t="s">
        <v>141</v>
      </c>
      <c r="Q434" s="157"/>
      <c r="R434" s="157"/>
    </row>
    <row r="435" spans="1:18" x14ac:dyDescent="0.35">
      <c r="K435" t="s">
        <v>141</v>
      </c>
      <c r="L435" t="s">
        <v>141</v>
      </c>
      <c r="M435" s="130" t="s">
        <v>141</v>
      </c>
      <c r="Q435" s="157"/>
      <c r="R435" s="157"/>
    </row>
    <row r="436" spans="1:18" x14ac:dyDescent="0.35">
      <c r="A436" s="91" t="s">
        <v>684</v>
      </c>
      <c r="B436" s="91" t="s">
        <v>602</v>
      </c>
      <c r="C436" s="155"/>
      <c r="D436" s="122"/>
      <c r="E436" s="122"/>
      <c r="F436" s="122"/>
      <c r="G436" s="122"/>
      <c r="H436" s="122"/>
      <c r="I436" s="156"/>
      <c r="J436" s="155"/>
      <c r="K436" s="122" t="s">
        <v>141</v>
      </c>
      <c r="L436" s="122" t="s">
        <v>141</v>
      </c>
      <c r="M436" s="130" t="s">
        <v>141</v>
      </c>
      <c r="N436" s="123"/>
      <c r="O436" s="123"/>
      <c r="Q436" s="157"/>
      <c r="R436" s="157"/>
    </row>
    <row r="437" spans="1:18" x14ac:dyDescent="0.35">
      <c r="A437" s="125"/>
      <c r="B437" s="159">
        <v>10</v>
      </c>
      <c r="C437" s="160" t="s">
        <v>603</v>
      </c>
      <c r="D437" s="127" t="s">
        <v>604</v>
      </c>
      <c r="E437" s="127" t="s">
        <v>480</v>
      </c>
      <c r="F437" s="128" t="s">
        <v>481</v>
      </c>
      <c r="G437" s="128"/>
      <c r="H437" s="128" t="s">
        <v>136</v>
      </c>
      <c r="I437" s="175">
        <v>3</v>
      </c>
      <c r="J437" s="162" t="s">
        <v>141</v>
      </c>
      <c r="K437" s="130">
        <v>50889.80000000001</v>
      </c>
      <c r="L437" s="130">
        <v>152669.40000000002</v>
      </c>
      <c r="M437" s="130">
        <v>50</v>
      </c>
      <c r="N437" s="130">
        <v>76334.700000000012</v>
      </c>
      <c r="O437" s="127"/>
      <c r="Q437" s="157"/>
      <c r="R437" s="157"/>
    </row>
    <row r="438" spans="1:18" x14ac:dyDescent="0.35">
      <c r="A438" s="130"/>
      <c r="B438" s="159">
        <v>20</v>
      </c>
      <c r="C438" s="164" t="s">
        <v>605</v>
      </c>
      <c r="D438" s="127" t="s">
        <v>606</v>
      </c>
      <c r="E438" s="127" t="s">
        <v>141</v>
      </c>
      <c r="F438" s="128" t="s">
        <v>481</v>
      </c>
      <c r="G438" s="128"/>
      <c r="H438" s="128" t="s">
        <v>136</v>
      </c>
      <c r="I438" s="175">
        <v>3</v>
      </c>
      <c r="J438" s="162" t="s">
        <v>141</v>
      </c>
      <c r="K438" s="130">
        <v>0</v>
      </c>
      <c r="L438" s="130">
        <v>0</v>
      </c>
      <c r="M438" s="130">
        <v>77</v>
      </c>
      <c r="N438" s="130">
        <v>0</v>
      </c>
      <c r="O438" s="127"/>
      <c r="Q438" s="157"/>
      <c r="R438" s="157"/>
    </row>
    <row r="439" spans="1:18" x14ac:dyDescent="0.35">
      <c r="A439" s="130"/>
      <c r="B439" s="159">
        <v>30</v>
      </c>
      <c r="C439" s="16" t="s">
        <v>607</v>
      </c>
      <c r="D439" s="127" t="s">
        <v>608</v>
      </c>
      <c r="E439" s="127"/>
      <c r="F439" s="128" t="s">
        <v>481</v>
      </c>
      <c r="G439" s="128"/>
      <c r="H439" s="128" t="s">
        <v>136</v>
      </c>
      <c r="I439" s="175">
        <v>3</v>
      </c>
      <c r="J439" s="162"/>
      <c r="K439" s="130">
        <v>18354.96</v>
      </c>
      <c r="L439" s="130">
        <v>55064.88</v>
      </c>
      <c r="M439" s="130">
        <v>27</v>
      </c>
      <c r="N439" s="130">
        <v>40197.370000000003</v>
      </c>
      <c r="O439" s="127"/>
      <c r="Q439" s="157"/>
      <c r="R439" s="157"/>
    </row>
    <row r="440" spans="1:18" x14ac:dyDescent="0.35">
      <c r="A440" s="130"/>
      <c r="B440" s="159">
        <v>40</v>
      </c>
      <c r="C440" s="16" t="s">
        <v>609</v>
      </c>
      <c r="D440" s="127" t="s">
        <v>610</v>
      </c>
      <c r="E440" s="127"/>
      <c r="F440" s="128" t="s">
        <v>481</v>
      </c>
      <c r="G440" s="128"/>
      <c r="H440" s="128" t="s">
        <v>136</v>
      </c>
      <c r="I440" s="175">
        <v>30</v>
      </c>
      <c r="J440" s="162"/>
      <c r="K440" s="130">
        <v>4668.6600000000008</v>
      </c>
      <c r="L440" s="130">
        <v>140059.80000000002</v>
      </c>
      <c r="M440" s="130">
        <v>77</v>
      </c>
      <c r="N440" s="130">
        <v>32213.759999999998</v>
      </c>
      <c r="O440" s="127"/>
      <c r="Q440" s="157"/>
      <c r="R440" s="157"/>
    </row>
    <row r="441" spans="1:18" x14ac:dyDescent="0.35">
      <c r="A441" s="132"/>
      <c r="B441" s="159">
        <v>50</v>
      </c>
      <c r="C441" s="160" t="s">
        <v>611</v>
      </c>
      <c r="D441" s="127" t="s">
        <v>612</v>
      </c>
      <c r="E441" s="127" t="s">
        <v>480</v>
      </c>
      <c r="F441" s="128" t="s">
        <v>481</v>
      </c>
      <c r="G441" s="128"/>
      <c r="H441" s="128" t="s">
        <v>136</v>
      </c>
      <c r="I441" s="176">
        <v>3</v>
      </c>
      <c r="J441" s="162" t="s">
        <v>141</v>
      </c>
      <c r="K441" s="130">
        <v>2518.96</v>
      </c>
      <c r="L441" s="130">
        <v>7556.88</v>
      </c>
      <c r="M441" s="130">
        <v>77</v>
      </c>
      <c r="N441" s="130">
        <v>1738.09</v>
      </c>
      <c r="O441" s="127"/>
      <c r="Q441" s="157"/>
      <c r="R441" s="157"/>
    </row>
    <row r="442" spans="1:18" x14ac:dyDescent="0.35">
      <c r="A442" s="125"/>
      <c r="B442" s="159">
        <v>60</v>
      </c>
      <c r="C442" s="160" t="s">
        <v>603</v>
      </c>
      <c r="D442" s="127" t="s">
        <v>604</v>
      </c>
      <c r="E442" s="127" t="s">
        <v>480</v>
      </c>
      <c r="F442" s="128" t="s">
        <v>481</v>
      </c>
      <c r="G442" s="128"/>
      <c r="H442" s="128" t="s">
        <v>136</v>
      </c>
      <c r="I442" s="175">
        <v>3</v>
      </c>
      <c r="J442" s="162" t="s">
        <v>141</v>
      </c>
      <c r="K442" s="130">
        <v>50889.80000000001</v>
      </c>
      <c r="L442" s="130">
        <v>152669.40000000002</v>
      </c>
      <c r="M442" s="130">
        <v>50</v>
      </c>
      <c r="N442" s="130">
        <v>76334.700000000012</v>
      </c>
      <c r="O442" s="127"/>
      <c r="Q442" s="157"/>
      <c r="R442" s="157"/>
    </row>
    <row r="443" spans="1:18" x14ac:dyDescent="0.35">
      <c r="A443" s="130"/>
      <c r="B443" s="159">
        <v>70</v>
      </c>
      <c r="C443" s="164" t="s">
        <v>605</v>
      </c>
      <c r="D443" s="127" t="s">
        <v>606</v>
      </c>
      <c r="E443" s="127" t="s">
        <v>141</v>
      </c>
      <c r="F443" s="128" t="s">
        <v>481</v>
      </c>
      <c r="G443" s="128"/>
      <c r="H443" s="128" t="s">
        <v>136</v>
      </c>
      <c r="I443" s="175">
        <v>3</v>
      </c>
      <c r="J443" s="162" t="s">
        <v>141</v>
      </c>
      <c r="K443" s="130">
        <v>0</v>
      </c>
      <c r="L443" s="130">
        <v>0</v>
      </c>
      <c r="M443" s="130">
        <v>77</v>
      </c>
      <c r="N443" s="130">
        <v>0</v>
      </c>
      <c r="O443" s="127"/>
      <c r="Q443" s="157"/>
      <c r="R443" s="157"/>
    </row>
    <row r="444" spans="1:18" x14ac:dyDescent="0.35">
      <c r="A444" s="130"/>
      <c r="B444" s="159">
        <v>80</v>
      </c>
      <c r="C444" s="16" t="s">
        <v>607</v>
      </c>
      <c r="D444" s="127" t="s">
        <v>608</v>
      </c>
      <c r="E444" s="127"/>
      <c r="F444" s="128" t="s">
        <v>481</v>
      </c>
      <c r="G444" s="128"/>
      <c r="H444" s="128" t="s">
        <v>136</v>
      </c>
      <c r="I444" s="175">
        <v>3</v>
      </c>
      <c r="J444" s="162"/>
      <c r="K444" s="130">
        <v>18354.96</v>
      </c>
      <c r="L444" s="130">
        <v>55064.88</v>
      </c>
      <c r="M444" s="130">
        <v>27</v>
      </c>
      <c r="N444" s="130">
        <v>40197.370000000003</v>
      </c>
      <c r="O444" s="127"/>
      <c r="Q444" s="157"/>
      <c r="R444" s="157"/>
    </row>
    <row r="445" spans="1:18" x14ac:dyDescent="0.35">
      <c r="A445" s="130"/>
      <c r="B445" s="159">
        <v>90</v>
      </c>
      <c r="C445" s="16" t="s">
        <v>609</v>
      </c>
      <c r="D445" s="127" t="s">
        <v>610</v>
      </c>
      <c r="E445" s="127"/>
      <c r="F445" s="128" t="s">
        <v>481</v>
      </c>
      <c r="G445" s="128"/>
      <c r="H445" s="128" t="s">
        <v>136</v>
      </c>
      <c r="I445" s="175">
        <v>30</v>
      </c>
      <c r="J445" s="162"/>
      <c r="K445" s="130">
        <v>4668.6600000000008</v>
      </c>
      <c r="L445" s="130">
        <v>140059.80000000002</v>
      </c>
      <c r="M445" s="130">
        <v>77</v>
      </c>
      <c r="N445" s="130">
        <v>32213.759999999998</v>
      </c>
      <c r="O445" s="127"/>
      <c r="Q445" s="157"/>
      <c r="R445" s="157"/>
    </row>
    <row r="446" spans="1:18" x14ac:dyDescent="0.35">
      <c r="A446" s="132"/>
      <c r="B446" s="159">
        <v>100</v>
      </c>
      <c r="C446" s="160" t="s">
        <v>615</v>
      </c>
      <c r="D446" s="127" t="s">
        <v>616</v>
      </c>
      <c r="E446" s="127" t="s">
        <v>480</v>
      </c>
      <c r="F446" s="128" t="s">
        <v>481</v>
      </c>
      <c r="G446" s="128"/>
      <c r="H446" s="128" t="s">
        <v>136</v>
      </c>
      <c r="I446" s="176">
        <v>3</v>
      </c>
      <c r="J446" s="162" t="s">
        <v>141</v>
      </c>
      <c r="K446" s="130">
        <v>2748.36</v>
      </c>
      <c r="L446" s="130">
        <v>8245.08</v>
      </c>
      <c r="M446" s="130">
        <v>77</v>
      </c>
      <c r="N446" s="130">
        <v>1896.37</v>
      </c>
      <c r="O446" s="127"/>
      <c r="Q446" s="157"/>
      <c r="R446" s="157"/>
    </row>
    <row r="447" spans="1:18" x14ac:dyDescent="0.35">
      <c r="A447" s="133" t="s">
        <v>799</v>
      </c>
      <c r="B447" s="133" t="s">
        <v>141</v>
      </c>
      <c r="C447" s="165" t="s">
        <v>141</v>
      </c>
      <c r="D447" s="133" t="s">
        <v>141</v>
      </c>
      <c r="E447" s="133" t="s">
        <v>141</v>
      </c>
      <c r="F447" s="133" t="s">
        <v>141</v>
      </c>
      <c r="G447" s="133" t="s">
        <v>141</v>
      </c>
      <c r="H447" s="133" t="s">
        <v>141</v>
      </c>
      <c r="I447" s="166" t="s">
        <v>141</v>
      </c>
      <c r="J447" s="165" t="s">
        <v>141</v>
      </c>
      <c r="K447" s="133" t="s">
        <v>141</v>
      </c>
      <c r="L447" s="133" t="s">
        <v>141</v>
      </c>
      <c r="M447" s="167" t="s">
        <v>497</v>
      </c>
      <c r="N447" s="168">
        <v>301126.12000000005</v>
      </c>
      <c r="O447" s="202"/>
      <c r="P447" s="202"/>
      <c r="Q447" s="204"/>
    </row>
    <row r="448" spans="1:18" x14ac:dyDescent="0.35">
      <c r="A448" s="122"/>
      <c r="B448" s="122"/>
      <c r="C448" s="155"/>
      <c r="D448" s="122"/>
      <c r="E448" s="122"/>
      <c r="F448" s="122"/>
      <c r="G448" s="122"/>
      <c r="H448" s="122"/>
      <c r="I448" s="115"/>
      <c r="J448" s="155"/>
      <c r="K448" s="122" t="s">
        <v>141</v>
      </c>
      <c r="L448" s="122" t="s">
        <v>141</v>
      </c>
      <c r="M448" s="130" t="s">
        <v>141</v>
      </c>
      <c r="N448" s="123"/>
      <c r="Q448" s="157"/>
      <c r="R448" s="157"/>
    </row>
    <row r="449" spans="1:18" x14ac:dyDescent="0.35">
      <c r="A449" s="122"/>
      <c r="B449" s="122"/>
      <c r="C449" s="155"/>
      <c r="D449" s="122"/>
      <c r="E449" s="122"/>
      <c r="F449" s="122"/>
      <c r="G449" s="122"/>
      <c r="H449" s="122"/>
      <c r="I449" s="115"/>
      <c r="J449" s="155"/>
      <c r="K449" s="122" t="s">
        <v>141</v>
      </c>
      <c r="L449" s="122" t="s">
        <v>141</v>
      </c>
      <c r="M449" s="130" t="s">
        <v>141</v>
      </c>
      <c r="N449" s="123"/>
      <c r="Q449" s="157"/>
      <c r="R449" s="157"/>
    </row>
    <row r="450" spans="1:18" x14ac:dyDescent="0.35">
      <c r="A450" s="91" t="s">
        <v>685</v>
      </c>
      <c r="B450" s="91" t="s">
        <v>602</v>
      </c>
      <c r="C450" s="155"/>
      <c r="D450" s="122"/>
      <c r="E450" s="122"/>
      <c r="F450" s="122"/>
      <c r="G450" s="122"/>
      <c r="H450" s="122"/>
      <c r="I450" s="115"/>
      <c r="J450" s="155"/>
      <c r="K450" s="122" t="s">
        <v>141</v>
      </c>
      <c r="L450" s="122" t="s">
        <v>141</v>
      </c>
      <c r="M450" s="130" t="s">
        <v>141</v>
      </c>
      <c r="N450" s="123"/>
      <c r="Q450" s="157"/>
      <c r="R450" s="157"/>
    </row>
    <row r="451" spans="1:18" x14ac:dyDescent="0.35">
      <c r="A451" s="125"/>
      <c r="B451" s="159">
        <v>10</v>
      </c>
      <c r="C451" s="160" t="s">
        <v>603</v>
      </c>
      <c r="D451" s="127" t="s">
        <v>604</v>
      </c>
      <c r="E451" s="127" t="s">
        <v>480</v>
      </c>
      <c r="F451" s="128" t="s">
        <v>481</v>
      </c>
      <c r="G451" s="128"/>
      <c r="H451" s="128" t="s">
        <v>136</v>
      </c>
      <c r="I451" s="145">
        <v>2</v>
      </c>
      <c r="J451" s="162" t="s">
        <v>141</v>
      </c>
      <c r="K451" s="130">
        <v>50889.80000000001</v>
      </c>
      <c r="L451" s="130">
        <v>101779.60000000002</v>
      </c>
      <c r="M451" s="130">
        <v>50</v>
      </c>
      <c r="N451" s="130">
        <v>50889.80000000001</v>
      </c>
      <c r="Q451" s="157"/>
      <c r="R451" s="157"/>
    </row>
    <row r="452" spans="1:18" x14ac:dyDescent="0.35">
      <c r="A452" s="130"/>
      <c r="B452" s="159">
        <v>20</v>
      </c>
      <c r="C452" s="164" t="s">
        <v>605</v>
      </c>
      <c r="D452" s="127" t="s">
        <v>606</v>
      </c>
      <c r="E452" s="127" t="s">
        <v>141</v>
      </c>
      <c r="F452" s="128" t="s">
        <v>481</v>
      </c>
      <c r="G452" s="128"/>
      <c r="H452" s="128" t="s">
        <v>136</v>
      </c>
      <c r="I452" s="145">
        <v>2</v>
      </c>
      <c r="J452" s="162" t="s">
        <v>141</v>
      </c>
      <c r="K452" s="130">
        <v>0</v>
      </c>
      <c r="L452" s="130">
        <v>0</v>
      </c>
      <c r="M452" s="130">
        <v>77</v>
      </c>
      <c r="N452" s="130">
        <v>0</v>
      </c>
      <c r="Q452" s="157"/>
      <c r="R452" s="157"/>
    </row>
    <row r="453" spans="1:18" x14ac:dyDescent="0.35">
      <c r="A453" s="130"/>
      <c r="B453" s="159">
        <v>30</v>
      </c>
      <c r="C453" s="16" t="s">
        <v>607</v>
      </c>
      <c r="D453" s="127" t="s">
        <v>608</v>
      </c>
      <c r="E453" s="127"/>
      <c r="F453" s="128" t="s">
        <v>481</v>
      </c>
      <c r="G453" s="128"/>
      <c r="H453" s="128" t="s">
        <v>136</v>
      </c>
      <c r="I453" s="145">
        <v>2</v>
      </c>
      <c r="J453" s="162"/>
      <c r="K453" s="130">
        <v>18354.96</v>
      </c>
      <c r="L453" s="130">
        <v>36709.919999999998</v>
      </c>
      <c r="M453" s="130">
        <v>27</v>
      </c>
      <c r="N453" s="130">
        <v>26798.25</v>
      </c>
      <c r="Q453" s="157"/>
      <c r="R453" s="157"/>
    </row>
    <row r="454" spans="1:18" x14ac:dyDescent="0.35">
      <c r="A454" s="130"/>
      <c r="B454" s="159">
        <v>40</v>
      </c>
      <c r="C454" s="16" t="s">
        <v>609</v>
      </c>
      <c r="D454" s="127" t="s">
        <v>610</v>
      </c>
      <c r="E454" s="127"/>
      <c r="F454" s="128" t="s">
        <v>481</v>
      </c>
      <c r="G454" s="128"/>
      <c r="H454" s="128" t="s">
        <v>136</v>
      </c>
      <c r="I454" s="145">
        <v>6</v>
      </c>
      <c r="J454" s="162"/>
      <c r="K454" s="130">
        <v>4668.6600000000008</v>
      </c>
      <c r="L454" s="130">
        <v>28011.960000000006</v>
      </c>
      <c r="M454" s="130">
        <v>77</v>
      </c>
      <c r="N454" s="130">
        <v>6442.76</v>
      </c>
      <c r="Q454" s="157"/>
      <c r="R454" s="157"/>
    </row>
    <row r="455" spans="1:18" x14ac:dyDescent="0.35">
      <c r="A455" s="125"/>
      <c r="B455" s="159">
        <v>50</v>
      </c>
      <c r="C455" s="160" t="s">
        <v>603</v>
      </c>
      <c r="D455" s="127" t="s">
        <v>604</v>
      </c>
      <c r="E455" s="127" t="s">
        <v>480</v>
      </c>
      <c r="F455" s="128" t="s">
        <v>481</v>
      </c>
      <c r="G455" s="128"/>
      <c r="H455" s="128" t="s">
        <v>136</v>
      </c>
      <c r="I455" s="145">
        <v>2</v>
      </c>
      <c r="J455" s="162" t="s">
        <v>141</v>
      </c>
      <c r="K455" s="130">
        <v>50889.80000000001</v>
      </c>
      <c r="L455" s="130">
        <v>101779.60000000002</v>
      </c>
      <c r="M455" s="130">
        <v>50</v>
      </c>
      <c r="N455" s="130">
        <v>50889.80000000001</v>
      </c>
      <c r="Q455" s="157"/>
      <c r="R455" s="157"/>
    </row>
    <row r="456" spans="1:18" x14ac:dyDescent="0.35">
      <c r="A456" s="130"/>
      <c r="B456" s="159">
        <v>60</v>
      </c>
      <c r="C456" s="164" t="s">
        <v>605</v>
      </c>
      <c r="D456" s="127" t="s">
        <v>606</v>
      </c>
      <c r="E456" s="127" t="s">
        <v>141</v>
      </c>
      <c r="F456" s="128" t="s">
        <v>481</v>
      </c>
      <c r="G456" s="128"/>
      <c r="H456" s="128" t="s">
        <v>136</v>
      </c>
      <c r="I456" s="145">
        <v>2</v>
      </c>
      <c r="J456" s="162" t="s">
        <v>141</v>
      </c>
      <c r="K456" s="130">
        <v>0</v>
      </c>
      <c r="L456" s="130">
        <v>0</v>
      </c>
      <c r="M456" s="130">
        <v>77</v>
      </c>
      <c r="N456" s="130">
        <v>0</v>
      </c>
      <c r="Q456" s="157"/>
      <c r="R456" s="157"/>
    </row>
    <row r="457" spans="1:18" x14ac:dyDescent="0.35">
      <c r="A457" s="130"/>
      <c r="B457" s="159">
        <v>70</v>
      </c>
      <c r="C457" s="16" t="s">
        <v>607</v>
      </c>
      <c r="D457" s="127" t="s">
        <v>608</v>
      </c>
      <c r="E457" s="127"/>
      <c r="F457" s="128" t="s">
        <v>481</v>
      </c>
      <c r="G457" s="128"/>
      <c r="H457" s="128" t="s">
        <v>136</v>
      </c>
      <c r="I457" s="145">
        <v>2</v>
      </c>
      <c r="J457" s="162"/>
      <c r="K457" s="130">
        <v>18354.96</v>
      </c>
      <c r="L457" s="130">
        <v>36709.919999999998</v>
      </c>
      <c r="M457" s="130">
        <v>27</v>
      </c>
      <c r="N457" s="130">
        <v>26798.25</v>
      </c>
      <c r="Q457" s="157"/>
      <c r="R457" s="157"/>
    </row>
    <row r="458" spans="1:18" x14ac:dyDescent="0.35">
      <c r="A458" s="130"/>
      <c r="B458" s="159">
        <v>80</v>
      </c>
      <c r="C458" s="16" t="s">
        <v>609</v>
      </c>
      <c r="D458" s="127" t="s">
        <v>610</v>
      </c>
      <c r="E458" s="127"/>
      <c r="F458" s="128" t="s">
        <v>481</v>
      </c>
      <c r="G458" s="128"/>
      <c r="H458" s="128" t="s">
        <v>136</v>
      </c>
      <c r="I458" s="145">
        <v>6</v>
      </c>
      <c r="J458" s="162"/>
      <c r="K458" s="130">
        <v>4668.6600000000008</v>
      </c>
      <c r="L458" s="130">
        <v>28011.960000000006</v>
      </c>
      <c r="M458" s="130">
        <v>77</v>
      </c>
      <c r="N458" s="130">
        <v>6442.76</v>
      </c>
      <c r="Q458" s="157"/>
      <c r="R458" s="157"/>
    </row>
    <row r="459" spans="1:18" x14ac:dyDescent="0.35">
      <c r="A459" s="133" t="s">
        <v>800</v>
      </c>
      <c r="B459" s="133" t="s">
        <v>141</v>
      </c>
      <c r="C459" s="165" t="s">
        <v>141</v>
      </c>
      <c r="D459" s="133" t="s">
        <v>141</v>
      </c>
      <c r="E459" s="133" t="s">
        <v>141</v>
      </c>
      <c r="F459" s="133" t="s">
        <v>141</v>
      </c>
      <c r="G459" s="133" t="s">
        <v>141</v>
      </c>
      <c r="H459" s="133" t="s">
        <v>141</v>
      </c>
      <c r="I459" s="134" t="s">
        <v>141</v>
      </c>
      <c r="J459" s="165" t="s">
        <v>141</v>
      </c>
      <c r="K459" s="133" t="s">
        <v>141</v>
      </c>
      <c r="L459" s="133" t="s">
        <v>141</v>
      </c>
      <c r="M459" s="167" t="s">
        <v>497</v>
      </c>
      <c r="N459" s="135">
        <v>168261.62000000002</v>
      </c>
      <c r="Q459" s="171"/>
      <c r="R459" s="157"/>
    </row>
    <row r="460" spans="1:18" x14ac:dyDescent="0.35">
      <c r="A460" s="122"/>
      <c r="B460" s="122"/>
      <c r="C460" s="155"/>
      <c r="D460" s="122"/>
      <c r="E460" s="122"/>
      <c r="F460" s="122"/>
      <c r="G460" s="122"/>
      <c r="H460" s="122"/>
      <c r="I460" s="115"/>
      <c r="J460" s="155"/>
      <c r="K460" s="122" t="s">
        <v>141</v>
      </c>
      <c r="L460" s="122" t="s">
        <v>141</v>
      </c>
      <c r="M460" s="130" t="s">
        <v>141</v>
      </c>
      <c r="N460" s="123"/>
      <c r="Q460" s="157"/>
      <c r="R460" s="157"/>
    </row>
    <row r="461" spans="1:18" x14ac:dyDescent="0.35">
      <c r="A461" s="122"/>
      <c r="B461" s="122"/>
      <c r="C461" s="155"/>
      <c r="D461" s="122"/>
      <c r="E461" s="122"/>
      <c r="F461" s="122"/>
      <c r="G461" s="122"/>
      <c r="H461" s="122"/>
      <c r="I461" s="115"/>
      <c r="J461" s="155"/>
      <c r="K461" s="122" t="s">
        <v>141</v>
      </c>
      <c r="L461" s="122" t="s">
        <v>141</v>
      </c>
      <c r="M461" s="130" t="s">
        <v>141</v>
      </c>
      <c r="N461" s="123"/>
      <c r="Q461" s="157"/>
      <c r="R461" s="157"/>
    </row>
    <row r="462" spans="1:18" x14ac:dyDescent="0.35">
      <c r="A462" s="91" t="s">
        <v>686</v>
      </c>
      <c r="B462" s="91" t="s">
        <v>602</v>
      </c>
      <c r="C462" s="155"/>
      <c r="D462" s="122"/>
      <c r="E462" s="122"/>
      <c r="F462" s="122"/>
      <c r="G462" s="122"/>
      <c r="H462" s="122"/>
      <c r="I462" s="115"/>
      <c r="J462" s="155"/>
      <c r="K462" s="122" t="s">
        <v>141</v>
      </c>
      <c r="L462" s="122" t="s">
        <v>141</v>
      </c>
      <c r="M462" s="130" t="s">
        <v>141</v>
      </c>
      <c r="N462" s="123"/>
      <c r="Q462" s="157"/>
      <c r="R462" s="157"/>
    </row>
    <row r="463" spans="1:18" x14ac:dyDescent="0.35">
      <c r="A463" s="125"/>
      <c r="B463" s="159">
        <v>10</v>
      </c>
      <c r="C463" s="160" t="s">
        <v>603</v>
      </c>
      <c r="D463" s="127" t="s">
        <v>604</v>
      </c>
      <c r="E463" s="127" t="s">
        <v>480</v>
      </c>
      <c r="F463" s="128" t="s">
        <v>481</v>
      </c>
      <c r="G463" s="128"/>
      <c r="H463" s="128" t="s">
        <v>136</v>
      </c>
      <c r="I463" s="145">
        <v>3</v>
      </c>
      <c r="J463" s="162" t="s">
        <v>141</v>
      </c>
      <c r="K463" s="130">
        <v>50889.80000000001</v>
      </c>
      <c r="L463" s="130">
        <v>152669.40000000002</v>
      </c>
      <c r="M463" s="130">
        <v>50</v>
      </c>
      <c r="N463" s="130">
        <v>76334.700000000012</v>
      </c>
      <c r="Q463" s="157"/>
      <c r="R463" s="157"/>
    </row>
    <row r="464" spans="1:18" x14ac:dyDescent="0.35">
      <c r="A464" s="130"/>
      <c r="B464" s="159">
        <v>20</v>
      </c>
      <c r="C464" s="164" t="s">
        <v>605</v>
      </c>
      <c r="D464" s="127" t="s">
        <v>606</v>
      </c>
      <c r="E464" s="127" t="s">
        <v>141</v>
      </c>
      <c r="F464" s="128" t="s">
        <v>481</v>
      </c>
      <c r="G464" s="128"/>
      <c r="H464" s="128" t="s">
        <v>136</v>
      </c>
      <c r="I464" s="145">
        <v>3</v>
      </c>
      <c r="J464" s="162" t="s">
        <v>141</v>
      </c>
      <c r="K464" s="130">
        <v>0</v>
      </c>
      <c r="L464" s="130">
        <v>0</v>
      </c>
      <c r="M464" s="130">
        <v>77</v>
      </c>
      <c r="N464" s="130">
        <v>0</v>
      </c>
      <c r="Q464" s="157"/>
      <c r="R464" s="157"/>
    </row>
    <row r="465" spans="1:18" x14ac:dyDescent="0.35">
      <c r="A465" s="130"/>
      <c r="B465" s="159">
        <v>30</v>
      </c>
      <c r="C465" s="16" t="s">
        <v>607</v>
      </c>
      <c r="D465" s="127" t="s">
        <v>608</v>
      </c>
      <c r="E465" s="127"/>
      <c r="F465" s="128" t="s">
        <v>481</v>
      </c>
      <c r="G465" s="128"/>
      <c r="H465" s="128" t="s">
        <v>136</v>
      </c>
      <c r="I465" s="145">
        <v>3</v>
      </c>
      <c r="J465" s="162"/>
      <c r="K465" s="130">
        <v>18354.96</v>
      </c>
      <c r="L465" s="130">
        <v>55064.88</v>
      </c>
      <c r="M465" s="130">
        <v>27</v>
      </c>
      <c r="N465" s="130">
        <v>40197.370000000003</v>
      </c>
      <c r="Q465" s="157"/>
      <c r="R465" s="157"/>
    </row>
    <row r="466" spans="1:18" x14ac:dyDescent="0.35">
      <c r="A466" s="130"/>
      <c r="B466" s="159">
        <v>40</v>
      </c>
      <c r="C466" s="16" t="s">
        <v>609</v>
      </c>
      <c r="D466" s="127" t="s">
        <v>610</v>
      </c>
      <c r="E466" s="127"/>
      <c r="F466" s="128" t="s">
        <v>481</v>
      </c>
      <c r="G466" s="128"/>
      <c r="H466" s="128" t="s">
        <v>136</v>
      </c>
      <c r="I466" s="145">
        <v>9</v>
      </c>
      <c r="J466" s="162"/>
      <c r="K466" s="130">
        <v>4668.6600000000008</v>
      </c>
      <c r="L466" s="130">
        <v>42017.94000000001</v>
      </c>
      <c r="M466" s="130">
        <v>77</v>
      </c>
      <c r="N466" s="130">
        <v>9664.130000000001</v>
      </c>
      <c r="Q466" s="157"/>
      <c r="R466" s="157"/>
    </row>
    <row r="467" spans="1:18" x14ac:dyDescent="0.35">
      <c r="A467" s="125"/>
      <c r="B467" s="159">
        <v>50</v>
      </c>
      <c r="C467" s="160" t="s">
        <v>603</v>
      </c>
      <c r="D467" s="127" t="s">
        <v>604</v>
      </c>
      <c r="E467" s="127" t="s">
        <v>480</v>
      </c>
      <c r="F467" s="128" t="s">
        <v>481</v>
      </c>
      <c r="G467" s="128"/>
      <c r="H467" s="128" t="s">
        <v>136</v>
      </c>
      <c r="I467" s="145">
        <v>3</v>
      </c>
      <c r="J467" s="162" t="s">
        <v>141</v>
      </c>
      <c r="K467" s="130">
        <v>50889.80000000001</v>
      </c>
      <c r="L467" s="130">
        <v>152669.40000000002</v>
      </c>
      <c r="M467" s="130">
        <v>50</v>
      </c>
      <c r="N467" s="130">
        <v>76334.700000000012</v>
      </c>
      <c r="Q467" s="157"/>
      <c r="R467" s="157"/>
    </row>
    <row r="468" spans="1:18" x14ac:dyDescent="0.35">
      <c r="A468" s="130"/>
      <c r="B468" s="159">
        <v>60</v>
      </c>
      <c r="C468" s="164" t="s">
        <v>605</v>
      </c>
      <c r="D468" s="127" t="s">
        <v>606</v>
      </c>
      <c r="E468" s="127" t="s">
        <v>141</v>
      </c>
      <c r="F468" s="128" t="s">
        <v>481</v>
      </c>
      <c r="G468" s="128"/>
      <c r="H468" s="128" t="s">
        <v>136</v>
      </c>
      <c r="I468" s="145">
        <v>3</v>
      </c>
      <c r="J468" s="162" t="s">
        <v>141</v>
      </c>
      <c r="K468" s="130">
        <v>0</v>
      </c>
      <c r="L468" s="130">
        <v>0</v>
      </c>
      <c r="M468" s="130">
        <v>77</v>
      </c>
      <c r="N468" s="130">
        <v>0</v>
      </c>
      <c r="Q468" s="157"/>
      <c r="R468" s="157"/>
    </row>
    <row r="469" spans="1:18" x14ac:dyDescent="0.35">
      <c r="A469" s="130"/>
      <c r="B469" s="159">
        <v>70</v>
      </c>
      <c r="C469" s="16" t="s">
        <v>607</v>
      </c>
      <c r="D469" s="127" t="s">
        <v>608</v>
      </c>
      <c r="E469" s="127"/>
      <c r="F469" s="128" t="s">
        <v>481</v>
      </c>
      <c r="G469" s="128"/>
      <c r="H469" s="128" t="s">
        <v>136</v>
      </c>
      <c r="I469" s="145">
        <v>3</v>
      </c>
      <c r="J469" s="162"/>
      <c r="K469" s="130">
        <v>18354.96</v>
      </c>
      <c r="L469" s="130">
        <v>55064.88</v>
      </c>
      <c r="M469" s="130">
        <v>27</v>
      </c>
      <c r="N469" s="130">
        <v>40197.370000000003</v>
      </c>
      <c r="Q469" s="157"/>
      <c r="R469" s="157"/>
    </row>
    <row r="470" spans="1:18" x14ac:dyDescent="0.35">
      <c r="A470" s="130"/>
      <c r="B470" s="159">
        <v>80</v>
      </c>
      <c r="C470" s="16" t="s">
        <v>609</v>
      </c>
      <c r="D470" s="127" t="s">
        <v>610</v>
      </c>
      <c r="E470" s="127"/>
      <c r="F470" s="128" t="s">
        <v>481</v>
      </c>
      <c r="G470" s="128"/>
      <c r="H470" s="128" t="s">
        <v>136</v>
      </c>
      <c r="I470" s="145">
        <v>9</v>
      </c>
      <c r="J470" s="162"/>
      <c r="K470" s="130">
        <v>4668.6600000000008</v>
      </c>
      <c r="L470" s="130">
        <v>42017.94000000001</v>
      </c>
      <c r="M470" s="130">
        <v>77</v>
      </c>
      <c r="N470" s="130">
        <v>9664.130000000001</v>
      </c>
      <c r="Q470" s="157"/>
      <c r="R470" s="157"/>
    </row>
    <row r="471" spans="1:18" x14ac:dyDescent="0.35">
      <c r="A471" s="133" t="s">
        <v>801</v>
      </c>
      <c r="B471" s="133" t="s">
        <v>141</v>
      </c>
      <c r="C471" s="165" t="s">
        <v>141</v>
      </c>
      <c r="D471" s="133" t="s">
        <v>141</v>
      </c>
      <c r="E471" s="133" t="s">
        <v>141</v>
      </c>
      <c r="F471" s="133" t="s">
        <v>141</v>
      </c>
      <c r="G471" s="133" t="s">
        <v>141</v>
      </c>
      <c r="H471" s="133" t="s">
        <v>141</v>
      </c>
      <c r="I471" s="134" t="s">
        <v>141</v>
      </c>
      <c r="J471" s="165" t="s">
        <v>141</v>
      </c>
      <c r="K471" s="133" t="s">
        <v>141</v>
      </c>
      <c r="L471" s="133" t="s">
        <v>141</v>
      </c>
      <c r="M471" s="167" t="s">
        <v>497</v>
      </c>
      <c r="N471" s="135">
        <v>252392.40000000002</v>
      </c>
      <c r="Q471" s="171"/>
      <c r="R471" s="157"/>
    </row>
    <row r="472" spans="1:18" x14ac:dyDescent="0.35">
      <c r="I472" s="115"/>
      <c r="K472" t="s">
        <v>141</v>
      </c>
      <c r="L472" t="s">
        <v>141</v>
      </c>
      <c r="M472" s="130" t="s">
        <v>141</v>
      </c>
      <c r="Q472" s="157"/>
      <c r="R472" s="157"/>
    </row>
    <row r="473" spans="1:18" x14ac:dyDescent="0.35">
      <c r="I473" s="115"/>
      <c r="K473" t="s">
        <v>141</v>
      </c>
      <c r="L473" t="s">
        <v>141</v>
      </c>
      <c r="M473" s="130" t="s">
        <v>141</v>
      </c>
      <c r="Q473" s="157"/>
      <c r="R473" s="157"/>
    </row>
    <row r="474" spans="1:18" x14ac:dyDescent="0.35">
      <c r="A474" s="91" t="s">
        <v>687</v>
      </c>
      <c r="B474" s="91" t="s">
        <v>434</v>
      </c>
      <c r="C474" s="155"/>
      <c r="D474" s="122"/>
      <c r="E474" s="122"/>
      <c r="F474" s="122"/>
      <c r="G474" s="122"/>
      <c r="H474" s="122"/>
      <c r="I474" s="115"/>
      <c r="J474" s="155"/>
      <c r="K474" s="122" t="s">
        <v>141</v>
      </c>
      <c r="L474" s="122" t="s">
        <v>141</v>
      </c>
      <c r="M474" s="130" t="s">
        <v>141</v>
      </c>
      <c r="N474" s="123"/>
      <c r="Q474" s="157"/>
      <c r="R474" s="157"/>
    </row>
    <row r="475" spans="1:18" x14ac:dyDescent="0.35">
      <c r="A475" s="125"/>
      <c r="B475" s="159">
        <v>10</v>
      </c>
      <c r="C475" s="160" t="s">
        <v>585</v>
      </c>
      <c r="D475" s="127" t="s">
        <v>586</v>
      </c>
      <c r="E475" s="127" t="s">
        <v>480</v>
      </c>
      <c r="F475" s="128" t="s">
        <v>481</v>
      </c>
      <c r="G475" s="128"/>
      <c r="H475" s="128" t="s">
        <v>136</v>
      </c>
      <c r="I475" s="146">
        <v>6</v>
      </c>
      <c r="J475" s="162" t="s">
        <v>141</v>
      </c>
      <c r="K475" s="130">
        <v>41999</v>
      </c>
      <c r="L475" s="130">
        <v>251994</v>
      </c>
      <c r="M475" s="130">
        <v>50</v>
      </c>
      <c r="N475" s="130">
        <v>125997</v>
      </c>
      <c r="Q475" s="158"/>
      <c r="R475" s="157"/>
    </row>
    <row r="476" spans="1:18" x14ac:dyDescent="0.35">
      <c r="A476" s="130"/>
      <c r="B476" s="159">
        <v>20</v>
      </c>
      <c r="C476" s="164" t="s">
        <v>677</v>
      </c>
      <c r="D476" s="127" t="s">
        <v>769</v>
      </c>
      <c r="E476" s="127" t="s">
        <v>141</v>
      </c>
      <c r="F476" s="128" t="s">
        <v>481</v>
      </c>
      <c r="G476" s="128"/>
      <c r="H476" s="128" t="s">
        <v>136</v>
      </c>
      <c r="I476" s="146">
        <v>6</v>
      </c>
      <c r="J476" s="162" t="s">
        <v>141</v>
      </c>
      <c r="K476" s="130">
        <v>18336</v>
      </c>
      <c r="L476" s="130">
        <v>110016</v>
      </c>
      <c r="M476" s="130">
        <v>70</v>
      </c>
      <c r="N476" s="130">
        <v>33004.800000000003</v>
      </c>
      <c r="Q476" s="158"/>
      <c r="R476" s="157"/>
    </row>
    <row r="477" spans="1:18" x14ac:dyDescent="0.35">
      <c r="A477" s="130"/>
      <c r="B477" s="159">
        <v>30</v>
      </c>
      <c r="C477" s="16" t="s">
        <v>536</v>
      </c>
      <c r="D477" s="127" t="s">
        <v>537</v>
      </c>
      <c r="E477" s="127"/>
      <c r="F477" s="128" t="s">
        <v>481</v>
      </c>
      <c r="G477" s="128"/>
      <c r="H477" s="128" t="s">
        <v>136</v>
      </c>
      <c r="I477" s="146">
        <v>12</v>
      </c>
      <c r="J477" s="162"/>
      <c r="K477" s="130">
        <v>799</v>
      </c>
      <c r="L477" s="130">
        <v>9588</v>
      </c>
      <c r="M477" s="130">
        <v>50</v>
      </c>
      <c r="N477" s="130">
        <v>4794</v>
      </c>
      <c r="Q477" s="158"/>
      <c r="R477" s="157"/>
    </row>
    <row r="478" spans="1:18" x14ac:dyDescent="0.35">
      <c r="A478" s="125"/>
      <c r="B478" s="159">
        <v>40</v>
      </c>
      <c r="C478" s="160" t="s">
        <v>585</v>
      </c>
      <c r="D478" s="127" t="s">
        <v>586</v>
      </c>
      <c r="E478" s="127" t="s">
        <v>480</v>
      </c>
      <c r="F478" s="128" t="s">
        <v>481</v>
      </c>
      <c r="G478" s="128"/>
      <c r="H478" s="128" t="s">
        <v>136</v>
      </c>
      <c r="I478" s="146">
        <v>1</v>
      </c>
      <c r="J478" s="162" t="s">
        <v>141</v>
      </c>
      <c r="K478" s="130">
        <v>41999</v>
      </c>
      <c r="L478" s="130">
        <v>41999</v>
      </c>
      <c r="M478" s="130">
        <v>100</v>
      </c>
      <c r="N478" s="130">
        <v>0</v>
      </c>
      <c r="Q478" s="158"/>
      <c r="R478" s="157"/>
    </row>
    <row r="479" spans="1:18" x14ac:dyDescent="0.35">
      <c r="A479" s="133" t="s">
        <v>802</v>
      </c>
      <c r="B479" s="159" t="s">
        <v>141</v>
      </c>
      <c r="C479" s="165" t="s">
        <v>141</v>
      </c>
      <c r="D479" s="133" t="s">
        <v>141</v>
      </c>
      <c r="E479" s="133" t="s">
        <v>141</v>
      </c>
      <c r="F479" s="133" t="s">
        <v>141</v>
      </c>
      <c r="G479" s="133" t="s">
        <v>141</v>
      </c>
      <c r="H479" s="133" t="s">
        <v>141</v>
      </c>
      <c r="I479" s="134" t="s">
        <v>141</v>
      </c>
      <c r="J479" s="165" t="s">
        <v>141</v>
      </c>
      <c r="K479" s="133" t="s">
        <v>141</v>
      </c>
      <c r="L479" s="133" t="s">
        <v>141</v>
      </c>
      <c r="M479" s="167" t="s">
        <v>497</v>
      </c>
      <c r="N479" s="168">
        <v>163795.79999999999</v>
      </c>
      <c r="O479" s="169" t="s">
        <v>141</v>
      </c>
      <c r="P479" s="170"/>
      <c r="Q479" s="171"/>
      <c r="R479" s="157"/>
    </row>
    <row r="480" spans="1:18" x14ac:dyDescent="0.35">
      <c r="M480" s="130" t="s">
        <v>141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281E-32C5-4175-9BBA-151E2170C35B}">
  <sheetPr>
    <tabColor rgb="FFFFFF00"/>
  </sheetPr>
  <dimension ref="A1:BO367"/>
  <sheetViews>
    <sheetView zoomScale="85" zoomScaleNormal="85" workbookViewId="0">
      <pane xSplit="4" ySplit="3" topLeftCell="E4" activePane="bottomRight" state="frozen"/>
      <selection activeCell="E19" sqref="E19"/>
      <selection pane="topRight" activeCell="E19" sqref="E19"/>
      <selection pane="bottomLeft" activeCell="E19" sqref="E19"/>
      <selection pane="bottomRight" activeCell="E33" sqref="E33"/>
    </sheetView>
  </sheetViews>
  <sheetFormatPr defaultColWidth="8.7265625" defaultRowHeight="25" customHeight="1" outlineLevelCol="2" x14ac:dyDescent="0.35"/>
  <cols>
    <col min="1" max="1" width="28.453125" customWidth="1"/>
    <col min="2" max="2" width="14.7265625" customWidth="1"/>
    <col min="3" max="3" width="9.54296875" customWidth="1"/>
    <col min="4" max="4" width="11.26953125" customWidth="1"/>
    <col min="5" max="5" width="116.7265625" style="16" customWidth="1"/>
    <col min="6" max="6" width="23" style="143" customWidth="1"/>
    <col min="7" max="7" width="13.453125" style="24" bestFit="1" customWidth="1"/>
    <col min="8" max="8" width="24.453125" hidden="1" customWidth="1" outlineLevel="1"/>
    <col min="9" max="13" width="12.453125" hidden="1" customWidth="1" outlineLevel="2"/>
    <col min="14" max="14" width="18.7265625" hidden="1" customWidth="1" outlineLevel="2"/>
    <col min="15" max="15" width="24.453125" hidden="1" customWidth="1" outlineLevel="2"/>
    <col min="16" max="16" width="17.7265625" hidden="1" customWidth="1" outlineLevel="1" collapsed="1"/>
    <col min="17" max="30" width="14.7265625" hidden="1" customWidth="1" outlineLevel="2"/>
    <col min="31" max="31" width="14.7265625" hidden="1" customWidth="1" outlineLevel="1" collapsed="1"/>
    <col min="32" max="32" width="2.7265625" hidden="1" customWidth="1" outlineLevel="1"/>
    <col min="33" max="33" width="5.7265625" style="111" hidden="1" customWidth="1" outlineLevel="1"/>
    <col min="34" max="34" width="5.7265625" style="112" hidden="1" customWidth="1" outlineLevel="1"/>
    <col min="35" max="38" width="5.7265625" hidden="1" customWidth="1" outlineLevel="1"/>
    <col min="39" max="39" width="2.7265625" customWidth="1" collapsed="1"/>
    <col min="40" max="44" width="14.453125" hidden="1" customWidth="1" outlineLevel="2"/>
    <col min="45" max="45" width="2.7265625" hidden="1" customWidth="1" outlineLevel="1" collapsed="1"/>
    <col min="46" max="46" width="14.26953125" hidden="1" customWidth="1" outlineLevel="2"/>
    <col min="47" max="47" width="13.26953125" hidden="1" customWidth="1" outlineLevel="2"/>
    <col min="48" max="48" width="16.26953125" hidden="1" customWidth="1" outlineLevel="2"/>
    <col min="49" max="49" width="11.26953125" hidden="1" customWidth="1" outlineLevel="2"/>
    <col min="50" max="50" width="13.7265625" hidden="1" customWidth="1" outlineLevel="2"/>
    <col min="51" max="52" width="10.453125" hidden="1" customWidth="1" outlineLevel="2"/>
    <col min="53" max="53" width="2.7265625" hidden="1" customWidth="1" outlineLevel="1" collapsed="1"/>
    <col min="54" max="54" width="22.26953125" hidden="1" customWidth="1" outlineLevel="2"/>
    <col min="55" max="55" width="16.26953125" hidden="1" customWidth="1" outlineLevel="2"/>
    <col min="56" max="56" width="2.7265625" hidden="1" customWidth="1" outlineLevel="1"/>
    <col min="57" max="57" width="13.54296875" hidden="1" customWidth="1" outlineLevel="2"/>
    <col min="58" max="58" width="14.26953125" hidden="1" customWidth="1" outlineLevel="2"/>
    <col min="59" max="59" width="13.453125" hidden="1" customWidth="1" outlineLevel="2"/>
    <col min="60" max="60" width="15.453125" hidden="1" customWidth="1" outlineLevel="2"/>
    <col min="61" max="61" width="12.54296875" hidden="1" customWidth="1" outlineLevel="2"/>
    <col min="62" max="62" width="19.453125" hidden="1" customWidth="1" outlineLevel="2"/>
    <col min="63" max="63" width="8.7265625" hidden="1" customWidth="1" outlineLevel="1" collapsed="1"/>
    <col min="64" max="64" width="8.7265625" collapsed="1"/>
  </cols>
  <sheetData>
    <row r="1" spans="1:67" ht="25" customHeight="1" x14ac:dyDescent="0.35">
      <c r="I1" s="25" t="s">
        <v>64</v>
      </c>
      <c r="J1" s="25"/>
      <c r="K1" s="25"/>
      <c r="L1" s="25"/>
      <c r="M1" s="25"/>
      <c r="N1" s="25" t="s">
        <v>65</v>
      </c>
      <c r="R1" s="265" t="s">
        <v>66</v>
      </c>
      <c r="S1" s="265"/>
      <c r="T1" s="265"/>
      <c r="U1" s="265"/>
      <c r="V1" s="265"/>
      <c r="W1" s="265"/>
      <c r="X1" s="265"/>
      <c r="Y1" s="265"/>
      <c r="Z1" s="265"/>
      <c r="AA1" s="265"/>
      <c r="AB1" s="265"/>
      <c r="AC1" s="265"/>
      <c r="AD1" s="265"/>
      <c r="AE1" s="265"/>
      <c r="AF1" s="265"/>
      <c r="AG1" s="265"/>
      <c r="AH1" s="265"/>
      <c r="AM1" s="31"/>
      <c r="AS1" s="31"/>
    </row>
    <row r="2" spans="1:67" ht="25" customHeight="1" x14ac:dyDescent="0.35">
      <c r="A2" s="206" t="s">
        <v>68</v>
      </c>
      <c r="B2" s="206"/>
      <c r="C2" s="206"/>
      <c r="D2" s="206"/>
      <c r="E2" s="207"/>
      <c r="F2" s="108"/>
      <c r="G2" s="208" t="s">
        <v>69</v>
      </c>
      <c r="H2" s="208"/>
      <c r="I2" s="276" t="s">
        <v>70</v>
      </c>
      <c r="J2" s="276"/>
      <c r="K2" s="276"/>
      <c r="L2" s="276"/>
      <c r="M2" s="276"/>
      <c r="N2" s="276"/>
      <c r="O2" s="209" t="s">
        <v>71</v>
      </c>
      <c r="P2" s="209"/>
      <c r="Q2" s="209"/>
      <c r="R2" s="209"/>
      <c r="S2" s="209"/>
      <c r="T2" s="209"/>
      <c r="U2" s="209"/>
      <c r="V2" s="209"/>
      <c r="W2" s="277"/>
      <c r="X2" s="277"/>
      <c r="Y2" s="277"/>
      <c r="Z2" s="277"/>
      <c r="AA2" s="277"/>
      <c r="AB2" s="277"/>
      <c r="AC2" s="277"/>
      <c r="AD2" s="277"/>
      <c r="AE2" s="277"/>
      <c r="AF2" s="277"/>
      <c r="AG2" s="277"/>
      <c r="AH2" s="277"/>
      <c r="AI2" s="210"/>
      <c r="AJ2" s="210"/>
      <c r="AK2" s="210"/>
      <c r="AL2" s="210"/>
      <c r="AM2" s="210"/>
      <c r="AN2" s="270" t="s">
        <v>72</v>
      </c>
      <c r="AO2" s="270"/>
      <c r="AP2" s="270"/>
      <c r="AQ2" s="270"/>
      <c r="AR2" s="270"/>
      <c r="AS2" s="210"/>
      <c r="AT2" s="277" t="s">
        <v>73</v>
      </c>
      <c r="AU2" s="277"/>
      <c r="AV2" s="277"/>
      <c r="AW2" s="277"/>
      <c r="AX2" s="277"/>
      <c r="AY2" s="264" t="s">
        <v>74</v>
      </c>
      <c r="AZ2" s="264"/>
    </row>
    <row r="3" spans="1:67" s="24" customFormat="1" ht="50.15" customHeight="1" x14ac:dyDescent="0.35">
      <c r="A3" s="211" t="s">
        <v>2</v>
      </c>
      <c r="B3" s="211" t="s">
        <v>78</v>
      </c>
      <c r="C3" s="212" t="s">
        <v>79</v>
      </c>
      <c r="D3" s="211" t="s">
        <v>1</v>
      </c>
      <c r="E3" s="213" t="s">
        <v>3</v>
      </c>
      <c r="F3" s="214" t="s">
        <v>688</v>
      </c>
      <c r="G3" s="211" t="s">
        <v>69</v>
      </c>
      <c r="H3" s="211" t="s">
        <v>81</v>
      </c>
      <c r="I3" s="215" t="s">
        <v>82</v>
      </c>
      <c r="J3" s="215" t="s">
        <v>83</v>
      </c>
      <c r="K3" s="215" t="s">
        <v>84</v>
      </c>
      <c r="L3" s="215" t="s">
        <v>1512</v>
      </c>
      <c r="M3" s="215" t="s">
        <v>85</v>
      </c>
      <c r="N3" s="215" t="s">
        <v>86</v>
      </c>
      <c r="O3" s="216" t="s">
        <v>87</v>
      </c>
      <c r="P3" s="216" t="s">
        <v>88</v>
      </c>
      <c r="Q3" s="216" t="s">
        <v>89</v>
      </c>
      <c r="R3" s="217" t="s">
        <v>90</v>
      </c>
      <c r="S3" s="217" t="s">
        <v>91</v>
      </c>
      <c r="T3" s="217" t="s">
        <v>92</v>
      </c>
      <c r="U3" s="217" t="s">
        <v>91</v>
      </c>
      <c r="V3" s="217" t="s">
        <v>93</v>
      </c>
      <c r="W3" s="217" t="s">
        <v>94</v>
      </c>
      <c r="X3" s="216" t="s">
        <v>95</v>
      </c>
      <c r="Y3" s="216" t="s">
        <v>96</v>
      </c>
      <c r="Z3" s="216" t="s">
        <v>97</v>
      </c>
      <c r="AA3" s="217" t="s">
        <v>98</v>
      </c>
      <c r="AB3" s="217" t="s">
        <v>99</v>
      </c>
      <c r="AC3" s="217" t="s">
        <v>100</v>
      </c>
      <c r="AD3" s="218" t="s">
        <v>101</v>
      </c>
      <c r="AE3" s="218" t="s">
        <v>102</v>
      </c>
      <c r="AF3" s="210"/>
      <c r="AG3" s="216" t="s">
        <v>103</v>
      </c>
      <c r="AH3" s="219" t="s">
        <v>104</v>
      </c>
      <c r="AI3" s="219" t="s">
        <v>105</v>
      </c>
      <c r="AJ3" s="219" t="s">
        <v>106</v>
      </c>
      <c r="AK3" s="219" t="s">
        <v>107</v>
      </c>
      <c r="AL3" s="219" t="s">
        <v>108</v>
      </c>
      <c r="AM3" s="210"/>
      <c r="AN3" s="220" t="s">
        <v>109</v>
      </c>
      <c r="AO3" s="220" t="s">
        <v>110</v>
      </c>
      <c r="AP3" s="220" t="s">
        <v>111</v>
      </c>
      <c r="AQ3" s="220" t="s">
        <v>1943</v>
      </c>
      <c r="AR3" s="220" t="s">
        <v>112</v>
      </c>
      <c r="AS3" s="210"/>
      <c r="AT3" s="221" t="s">
        <v>113</v>
      </c>
      <c r="AU3" s="221" t="s">
        <v>114</v>
      </c>
      <c r="AV3" s="221" t="s">
        <v>115</v>
      </c>
      <c r="AW3" s="216" t="s">
        <v>116</v>
      </c>
      <c r="AX3" s="216" t="s">
        <v>117</v>
      </c>
      <c r="AY3" s="222" t="s">
        <v>118</v>
      </c>
      <c r="AZ3" s="222" t="s">
        <v>119</v>
      </c>
      <c r="BA3" s="60"/>
      <c r="BB3" s="60" t="s">
        <v>120</v>
      </c>
      <c r="BC3" s="60" t="s">
        <v>121</v>
      </c>
      <c r="BD3" s="60"/>
      <c r="BE3" s="60" t="s">
        <v>122</v>
      </c>
      <c r="BF3" s="60" t="s">
        <v>123</v>
      </c>
      <c r="BG3" s="60" t="s">
        <v>124</v>
      </c>
      <c r="BH3" s="60" t="s">
        <v>125</v>
      </c>
      <c r="BI3" s="60" t="s">
        <v>126</v>
      </c>
      <c r="BJ3" s="60" t="s">
        <v>127</v>
      </c>
      <c r="BL3" s="3" t="s">
        <v>18</v>
      </c>
    </row>
    <row r="4" spans="1:67" s="226" customFormat="1" ht="25" customHeight="1" x14ac:dyDescent="0.35">
      <c r="A4" s="43" t="s">
        <v>803</v>
      </c>
      <c r="B4" s="43" t="s">
        <v>128</v>
      </c>
      <c r="C4" s="10" t="s">
        <v>129</v>
      </c>
      <c r="D4" s="223" t="s">
        <v>19</v>
      </c>
      <c r="E4" s="224" t="s">
        <v>1646</v>
      </c>
      <c r="F4" s="225" t="s">
        <v>1647</v>
      </c>
      <c r="G4" s="46">
        <v>15</v>
      </c>
      <c r="H4" s="10" t="s">
        <v>130</v>
      </c>
      <c r="I4" s="10" t="s">
        <v>131</v>
      </c>
      <c r="J4" s="10" t="s">
        <v>132</v>
      </c>
      <c r="K4" s="47">
        <v>1000</v>
      </c>
      <c r="L4" s="10" t="s">
        <v>1513</v>
      </c>
      <c r="M4" s="10" t="s">
        <v>133</v>
      </c>
      <c r="N4" s="46"/>
      <c r="O4" s="48" t="s">
        <v>134</v>
      </c>
      <c r="P4" s="10" t="s">
        <v>135</v>
      </c>
      <c r="Q4" s="46" t="s">
        <v>136</v>
      </c>
      <c r="R4" s="46"/>
      <c r="S4" s="46"/>
      <c r="T4" s="46"/>
      <c r="U4" s="46"/>
      <c r="V4" s="46"/>
      <c r="W4" s="46"/>
      <c r="X4" s="46" t="s">
        <v>137</v>
      </c>
      <c r="Y4" s="46"/>
      <c r="Z4" s="46"/>
      <c r="AA4" s="46" t="s">
        <v>138</v>
      </c>
      <c r="AB4" s="46">
        <v>3</v>
      </c>
      <c r="AC4" s="46" t="s">
        <v>139</v>
      </c>
      <c r="AD4" s="46" t="s">
        <v>140</v>
      </c>
      <c r="AE4" s="10">
        <f>10%*K4</f>
        <v>100</v>
      </c>
      <c r="AF4" s="210"/>
      <c r="AG4" s="46"/>
      <c r="AH4" s="46"/>
      <c r="AI4" s="10" t="str" cm="1">
        <f t="array" ref="AI4">IF(B4="Fortinet",INDEX(#REF!,MATCH(1,('Site Addresses (Phase 2)'!AG4=#REF!)*('Site Addresses (Phase 2)'!AH4=#REF!),0)),"")</f>
        <v/>
      </c>
      <c r="AJ4" s="10" t="str">
        <f>IF(B4="Fortinet",_xlfn.IFNA(VLOOKUP(AG4,#REF!,2,FALSE),"Please select option under Full PRMA Coverage column"),"")</f>
        <v/>
      </c>
      <c r="AK4" s="10" t="str">
        <f t="shared" ref="AK4:AL38" si="0">IF($B4="Fortinet","SS to fill in","")</f>
        <v/>
      </c>
      <c r="AL4" s="10" t="str">
        <f t="shared" si="0"/>
        <v/>
      </c>
      <c r="AM4" s="210"/>
      <c r="AN4" s="46" t="s">
        <v>142</v>
      </c>
      <c r="AO4" s="46" t="s">
        <v>143</v>
      </c>
      <c r="AP4" s="46">
        <v>1</v>
      </c>
      <c r="AQ4" s="46"/>
      <c r="AR4" s="49"/>
      <c r="AS4" s="210"/>
      <c r="AT4" s="49"/>
      <c r="AU4" s="50"/>
      <c r="AV4" s="50"/>
      <c r="AW4" s="51"/>
      <c r="AX4" s="51"/>
      <c r="AY4" s="13"/>
      <c r="AZ4" s="13"/>
      <c r="BA4" s="13"/>
      <c r="BB4" s="13"/>
      <c r="BC4" s="13"/>
      <c r="BD4" s="13"/>
      <c r="BE4" s="13" t="str">
        <f t="shared" ref="BE4:BJ19" si="1">CONCATENATE($B4,BE$3)</f>
        <v>SilverpeakSFP</v>
      </c>
      <c r="BF4" s="13" t="str">
        <f t="shared" si="1"/>
        <v>SilverpeakPIM</v>
      </c>
      <c r="BG4" s="13" t="str">
        <f t="shared" si="1"/>
        <v>SilverpeakBW</v>
      </c>
      <c r="BH4" s="13" t="str">
        <f t="shared" si="1"/>
        <v>SilverpeakCable</v>
      </c>
      <c r="BI4" s="13" t="str">
        <f t="shared" si="1"/>
        <v>SilverpeakPC</v>
      </c>
      <c r="BJ4" s="13" t="str">
        <f t="shared" si="1"/>
        <v>SilverpeakFull PRMA</v>
      </c>
      <c r="BL4" s="226">
        <f>IF(ISBLANK($G4),"",COUNTA($G$4:G4))</f>
        <v>1</v>
      </c>
    </row>
    <row r="5" spans="1:67" s="226" customFormat="1" ht="25" customHeight="1" x14ac:dyDescent="0.35">
      <c r="A5" s="43" t="s">
        <v>808</v>
      </c>
      <c r="B5" s="43" t="s">
        <v>128</v>
      </c>
      <c r="C5" s="10" t="s">
        <v>129</v>
      </c>
      <c r="D5" s="223" t="s">
        <v>19</v>
      </c>
      <c r="E5" s="224" t="s">
        <v>1648</v>
      </c>
      <c r="F5" s="225" t="s">
        <v>1649</v>
      </c>
      <c r="G5" s="46">
        <v>16</v>
      </c>
      <c r="H5" s="10" t="s">
        <v>130</v>
      </c>
      <c r="I5" s="10" t="s">
        <v>131</v>
      </c>
      <c r="J5" s="10" t="s">
        <v>132</v>
      </c>
      <c r="K5" s="47">
        <v>1000</v>
      </c>
      <c r="L5" s="10" t="s">
        <v>1514</v>
      </c>
      <c r="M5" s="10" t="s">
        <v>133</v>
      </c>
      <c r="N5" s="46"/>
      <c r="O5" s="48" t="s">
        <v>134</v>
      </c>
      <c r="P5" s="10" t="s">
        <v>144</v>
      </c>
      <c r="Q5" s="46" t="s">
        <v>136</v>
      </c>
      <c r="R5" s="46"/>
      <c r="S5" s="46"/>
      <c r="T5" s="46"/>
      <c r="U5" s="46"/>
      <c r="V5" s="46"/>
      <c r="W5" s="46"/>
      <c r="X5" s="46" t="s">
        <v>137</v>
      </c>
      <c r="Y5" s="46"/>
      <c r="Z5" s="46"/>
      <c r="AA5" s="46" t="s">
        <v>138</v>
      </c>
      <c r="AB5" s="46">
        <v>3</v>
      </c>
      <c r="AC5" s="46" t="s">
        <v>139</v>
      </c>
      <c r="AD5" s="46" t="s">
        <v>140</v>
      </c>
      <c r="AE5" s="10">
        <f t="shared" ref="AE5:AE68" si="2">10%*K5</f>
        <v>100</v>
      </c>
      <c r="AF5" s="210"/>
      <c r="AG5" s="46"/>
      <c r="AH5" s="46"/>
      <c r="AI5" s="10" t="str" cm="1">
        <f t="array" ref="AI5">IF(B5="Fortinet",INDEX(#REF!,MATCH(1,('Site Addresses (Phase 2)'!AG5=#REF!)*('Site Addresses (Phase 2)'!AH5=#REF!),0)),"")</f>
        <v/>
      </c>
      <c r="AJ5" s="10" t="str">
        <f>IF(B5="Fortinet",_xlfn.IFNA(VLOOKUP(AG5,#REF!,2,FALSE),"Please select option under Full PRMA Coverage column"),"")</f>
        <v/>
      </c>
      <c r="AK5" s="10" t="str">
        <f t="shared" si="0"/>
        <v/>
      </c>
      <c r="AL5" s="10" t="str">
        <f t="shared" si="0"/>
        <v/>
      </c>
      <c r="AM5" s="210"/>
      <c r="AN5" s="46" t="s">
        <v>142</v>
      </c>
      <c r="AO5" s="46" t="s">
        <v>143</v>
      </c>
      <c r="AP5" s="46">
        <v>1</v>
      </c>
      <c r="AQ5" s="46"/>
      <c r="AR5" s="49"/>
      <c r="AS5" s="210"/>
      <c r="AT5" s="49"/>
      <c r="AU5" s="50"/>
      <c r="AV5" s="50"/>
      <c r="AW5" s="51"/>
      <c r="AX5" s="51"/>
      <c r="AY5" s="13"/>
      <c r="AZ5" s="13"/>
      <c r="BA5" s="13"/>
      <c r="BB5" s="13"/>
      <c r="BC5" s="13"/>
      <c r="BD5" s="13"/>
      <c r="BE5" s="13" t="str">
        <f t="shared" si="1"/>
        <v>SilverpeakSFP</v>
      </c>
      <c r="BF5" s="13" t="str">
        <f t="shared" si="1"/>
        <v>SilverpeakPIM</v>
      </c>
      <c r="BG5" s="13" t="str">
        <f t="shared" si="1"/>
        <v>SilverpeakBW</v>
      </c>
      <c r="BH5" s="13" t="str">
        <f t="shared" si="1"/>
        <v>SilverpeakCable</v>
      </c>
      <c r="BI5" s="13" t="str">
        <f t="shared" si="1"/>
        <v>SilverpeakPC</v>
      </c>
      <c r="BJ5" s="13" t="str">
        <f t="shared" si="1"/>
        <v>SilverpeakFull PRMA</v>
      </c>
      <c r="BL5" s="226">
        <f>IF(ISBLANK($G5),"",COUNTA($G$4:G5))</f>
        <v>2</v>
      </c>
    </row>
    <row r="6" spans="1:67" s="226" customFormat="1" ht="25" customHeight="1" x14ac:dyDescent="0.35">
      <c r="A6" s="43" t="s">
        <v>804</v>
      </c>
      <c r="B6" s="43" t="s">
        <v>128</v>
      </c>
      <c r="C6" s="10" t="s">
        <v>129</v>
      </c>
      <c r="D6" s="223" t="s">
        <v>21</v>
      </c>
      <c r="E6" s="224" t="s">
        <v>1650</v>
      </c>
      <c r="F6" s="225" t="s">
        <v>1651</v>
      </c>
      <c r="G6" s="46">
        <v>15</v>
      </c>
      <c r="H6" s="10" t="s">
        <v>130</v>
      </c>
      <c r="I6" s="10" t="s">
        <v>131</v>
      </c>
      <c r="J6" s="10" t="s">
        <v>132</v>
      </c>
      <c r="K6" s="47">
        <v>1000</v>
      </c>
      <c r="L6" s="10" t="s">
        <v>1513</v>
      </c>
      <c r="M6" s="10" t="s">
        <v>133</v>
      </c>
      <c r="N6" s="46"/>
      <c r="O6" s="48" t="s">
        <v>134</v>
      </c>
      <c r="P6" s="10" t="s">
        <v>135</v>
      </c>
      <c r="Q6" s="46" t="s">
        <v>136</v>
      </c>
      <c r="R6" s="46"/>
      <c r="S6" s="46"/>
      <c r="T6" s="46"/>
      <c r="U6" s="46"/>
      <c r="V6" s="46"/>
      <c r="W6" s="46"/>
      <c r="X6" s="46" t="s">
        <v>137</v>
      </c>
      <c r="Y6" s="46"/>
      <c r="Z6" s="46"/>
      <c r="AA6" s="46" t="s">
        <v>145</v>
      </c>
      <c r="AB6" s="46">
        <v>3</v>
      </c>
      <c r="AC6" s="46" t="s">
        <v>139</v>
      </c>
      <c r="AD6" s="46" t="s">
        <v>140</v>
      </c>
      <c r="AE6" s="10">
        <f t="shared" si="2"/>
        <v>100</v>
      </c>
      <c r="AF6" s="210"/>
      <c r="AG6" s="46"/>
      <c r="AH6" s="46"/>
      <c r="AI6" s="10" t="str" cm="1">
        <f t="array" ref="AI6">IF(B6="Fortinet",INDEX(#REF!,MATCH(1,('Site Addresses (Phase 2)'!AG6=#REF!)*('Site Addresses (Phase 2)'!AH6=#REF!),0)),"")</f>
        <v/>
      </c>
      <c r="AJ6" s="10" t="str">
        <f>IF(B6="Fortinet",_xlfn.IFNA(VLOOKUP(AG6,#REF!,2,FALSE),"Please select option under Full PRMA Coverage column"),"")</f>
        <v/>
      </c>
      <c r="AK6" s="10" t="str">
        <f t="shared" si="0"/>
        <v/>
      </c>
      <c r="AL6" s="10" t="str">
        <f t="shared" si="0"/>
        <v/>
      </c>
      <c r="AM6" s="210"/>
      <c r="AN6" s="46" t="s">
        <v>142</v>
      </c>
      <c r="AO6" s="46" t="s">
        <v>143</v>
      </c>
      <c r="AP6" s="46">
        <v>1</v>
      </c>
      <c r="AQ6" s="46"/>
      <c r="AR6" s="49"/>
      <c r="AS6" s="210"/>
      <c r="AT6" s="49"/>
      <c r="AU6" s="50"/>
      <c r="AV6" s="50"/>
      <c r="AW6" s="51"/>
      <c r="AX6" s="51"/>
      <c r="AY6" s="13"/>
      <c r="AZ6" s="13"/>
      <c r="BA6" s="13"/>
      <c r="BB6" s="13"/>
      <c r="BC6" s="13"/>
      <c r="BD6" s="13"/>
      <c r="BE6" s="13" t="str">
        <f t="shared" si="1"/>
        <v>SilverpeakSFP</v>
      </c>
      <c r="BF6" s="13" t="str">
        <f t="shared" si="1"/>
        <v>SilverpeakPIM</v>
      </c>
      <c r="BG6" s="13" t="str">
        <f t="shared" si="1"/>
        <v>SilverpeakBW</v>
      </c>
      <c r="BH6" s="13" t="str">
        <f t="shared" si="1"/>
        <v>SilverpeakCable</v>
      </c>
      <c r="BI6" s="13" t="str">
        <f t="shared" si="1"/>
        <v>SilverpeakPC</v>
      </c>
      <c r="BJ6" s="13" t="str">
        <f t="shared" si="1"/>
        <v>SilverpeakFull PRMA</v>
      </c>
      <c r="BL6" s="226">
        <f>IF(ISBLANK($G6),"",COUNTA($G$4:G6))</f>
        <v>3</v>
      </c>
    </row>
    <row r="7" spans="1:67" s="226" customFormat="1" ht="25" customHeight="1" x14ac:dyDescent="0.35">
      <c r="A7" s="43" t="s">
        <v>806</v>
      </c>
      <c r="B7" s="43" t="s">
        <v>128</v>
      </c>
      <c r="C7" s="10" t="s">
        <v>129</v>
      </c>
      <c r="D7" s="223" t="s">
        <v>21</v>
      </c>
      <c r="E7" s="224" t="s">
        <v>1650</v>
      </c>
      <c r="F7" s="225" t="s">
        <v>1651</v>
      </c>
      <c r="G7" s="46">
        <v>16</v>
      </c>
      <c r="H7" s="10" t="s">
        <v>130</v>
      </c>
      <c r="I7" s="10" t="s">
        <v>131</v>
      </c>
      <c r="J7" s="10" t="s">
        <v>132</v>
      </c>
      <c r="K7" s="47">
        <v>1000</v>
      </c>
      <c r="L7" s="10" t="s">
        <v>1514</v>
      </c>
      <c r="M7" s="10" t="s">
        <v>133</v>
      </c>
      <c r="N7" s="46"/>
      <c r="O7" s="48" t="s">
        <v>134</v>
      </c>
      <c r="P7" s="10" t="s">
        <v>144</v>
      </c>
      <c r="Q7" s="46" t="s">
        <v>136</v>
      </c>
      <c r="R7" s="46"/>
      <c r="S7" s="46"/>
      <c r="T7" s="46"/>
      <c r="U7" s="46"/>
      <c r="V7" s="46"/>
      <c r="W7" s="46"/>
      <c r="X7" s="46" t="s">
        <v>137</v>
      </c>
      <c r="Y7" s="46"/>
      <c r="Z7" s="46"/>
      <c r="AA7" s="46" t="s">
        <v>145</v>
      </c>
      <c r="AB7" s="46">
        <v>3</v>
      </c>
      <c r="AC7" s="46" t="s">
        <v>139</v>
      </c>
      <c r="AD7" s="46" t="s">
        <v>140</v>
      </c>
      <c r="AE7" s="10">
        <f t="shared" si="2"/>
        <v>100</v>
      </c>
      <c r="AF7" s="210"/>
      <c r="AG7" s="46"/>
      <c r="AH7" s="46"/>
      <c r="AI7" s="10" t="str" cm="1">
        <f t="array" ref="AI7">IF(B7="Fortinet",INDEX(#REF!,MATCH(1,('Site Addresses (Phase 2)'!AG7=#REF!)*('Site Addresses (Phase 2)'!AH7=#REF!),0)),"")</f>
        <v/>
      </c>
      <c r="AJ7" s="10" t="str">
        <f>IF(B7="Fortinet",_xlfn.IFNA(VLOOKUP(AG7,#REF!,2,FALSE),"Please select option under Full PRMA Coverage column"),"")</f>
        <v/>
      </c>
      <c r="AK7" s="10" t="str">
        <f t="shared" si="0"/>
        <v/>
      </c>
      <c r="AL7" s="10" t="str">
        <f t="shared" si="0"/>
        <v/>
      </c>
      <c r="AM7" s="210"/>
      <c r="AN7" s="46" t="s">
        <v>142</v>
      </c>
      <c r="AO7" s="46" t="s">
        <v>143</v>
      </c>
      <c r="AP7" s="46">
        <v>1</v>
      </c>
      <c r="AQ7" s="46"/>
      <c r="AR7" s="49"/>
      <c r="AS7" s="210"/>
      <c r="AT7" s="49"/>
      <c r="AU7" s="50"/>
      <c r="AV7" s="50"/>
      <c r="AW7" s="51"/>
      <c r="AX7" s="51"/>
      <c r="AY7" s="13"/>
      <c r="AZ7" s="13"/>
      <c r="BA7" s="13"/>
      <c r="BB7" s="13"/>
      <c r="BC7" s="13"/>
      <c r="BD7" s="13"/>
      <c r="BE7" s="13" t="str">
        <f t="shared" si="1"/>
        <v>SilverpeakSFP</v>
      </c>
      <c r="BF7" s="13" t="str">
        <f t="shared" si="1"/>
        <v>SilverpeakPIM</v>
      </c>
      <c r="BG7" s="13" t="str">
        <f t="shared" si="1"/>
        <v>SilverpeakBW</v>
      </c>
      <c r="BH7" s="13" t="str">
        <f t="shared" si="1"/>
        <v>SilverpeakCable</v>
      </c>
      <c r="BI7" s="13" t="str">
        <f t="shared" si="1"/>
        <v>SilverpeakPC</v>
      </c>
      <c r="BJ7" s="13" t="str">
        <f t="shared" si="1"/>
        <v>SilverpeakFull PRMA</v>
      </c>
      <c r="BL7" s="226">
        <f>IF(ISBLANK($G7),"",COUNTA($G$4:G7))</f>
        <v>4</v>
      </c>
    </row>
    <row r="8" spans="1:67" s="226" customFormat="1" ht="25" customHeight="1" x14ac:dyDescent="0.35">
      <c r="A8" s="43" t="s">
        <v>811</v>
      </c>
      <c r="B8" s="43" t="s">
        <v>128</v>
      </c>
      <c r="C8" s="10" t="s">
        <v>129</v>
      </c>
      <c r="D8" s="227" t="s">
        <v>22</v>
      </c>
      <c r="E8" s="224" t="s">
        <v>1652</v>
      </c>
      <c r="F8" s="228" t="s">
        <v>1653</v>
      </c>
      <c r="G8" s="46">
        <v>15</v>
      </c>
      <c r="H8" s="10" t="s">
        <v>130</v>
      </c>
      <c r="I8" s="10" t="s">
        <v>131</v>
      </c>
      <c r="J8" s="10" t="s">
        <v>132</v>
      </c>
      <c r="K8" s="47">
        <v>1000</v>
      </c>
      <c r="L8" s="10" t="s">
        <v>1513</v>
      </c>
      <c r="M8" s="10" t="s">
        <v>133</v>
      </c>
      <c r="N8" s="46"/>
      <c r="O8" s="48" t="s">
        <v>134</v>
      </c>
      <c r="P8" s="10" t="s">
        <v>135</v>
      </c>
      <c r="Q8" s="46" t="s">
        <v>136</v>
      </c>
      <c r="R8" s="46"/>
      <c r="S8" s="46"/>
      <c r="T8" s="46"/>
      <c r="U8" s="46"/>
      <c r="V8" s="46"/>
      <c r="W8" s="46"/>
      <c r="X8" s="46" t="s">
        <v>137</v>
      </c>
      <c r="Y8" s="46"/>
      <c r="Z8" s="46"/>
      <c r="AA8" s="46" t="s">
        <v>138</v>
      </c>
      <c r="AB8" s="46">
        <v>3</v>
      </c>
      <c r="AC8" s="46" t="s">
        <v>139</v>
      </c>
      <c r="AD8" s="46" t="s">
        <v>140</v>
      </c>
      <c r="AE8" s="10">
        <f t="shared" si="2"/>
        <v>100</v>
      </c>
      <c r="AF8" s="210"/>
      <c r="AG8" s="46"/>
      <c r="AH8" s="46"/>
      <c r="AI8" s="10" t="str" cm="1">
        <f t="array" ref="AI8">IF(B8="Fortinet",INDEX(#REF!,MATCH(1,('Site Addresses (Phase 2)'!AG8=#REF!)*('Site Addresses (Phase 2)'!AH8=#REF!),0)),"")</f>
        <v/>
      </c>
      <c r="AJ8" s="10" t="str">
        <f>IF(B8="Fortinet",_xlfn.IFNA(VLOOKUP(AG8,#REF!,2,FALSE),"Please select option under Full PRMA Coverage column"),"")</f>
        <v/>
      </c>
      <c r="AK8" s="10" t="str">
        <f t="shared" si="0"/>
        <v/>
      </c>
      <c r="AL8" s="10" t="str">
        <f t="shared" si="0"/>
        <v/>
      </c>
      <c r="AM8" s="210"/>
      <c r="AN8" s="46" t="s">
        <v>142</v>
      </c>
      <c r="AO8" s="46" t="s">
        <v>143</v>
      </c>
      <c r="AP8" s="46">
        <v>1</v>
      </c>
      <c r="AQ8" s="46"/>
      <c r="AR8" s="49"/>
      <c r="AS8" s="210"/>
      <c r="AT8" s="49"/>
      <c r="AU8" s="50"/>
      <c r="AV8" s="50"/>
      <c r="AW8" s="51"/>
      <c r="AX8" s="51"/>
      <c r="AY8" s="13"/>
      <c r="AZ8" s="13"/>
      <c r="BA8" s="13"/>
      <c r="BB8" s="13"/>
      <c r="BC8" s="13"/>
      <c r="BD8" s="13"/>
      <c r="BE8" s="13" t="str">
        <f t="shared" si="1"/>
        <v>SilverpeakSFP</v>
      </c>
      <c r="BF8" s="13" t="str">
        <f t="shared" si="1"/>
        <v>SilverpeakPIM</v>
      </c>
      <c r="BG8" s="13" t="str">
        <f t="shared" si="1"/>
        <v>SilverpeakBW</v>
      </c>
      <c r="BH8" s="13" t="str">
        <f t="shared" si="1"/>
        <v>SilverpeakCable</v>
      </c>
      <c r="BI8" s="13" t="str">
        <f t="shared" si="1"/>
        <v>SilverpeakPC</v>
      </c>
      <c r="BJ8" s="13" t="str">
        <f t="shared" si="1"/>
        <v>SilverpeakFull PRMA</v>
      </c>
      <c r="BL8" s="226">
        <f>IF(ISBLANK($G8),"",COUNTA($G$4:G8))</f>
        <v>5</v>
      </c>
    </row>
    <row r="9" spans="1:67" s="226" customFormat="1" ht="25" customHeight="1" x14ac:dyDescent="0.35">
      <c r="A9" s="43" t="s">
        <v>813</v>
      </c>
      <c r="B9" s="43" t="s">
        <v>128</v>
      </c>
      <c r="C9" s="10" t="s">
        <v>129</v>
      </c>
      <c r="D9" s="227" t="s">
        <v>22</v>
      </c>
      <c r="E9" s="224" t="s">
        <v>1654</v>
      </c>
      <c r="F9" s="228" t="s">
        <v>1655</v>
      </c>
      <c r="G9" s="46">
        <v>16</v>
      </c>
      <c r="H9" s="10" t="s">
        <v>130</v>
      </c>
      <c r="I9" s="10" t="s">
        <v>131</v>
      </c>
      <c r="J9" s="10" t="s">
        <v>132</v>
      </c>
      <c r="K9" s="47">
        <v>1000</v>
      </c>
      <c r="L9" s="10" t="s">
        <v>1514</v>
      </c>
      <c r="M9" s="10" t="s">
        <v>133</v>
      </c>
      <c r="N9" s="46"/>
      <c r="O9" s="48" t="s">
        <v>134</v>
      </c>
      <c r="P9" s="10" t="s">
        <v>144</v>
      </c>
      <c r="Q9" s="46" t="s">
        <v>136</v>
      </c>
      <c r="R9" s="46"/>
      <c r="S9" s="46"/>
      <c r="T9" s="46"/>
      <c r="U9" s="46"/>
      <c r="V9" s="46"/>
      <c r="W9" s="46"/>
      <c r="X9" s="46" t="s">
        <v>137</v>
      </c>
      <c r="Y9" s="46"/>
      <c r="Z9" s="46"/>
      <c r="AA9" s="46" t="s">
        <v>138</v>
      </c>
      <c r="AB9" s="46">
        <v>3</v>
      </c>
      <c r="AC9" s="46" t="s">
        <v>139</v>
      </c>
      <c r="AD9" s="46" t="s">
        <v>140</v>
      </c>
      <c r="AE9" s="10">
        <f t="shared" si="2"/>
        <v>100</v>
      </c>
      <c r="AF9" s="210"/>
      <c r="AG9" s="46"/>
      <c r="AH9" s="46"/>
      <c r="AI9" s="10" t="str" cm="1">
        <f t="array" ref="AI9">IF(B9="Fortinet",INDEX(#REF!,MATCH(1,('Site Addresses (Phase 2)'!AG9=#REF!)*('Site Addresses (Phase 2)'!AH9=#REF!),0)),"")</f>
        <v/>
      </c>
      <c r="AJ9" s="10" t="str">
        <f>IF(B9="Fortinet",_xlfn.IFNA(VLOOKUP(AG9,#REF!,2,FALSE),"Please select option under Full PRMA Coverage column"),"")</f>
        <v/>
      </c>
      <c r="AK9" s="10" t="str">
        <f t="shared" si="0"/>
        <v/>
      </c>
      <c r="AL9" s="10" t="str">
        <f t="shared" si="0"/>
        <v/>
      </c>
      <c r="AM9" s="210"/>
      <c r="AN9" s="46" t="s">
        <v>142</v>
      </c>
      <c r="AO9" s="46" t="s">
        <v>143</v>
      </c>
      <c r="AP9" s="46">
        <v>1</v>
      </c>
      <c r="AQ9" s="46"/>
      <c r="AR9" s="49"/>
      <c r="AS9" s="210"/>
      <c r="AT9" s="49"/>
      <c r="AU9" s="50"/>
      <c r="AV9" s="50"/>
      <c r="AW9" s="51"/>
      <c r="AX9" s="51"/>
      <c r="AY9" s="13"/>
      <c r="AZ9" s="13"/>
      <c r="BA9" s="13"/>
      <c r="BB9" s="13"/>
      <c r="BC9" s="13"/>
      <c r="BD9" s="13"/>
      <c r="BE9" s="13" t="str">
        <f t="shared" si="1"/>
        <v>SilverpeakSFP</v>
      </c>
      <c r="BF9" s="13" t="str">
        <f t="shared" si="1"/>
        <v>SilverpeakPIM</v>
      </c>
      <c r="BG9" s="13" t="str">
        <f t="shared" si="1"/>
        <v>SilverpeakBW</v>
      </c>
      <c r="BH9" s="13" t="str">
        <f t="shared" si="1"/>
        <v>SilverpeakCable</v>
      </c>
      <c r="BI9" s="13" t="str">
        <f t="shared" si="1"/>
        <v>SilverpeakPC</v>
      </c>
      <c r="BJ9" s="13" t="str">
        <f t="shared" si="1"/>
        <v>SilverpeakFull PRMA</v>
      </c>
      <c r="BL9" s="226">
        <f>IF(ISBLANK($G9),"",COUNTA($G$4:G9))</f>
        <v>6</v>
      </c>
    </row>
    <row r="10" spans="1:67" s="226" customFormat="1" ht="25" customHeight="1" x14ac:dyDescent="0.35">
      <c r="A10" s="43" t="s">
        <v>815</v>
      </c>
      <c r="B10" s="43" t="s">
        <v>128</v>
      </c>
      <c r="C10" s="10" t="s">
        <v>129</v>
      </c>
      <c r="D10" s="229" t="s">
        <v>23</v>
      </c>
      <c r="E10" s="10" t="s">
        <v>1656</v>
      </c>
      <c r="F10" s="110" t="s">
        <v>1657</v>
      </c>
      <c r="G10" s="46">
        <v>30</v>
      </c>
      <c r="H10" s="10" t="s">
        <v>130</v>
      </c>
      <c r="I10" s="10" t="s">
        <v>146</v>
      </c>
      <c r="J10" s="10" t="s">
        <v>147</v>
      </c>
      <c r="K10" s="47">
        <v>100</v>
      </c>
      <c r="L10" s="10" t="s">
        <v>148</v>
      </c>
      <c r="M10" s="10" t="s">
        <v>133</v>
      </c>
      <c r="N10" s="46"/>
      <c r="O10" s="48" t="s">
        <v>134</v>
      </c>
      <c r="P10" s="10" t="s">
        <v>149</v>
      </c>
      <c r="Q10" s="46" t="s">
        <v>136</v>
      </c>
      <c r="R10" s="46"/>
      <c r="S10" s="46"/>
      <c r="T10" s="46"/>
      <c r="U10" s="46"/>
      <c r="V10" s="46"/>
      <c r="W10" s="46"/>
      <c r="X10" s="46" t="s">
        <v>137</v>
      </c>
      <c r="Y10" s="46"/>
      <c r="Z10" s="46"/>
      <c r="AA10" s="46" t="s">
        <v>145</v>
      </c>
      <c r="AB10" s="46">
        <v>3</v>
      </c>
      <c r="AC10" s="46" t="s">
        <v>139</v>
      </c>
      <c r="AD10" s="46" t="s">
        <v>140</v>
      </c>
      <c r="AE10" s="46">
        <f t="shared" si="2"/>
        <v>10</v>
      </c>
      <c r="AF10" s="210"/>
      <c r="AG10" s="46"/>
      <c r="AH10" s="46"/>
      <c r="AI10" s="10" t="str" cm="1">
        <f t="array" ref="AI10">IF(B10="Fortinet",INDEX(#REF!,MATCH(1,('Site Addresses (Phase 2)'!AG10=#REF!)*('Site Addresses (Phase 2)'!AH10=#REF!),0)),"")</f>
        <v/>
      </c>
      <c r="AJ10" s="10" t="str">
        <f>IF(B10="Fortinet",_xlfn.IFNA(VLOOKUP(AG10,#REF!,2,FALSE),"Please select option under Full PRMA Coverage column"),"")</f>
        <v/>
      </c>
      <c r="AK10" s="10" t="str">
        <f t="shared" si="0"/>
        <v/>
      </c>
      <c r="AL10" s="10" t="str">
        <f t="shared" si="0"/>
        <v/>
      </c>
      <c r="AM10" s="210"/>
      <c r="AN10" s="46" t="s">
        <v>142</v>
      </c>
      <c r="AO10" s="46" t="s">
        <v>143</v>
      </c>
      <c r="AP10" s="46">
        <v>1</v>
      </c>
      <c r="AQ10" s="46"/>
      <c r="AR10" s="49"/>
      <c r="AS10" s="210"/>
      <c r="AT10" s="49"/>
      <c r="AU10" s="50"/>
      <c r="AV10" s="50"/>
      <c r="AW10" s="51"/>
      <c r="AX10" s="51"/>
      <c r="AY10" s="13"/>
      <c r="AZ10" s="13"/>
      <c r="BA10" s="13"/>
      <c r="BB10" s="13"/>
      <c r="BC10" s="13"/>
      <c r="BD10" s="13"/>
      <c r="BE10" s="13" t="str">
        <f t="shared" si="1"/>
        <v>SilverpeakSFP</v>
      </c>
      <c r="BF10" s="13" t="str">
        <f t="shared" si="1"/>
        <v>SilverpeakPIM</v>
      </c>
      <c r="BG10" s="13" t="str">
        <f t="shared" si="1"/>
        <v>SilverpeakBW</v>
      </c>
      <c r="BH10" s="13" t="str">
        <f t="shared" si="1"/>
        <v>SilverpeakCable</v>
      </c>
      <c r="BI10" s="13" t="str">
        <f t="shared" si="1"/>
        <v>SilverpeakPC</v>
      </c>
      <c r="BJ10" s="13" t="str">
        <f t="shared" si="1"/>
        <v>SilverpeakFull PRMA</v>
      </c>
      <c r="BL10" s="226">
        <f>IF(ISBLANK($G10),"",COUNTA($G$4:G10))</f>
        <v>7</v>
      </c>
    </row>
    <row r="11" spans="1:67" s="226" customFormat="1" ht="25" customHeight="1" x14ac:dyDescent="0.35">
      <c r="A11" s="43" t="s">
        <v>817</v>
      </c>
      <c r="B11" s="43" t="s">
        <v>128</v>
      </c>
      <c r="C11" s="10" t="s">
        <v>129</v>
      </c>
      <c r="D11" s="229" t="s">
        <v>23</v>
      </c>
      <c r="E11" s="10" t="s">
        <v>1656</v>
      </c>
      <c r="F11" s="110" t="s">
        <v>1657</v>
      </c>
      <c r="G11" s="46">
        <v>31</v>
      </c>
      <c r="H11" s="10" t="s">
        <v>130</v>
      </c>
      <c r="I11" s="10" t="s">
        <v>146</v>
      </c>
      <c r="J11" s="10" t="s">
        <v>147</v>
      </c>
      <c r="K11" s="47">
        <v>100</v>
      </c>
      <c r="L11" s="10" t="s">
        <v>148</v>
      </c>
      <c r="M11" s="10" t="s">
        <v>133</v>
      </c>
      <c r="N11" s="46"/>
      <c r="O11" s="48" t="s">
        <v>134</v>
      </c>
      <c r="P11" s="10" t="s">
        <v>149</v>
      </c>
      <c r="Q11" s="46" t="s">
        <v>136</v>
      </c>
      <c r="R11" s="46"/>
      <c r="S11" s="46"/>
      <c r="T11" s="46"/>
      <c r="U11" s="46"/>
      <c r="V11" s="46"/>
      <c r="W11" s="46"/>
      <c r="X11" s="46" t="s">
        <v>137</v>
      </c>
      <c r="Y11" s="46"/>
      <c r="Z11" s="46"/>
      <c r="AA11" s="46" t="s">
        <v>145</v>
      </c>
      <c r="AB11" s="46">
        <v>3</v>
      </c>
      <c r="AC11" s="46" t="s">
        <v>139</v>
      </c>
      <c r="AD11" s="46" t="s">
        <v>140</v>
      </c>
      <c r="AE11" s="46">
        <f t="shared" si="2"/>
        <v>10</v>
      </c>
      <c r="AF11" s="210"/>
      <c r="AG11" s="46"/>
      <c r="AH11" s="46"/>
      <c r="AI11" s="10" t="str" cm="1">
        <f t="array" ref="AI11">IF(B11="Fortinet",INDEX(#REF!,MATCH(1,('Site Addresses (Phase 2)'!AG11=#REF!)*('Site Addresses (Phase 2)'!AH11=#REF!),0)),"")</f>
        <v/>
      </c>
      <c r="AJ11" s="10" t="str">
        <f>IF(B11="Fortinet",_xlfn.IFNA(VLOOKUP(AG11,#REF!,2,FALSE),"Please select option under Full PRMA Coverage column"),"")</f>
        <v/>
      </c>
      <c r="AK11" s="10" t="str">
        <f t="shared" si="0"/>
        <v/>
      </c>
      <c r="AL11" s="10" t="str">
        <f t="shared" si="0"/>
        <v/>
      </c>
      <c r="AM11" s="210"/>
      <c r="AN11" s="46" t="s">
        <v>142</v>
      </c>
      <c r="AO11" s="46" t="s">
        <v>143</v>
      </c>
      <c r="AP11" s="46">
        <v>1</v>
      </c>
      <c r="AQ11" s="46"/>
      <c r="AR11" s="49"/>
      <c r="AS11" s="210"/>
      <c r="AT11" s="49"/>
      <c r="AU11" s="50"/>
      <c r="AV11" s="50"/>
      <c r="AW11" s="51"/>
      <c r="AX11" s="51"/>
      <c r="AY11" s="13"/>
      <c r="AZ11" s="13"/>
      <c r="BA11" s="13"/>
      <c r="BB11" s="13"/>
      <c r="BC11" s="13"/>
      <c r="BD11" s="13"/>
      <c r="BE11" s="13" t="str">
        <f t="shared" si="1"/>
        <v>SilverpeakSFP</v>
      </c>
      <c r="BF11" s="13" t="str">
        <f t="shared" si="1"/>
        <v>SilverpeakPIM</v>
      </c>
      <c r="BG11" s="13" t="str">
        <f t="shared" si="1"/>
        <v>SilverpeakBW</v>
      </c>
      <c r="BH11" s="13" t="str">
        <f t="shared" si="1"/>
        <v>SilverpeakCable</v>
      </c>
      <c r="BI11" s="13" t="str">
        <f t="shared" si="1"/>
        <v>SilverpeakPC</v>
      </c>
      <c r="BJ11" s="13" t="str">
        <f t="shared" si="1"/>
        <v>SilverpeakFull PRMA</v>
      </c>
      <c r="BL11" s="226">
        <f>IF(ISBLANK($G11),"",COUNTA($G$4:G11))</f>
        <v>8</v>
      </c>
    </row>
    <row r="12" spans="1:67" s="226" customFormat="1" ht="25" customHeight="1" x14ac:dyDescent="0.35">
      <c r="A12" s="43" t="s">
        <v>819</v>
      </c>
      <c r="B12" s="43" t="s">
        <v>128</v>
      </c>
      <c r="C12" s="10" t="s">
        <v>129</v>
      </c>
      <c r="D12" s="229" t="s">
        <v>24</v>
      </c>
      <c r="E12" s="10" t="s">
        <v>1658</v>
      </c>
      <c r="F12" s="110" t="s">
        <v>1659</v>
      </c>
      <c r="G12" s="46">
        <v>9</v>
      </c>
      <c r="H12" s="10" t="s">
        <v>130</v>
      </c>
      <c r="I12" s="10" t="s">
        <v>146</v>
      </c>
      <c r="J12" s="10" t="s">
        <v>147</v>
      </c>
      <c r="K12" s="47">
        <v>250</v>
      </c>
      <c r="L12" s="10" t="s">
        <v>150</v>
      </c>
      <c r="M12" s="10" t="s">
        <v>133</v>
      </c>
      <c r="N12" s="46"/>
      <c r="O12" s="48" t="s">
        <v>134</v>
      </c>
      <c r="P12" s="10" t="s">
        <v>149</v>
      </c>
      <c r="Q12" s="46" t="s">
        <v>136</v>
      </c>
      <c r="R12" s="46"/>
      <c r="S12" s="46"/>
      <c r="T12" s="46"/>
      <c r="U12" s="46"/>
      <c r="V12" s="46"/>
      <c r="W12" s="46"/>
      <c r="X12" s="46" t="s">
        <v>137</v>
      </c>
      <c r="Y12" s="46"/>
      <c r="Z12" s="46"/>
      <c r="AA12" s="46" t="s">
        <v>145</v>
      </c>
      <c r="AB12" s="46">
        <v>3</v>
      </c>
      <c r="AC12" s="46" t="s">
        <v>139</v>
      </c>
      <c r="AD12" s="46" t="s">
        <v>140</v>
      </c>
      <c r="AE12" s="10">
        <f t="shared" si="2"/>
        <v>25</v>
      </c>
      <c r="AF12" s="210"/>
      <c r="AG12" s="46"/>
      <c r="AH12" s="46"/>
      <c r="AI12" s="10" t="str" cm="1">
        <f t="array" ref="AI12">IF(B12="Fortinet",INDEX(#REF!,MATCH(1,('Site Addresses (Phase 2)'!AG12=#REF!)*('Site Addresses (Phase 2)'!AH12=#REF!),0)),"")</f>
        <v/>
      </c>
      <c r="AJ12" s="10" t="str">
        <f>IF(B12="Fortinet",_xlfn.IFNA(VLOOKUP(AG12,#REF!,2,FALSE),"Please select option under Full PRMA Coverage column"),"")</f>
        <v/>
      </c>
      <c r="AK12" s="10" t="str">
        <f t="shared" si="0"/>
        <v/>
      </c>
      <c r="AL12" s="10" t="str">
        <f t="shared" si="0"/>
        <v/>
      </c>
      <c r="AM12" s="210"/>
      <c r="AN12" s="46" t="s">
        <v>142</v>
      </c>
      <c r="AO12" s="46" t="s">
        <v>143</v>
      </c>
      <c r="AP12" s="46">
        <v>1</v>
      </c>
      <c r="AQ12" s="46"/>
      <c r="AR12" s="49"/>
      <c r="AS12" s="210"/>
      <c r="AT12" s="49"/>
      <c r="AU12" s="50"/>
      <c r="AV12" s="50"/>
      <c r="AW12" s="51"/>
      <c r="AX12" s="51"/>
      <c r="AY12" s="13"/>
      <c r="AZ12" s="13"/>
      <c r="BA12" s="13"/>
      <c r="BB12" s="13"/>
      <c r="BC12" s="13"/>
      <c r="BD12" s="13"/>
      <c r="BE12" s="13" t="str">
        <f t="shared" si="1"/>
        <v>SilverpeakSFP</v>
      </c>
      <c r="BF12" s="13" t="str">
        <f t="shared" si="1"/>
        <v>SilverpeakPIM</v>
      </c>
      <c r="BG12" s="13" t="str">
        <f t="shared" si="1"/>
        <v>SilverpeakBW</v>
      </c>
      <c r="BH12" s="13" t="str">
        <f t="shared" si="1"/>
        <v>SilverpeakCable</v>
      </c>
      <c r="BI12" s="13" t="str">
        <f t="shared" si="1"/>
        <v>SilverpeakPC</v>
      </c>
      <c r="BJ12" s="13" t="str">
        <f t="shared" si="1"/>
        <v>SilverpeakFull PRMA</v>
      </c>
      <c r="BL12" s="226">
        <f>IF(ISBLANK($G12),"",COUNTA($G$4:G12))</f>
        <v>9</v>
      </c>
    </row>
    <row r="13" spans="1:67" s="231" customFormat="1" ht="25" customHeight="1" x14ac:dyDescent="0.35">
      <c r="A13" s="43" t="s">
        <v>821</v>
      </c>
      <c r="B13" s="43" t="s">
        <v>128</v>
      </c>
      <c r="C13" s="10" t="s">
        <v>129</v>
      </c>
      <c r="D13" s="229" t="s">
        <v>24</v>
      </c>
      <c r="E13" s="230" t="s">
        <v>1658</v>
      </c>
      <c r="F13" s="247" t="s">
        <v>1659</v>
      </c>
      <c r="G13" s="46">
        <v>10</v>
      </c>
      <c r="H13" s="10" t="s">
        <v>130</v>
      </c>
      <c r="I13" s="43" t="s">
        <v>146</v>
      </c>
      <c r="J13" s="43" t="s">
        <v>147</v>
      </c>
      <c r="K13" s="56">
        <v>250</v>
      </c>
      <c r="L13" s="43" t="s">
        <v>150</v>
      </c>
      <c r="M13" s="10" t="s">
        <v>133</v>
      </c>
      <c r="N13" s="46"/>
      <c r="O13" s="48" t="s">
        <v>134</v>
      </c>
      <c r="P13" s="10" t="s">
        <v>149</v>
      </c>
      <c r="Q13" s="46" t="s">
        <v>136</v>
      </c>
      <c r="R13" s="57"/>
      <c r="S13" s="58"/>
      <c r="T13" s="57"/>
      <c r="U13" s="58"/>
      <c r="V13" s="57"/>
      <c r="W13" s="58"/>
      <c r="X13" s="46" t="s">
        <v>137</v>
      </c>
      <c r="Y13" s="46"/>
      <c r="Z13" s="46"/>
      <c r="AA13" s="46" t="s">
        <v>145</v>
      </c>
      <c r="AB13" s="46">
        <v>3</v>
      </c>
      <c r="AC13" s="46" t="s">
        <v>139</v>
      </c>
      <c r="AD13" s="46" t="s">
        <v>140</v>
      </c>
      <c r="AE13" s="10">
        <f t="shared" si="2"/>
        <v>25</v>
      </c>
      <c r="AF13" s="210"/>
      <c r="AG13" s="46"/>
      <c r="AH13" s="46"/>
      <c r="AI13" s="10" t="str" cm="1">
        <f t="array" ref="AI13">IF(B13="Fortinet",INDEX(#REF!,MATCH(1,('Site Addresses (Phase 2)'!AG13=#REF!)*('Site Addresses (Phase 2)'!AH13=#REF!),0)),"")</f>
        <v/>
      </c>
      <c r="AJ13" s="10" t="str">
        <f>IF(B13="Fortinet",_xlfn.IFNA(VLOOKUP(AG13,#REF!,2,FALSE),"Please select option under Full PRMA Coverage column"),"")</f>
        <v/>
      </c>
      <c r="AK13" s="10" t="str">
        <f t="shared" si="0"/>
        <v/>
      </c>
      <c r="AL13" s="10" t="str">
        <f t="shared" si="0"/>
        <v/>
      </c>
      <c r="AM13" s="210"/>
      <c r="AN13" s="46" t="s">
        <v>142</v>
      </c>
      <c r="AO13" s="46" t="s">
        <v>143</v>
      </c>
      <c r="AP13" s="46">
        <v>1</v>
      </c>
      <c r="AQ13" s="57"/>
      <c r="AR13" s="58"/>
      <c r="AS13" s="210"/>
      <c r="AT13" s="58"/>
      <c r="AU13" s="58"/>
      <c r="AV13" s="58"/>
      <c r="AW13" s="58"/>
      <c r="AX13" s="58"/>
      <c r="AY13" s="58"/>
      <c r="AZ13" s="58"/>
      <c r="BA13" s="58"/>
      <c r="BB13" s="58"/>
      <c r="BC13" s="58"/>
      <c r="BD13" s="58"/>
      <c r="BE13" s="13" t="str">
        <f t="shared" si="1"/>
        <v>SilverpeakSFP</v>
      </c>
      <c r="BF13" s="13" t="str">
        <f t="shared" si="1"/>
        <v>SilverpeakPIM</v>
      </c>
      <c r="BG13" s="13" t="str">
        <f t="shared" si="1"/>
        <v>SilverpeakBW</v>
      </c>
      <c r="BH13" s="13" t="str">
        <f t="shared" si="1"/>
        <v>SilverpeakCable</v>
      </c>
      <c r="BI13" s="13" t="str">
        <f t="shared" si="1"/>
        <v>SilverpeakPC</v>
      </c>
      <c r="BJ13" s="13" t="str">
        <f t="shared" si="1"/>
        <v>SilverpeakFull PRMA</v>
      </c>
      <c r="BL13" s="226">
        <f>IF(ISBLANK($G13),"",COUNTA($G$4:G13))</f>
        <v>10</v>
      </c>
      <c r="BM13" s="226"/>
      <c r="BN13" s="226"/>
      <c r="BO13" s="226"/>
    </row>
    <row r="14" spans="1:67" s="231" customFormat="1" ht="25" customHeight="1" x14ac:dyDescent="0.35">
      <c r="A14" s="43" t="s">
        <v>823</v>
      </c>
      <c r="B14" s="43" t="s">
        <v>128</v>
      </c>
      <c r="C14" s="10" t="s">
        <v>129</v>
      </c>
      <c r="D14" s="229" t="s">
        <v>24</v>
      </c>
      <c r="E14" s="230" t="s">
        <v>1660</v>
      </c>
      <c r="F14" s="247" t="s">
        <v>1661</v>
      </c>
      <c r="G14" s="46">
        <v>9</v>
      </c>
      <c r="H14" s="10" t="s">
        <v>130</v>
      </c>
      <c r="I14" s="43" t="s">
        <v>146</v>
      </c>
      <c r="J14" s="43" t="s">
        <v>147</v>
      </c>
      <c r="K14" s="56">
        <v>250</v>
      </c>
      <c r="L14" s="43" t="s">
        <v>151</v>
      </c>
      <c r="M14" s="10" t="s">
        <v>133</v>
      </c>
      <c r="N14" s="46"/>
      <c r="O14" s="48" t="s">
        <v>134</v>
      </c>
      <c r="P14" s="10" t="s">
        <v>149</v>
      </c>
      <c r="Q14" s="46" t="s">
        <v>136</v>
      </c>
      <c r="R14" s="57"/>
      <c r="S14" s="58"/>
      <c r="T14" s="57"/>
      <c r="U14" s="58"/>
      <c r="V14" s="57"/>
      <c r="W14" s="58"/>
      <c r="X14" s="46" t="s">
        <v>137</v>
      </c>
      <c r="Y14" s="46"/>
      <c r="Z14" s="46"/>
      <c r="AA14" s="46" t="s">
        <v>145</v>
      </c>
      <c r="AB14" s="46">
        <v>3</v>
      </c>
      <c r="AC14" s="46" t="s">
        <v>139</v>
      </c>
      <c r="AD14" s="46" t="s">
        <v>140</v>
      </c>
      <c r="AE14" s="10">
        <f t="shared" si="2"/>
        <v>25</v>
      </c>
      <c r="AF14" s="210"/>
      <c r="AG14" s="46"/>
      <c r="AH14" s="46"/>
      <c r="AI14" s="10" t="str" cm="1">
        <f t="array" ref="AI14">IF(B14="Fortinet",INDEX(#REF!,MATCH(1,('Site Addresses (Phase 2)'!AG14=#REF!)*('Site Addresses (Phase 2)'!AH14=#REF!),0)),"")</f>
        <v/>
      </c>
      <c r="AJ14" s="10" t="str">
        <f>IF(B14="Fortinet",_xlfn.IFNA(VLOOKUP(AG14,#REF!,2,FALSE),"Please select option under Full PRMA Coverage column"),"")</f>
        <v/>
      </c>
      <c r="AK14" s="10" t="str">
        <f t="shared" si="0"/>
        <v/>
      </c>
      <c r="AL14" s="10" t="str">
        <f t="shared" si="0"/>
        <v/>
      </c>
      <c r="AM14" s="210"/>
      <c r="AN14" s="46" t="s">
        <v>142</v>
      </c>
      <c r="AO14" s="46" t="s">
        <v>143</v>
      </c>
      <c r="AP14" s="46">
        <v>1</v>
      </c>
      <c r="AQ14" s="57"/>
      <c r="AR14" s="58"/>
      <c r="AS14" s="210"/>
      <c r="AT14" s="58"/>
      <c r="AU14" s="58"/>
      <c r="AV14" s="58"/>
      <c r="AW14" s="58"/>
      <c r="AX14" s="58"/>
      <c r="AY14" s="58"/>
      <c r="AZ14" s="58"/>
      <c r="BA14" s="58"/>
      <c r="BB14" s="58"/>
      <c r="BC14" s="58"/>
      <c r="BD14" s="58"/>
      <c r="BE14" s="13" t="str">
        <f t="shared" si="1"/>
        <v>SilverpeakSFP</v>
      </c>
      <c r="BF14" s="13" t="str">
        <f t="shared" si="1"/>
        <v>SilverpeakPIM</v>
      </c>
      <c r="BG14" s="13" t="str">
        <f t="shared" si="1"/>
        <v>SilverpeakBW</v>
      </c>
      <c r="BH14" s="13" t="str">
        <f t="shared" si="1"/>
        <v>SilverpeakCable</v>
      </c>
      <c r="BI14" s="13" t="str">
        <f t="shared" si="1"/>
        <v>SilverpeakPC</v>
      </c>
      <c r="BJ14" s="13" t="str">
        <f t="shared" si="1"/>
        <v>SilverpeakFull PRMA</v>
      </c>
      <c r="BL14" s="226">
        <f>IF(ISBLANK($G14),"",COUNTA($G$4:G14))</f>
        <v>11</v>
      </c>
      <c r="BM14" s="226"/>
      <c r="BN14" s="226"/>
      <c r="BO14" s="226"/>
    </row>
    <row r="15" spans="1:67" s="231" customFormat="1" ht="25" customHeight="1" x14ac:dyDescent="0.35">
      <c r="A15" s="43" t="s">
        <v>825</v>
      </c>
      <c r="B15" s="43" t="s">
        <v>128</v>
      </c>
      <c r="C15" s="10" t="s">
        <v>129</v>
      </c>
      <c r="D15" s="229" t="s">
        <v>24</v>
      </c>
      <c r="E15" s="230" t="s">
        <v>1660</v>
      </c>
      <c r="F15" s="247" t="s">
        <v>1661</v>
      </c>
      <c r="G15" s="46">
        <v>10</v>
      </c>
      <c r="H15" s="10" t="s">
        <v>130</v>
      </c>
      <c r="I15" s="43" t="s">
        <v>146</v>
      </c>
      <c r="J15" s="43" t="s">
        <v>147</v>
      </c>
      <c r="K15" s="56">
        <v>250</v>
      </c>
      <c r="L15" s="43" t="s">
        <v>151</v>
      </c>
      <c r="M15" s="10" t="s">
        <v>133</v>
      </c>
      <c r="N15" s="46"/>
      <c r="O15" s="48" t="s">
        <v>134</v>
      </c>
      <c r="P15" s="10" t="s">
        <v>149</v>
      </c>
      <c r="Q15" s="46" t="s">
        <v>136</v>
      </c>
      <c r="R15" s="57"/>
      <c r="S15" s="58"/>
      <c r="T15" s="57"/>
      <c r="U15" s="58"/>
      <c r="V15" s="57"/>
      <c r="W15" s="58"/>
      <c r="X15" s="46" t="s">
        <v>137</v>
      </c>
      <c r="Y15" s="46"/>
      <c r="Z15" s="46"/>
      <c r="AA15" s="46" t="s">
        <v>145</v>
      </c>
      <c r="AB15" s="46">
        <v>3</v>
      </c>
      <c r="AC15" s="46" t="s">
        <v>139</v>
      </c>
      <c r="AD15" s="46" t="s">
        <v>140</v>
      </c>
      <c r="AE15" s="10">
        <f t="shared" si="2"/>
        <v>25</v>
      </c>
      <c r="AF15" s="210"/>
      <c r="AG15" s="46"/>
      <c r="AH15" s="46"/>
      <c r="AI15" s="10" t="str" cm="1">
        <f t="array" ref="AI15">IF(B15="Fortinet",INDEX(#REF!,MATCH(1,('Site Addresses (Phase 2)'!AG15=#REF!)*('Site Addresses (Phase 2)'!AH15=#REF!),0)),"")</f>
        <v/>
      </c>
      <c r="AJ15" s="10" t="str">
        <f>IF(B15="Fortinet",_xlfn.IFNA(VLOOKUP(AG15,#REF!,2,FALSE),"Please select option under Full PRMA Coverage column"),"")</f>
        <v/>
      </c>
      <c r="AK15" s="10" t="str">
        <f t="shared" si="0"/>
        <v/>
      </c>
      <c r="AL15" s="10" t="str">
        <f t="shared" si="0"/>
        <v/>
      </c>
      <c r="AM15" s="210"/>
      <c r="AN15" s="46" t="s">
        <v>142</v>
      </c>
      <c r="AO15" s="46" t="s">
        <v>143</v>
      </c>
      <c r="AP15" s="46">
        <v>1</v>
      </c>
      <c r="AQ15" s="57"/>
      <c r="AR15" s="58"/>
      <c r="AS15" s="210"/>
      <c r="AT15" s="58"/>
      <c r="AU15" s="58"/>
      <c r="AV15" s="58"/>
      <c r="AW15" s="58"/>
      <c r="AX15" s="58"/>
      <c r="AY15" s="58"/>
      <c r="AZ15" s="58"/>
      <c r="BA15" s="58"/>
      <c r="BB15" s="58"/>
      <c r="BC15" s="58"/>
      <c r="BD15" s="58"/>
      <c r="BE15" s="13" t="str">
        <f t="shared" si="1"/>
        <v>SilverpeakSFP</v>
      </c>
      <c r="BF15" s="13" t="str">
        <f t="shared" si="1"/>
        <v>SilverpeakPIM</v>
      </c>
      <c r="BG15" s="13" t="str">
        <f t="shared" si="1"/>
        <v>SilverpeakBW</v>
      </c>
      <c r="BH15" s="13" t="str">
        <f t="shared" si="1"/>
        <v>SilverpeakCable</v>
      </c>
      <c r="BI15" s="13" t="str">
        <f t="shared" si="1"/>
        <v>SilverpeakPC</v>
      </c>
      <c r="BJ15" s="13" t="str">
        <f t="shared" si="1"/>
        <v>SilverpeakFull PRMA</v>
      </c>
      <c r="BL15" s="226">
        <f>IF(ISBLANK($G15),"",COUNTA($G$4:G15))</f>
        <v>12</v>
      </c>
      <c r="BM15" s="226"/>
      <c r="BN15" s="226"/>
      <c r="BO15" s="226"/>
    </row>
    <row r="16" spans="1:67" s="231" customFormat="1" ht="25" customHeight="1" x14ac:dyDescent="0.35">
      <c r="A16" s="43" t="s">
        <v>827</v>
      </c>
      <c r="B16" s="43" t="s">
        <v>128</v>
      </c>
      <c r="C16" s="10" t="s">
        <v>129</v>
      </c>
      <c r="D16" s="229" t="s">
        <v>25</v>
      </c>
      <c r="E16" s="232" t="s">
        <v>1662</v>
      </c>
      <c r="F16" s="233" t="s">
        <v>1662</v>
      </c>
      <c r="G16" s="46">
        <v>30</v>
      </c>
      <c r="H16" s="10" t="s">
        <v>130</v>
      </c>
      <c r="I16" s="58" t="s">
        <v>146</v>
      </c>
      <c r="J16" s="58" t="s">
        <v>147</v>
      </c>
      <c r="K16" s="59">
        <v>100</v>
      </c>
      <c r="L16" s="58" t="s">
        <v>152</v>
      </c>
      <c r="M16" s="10" t="s">
        <v>133</v>
      </c>
      <c r="N16" s="46"/>
      <c r="O16" s="48" t="s">
        <v>134</v>
      </c>
      <c r="P16" s="10" t="s">
        <v>149</v>
      </c>
      <c r="Q16" s="46" t="s">
        <v>136</v>
      </c>
      <c r="R16" s="57"/>
      <c r="S16" s="58"/>
      <c r="T16" s="57"/>
      <c r="U16" s="58"/>
      <c r="V16" s="57"/>
      <c r="W16" s="58"/>
      <c r="X16" s="46" t="s">
        <v>137</v>
      </c>
      <c r="Y16" s="46"/>
      <c r="Z16" s="46"/>
      <c r="AA16" s="46" t="s">
        <v>145</v>
      </c>
      <c r="AB16" s="46">
        <v>3</v>
      </c>
      <c r="AC16" s="46" t="s">
        <v>139</v>
      </c>
      <c r="AD16" s="46" t="s">
        <v>140</v>
      </c>
      <c r="AE16" s="10">
        <f t="shared" si="2"/>
        <v>10</v>
      </c>
      <c r="AF16" s="210"/>
      <c r="AG16" s="46"/>
      <c r="AH16" s="46"/>
      <c r="AI16" s="10" t="str" cm="1">
        <f t="array" ref="AI16">IF(B16="Fortinet",INDEX(#REF!,MATCH(1,('Site Addresses (Phase 2)'!AG16=#REF!)*('Site Addresses (Phase 2)'!AH16=#REF!),0)),"")</f>
        <v/>
      </c>
      <c r="AJ16" s="10" t="str">
        <f>IF(B16="Fortinet",_xlfn.IFNA(VLOOKUP(AG16,#REF!,2,FALSE),"Please select option under Full PRMA Coverage column"),"")</f>
        <v/>
      </c>
      <c r="AK16" s="10" t="str">
        <f t="shared" si="0"/>
        <v/>
      </c>
      <c r="AL16" s="10" t="str">
        <f t="shared" si="0"/>
        <v/>
      </c>
      <c r="AM16" s="210"/>
      <c r="AN16" s="46" t="s">
        <v>142</v>
      </c>
      <c r="AO16" s="46" t="s">
        <v>143</v>
      </c>
      <c r="AP16" s="46">
        <v>1</v>
      </c>
      <c r="AQ16" s="57"/>
      <c r="AR16" s="58"/>
      <c r="AS16" s="210"/>
      <c r="AT16" s="58"/>
      <c r="AU16" s="58"/>
      <c r="AV16" s="58"/>
      <c r="AW16" s="58"/>
      <c r="AX16" s="58"/>
      <c r="AY16" s="58"/>
      <c r="AZ16" s="58"/>
      <c r="BA16" s="58"/>
      <c r="BB16" s="58"/>
      <c r="BC16" s="58"/>
      <c r="BD16" s="58"/>
      <c r="BE16" s="13" t="str">
        <f t="shared" si="1"/>
        <v>SilverpeakSFP</v>
      </c>
      <c r="BF16" s="13" t="str">
        <f t="shared" si="1"/>
        <v>SilverpeakPIM</v>
      </c>
      <c r="BG16" s="13" t="str">
        <f t="shared" si="1"/>
        <v>SilverpeakBW</v>
      </c>
      <c r="BH16" s="13" t="str">
        <f t="shared" si="1"/>
        <v>SilverpeakCable</v>
      </c>
      <c r="BI16" s="13" t="str">
        <f t="shared" si="1"/>
        <v>SilverpeakPC</v>
      </c>
      <c r="BJ16" s="13" t="str">
        <f t="shared" si="1"/>
        <v>SilverpeakFull PRMA</v>
      </c>
      <c r="BL16" s="226">
        <f>IF(ISBLANK($G16),"",COUNTA($G$4:G16))</f>
        <v>13</v>
      </c>
      <c r="BM16" s="226"/>
      <c r="BN16" s="226"/>
      <c r="BO16" s="226"/>
    </row>
    <row r="17" spans="1:67" s="231" customFormat="1" ht="25" customHeight="1" x14ac:dyDescent="0.35">
      <c r="A17" s="58" t="s">
        <v>829</v>
      </c>
      <c r="B17" s="43" t="s">
        <v>128</v>
      </c>
      <c r="C17" s="10" t="s">
        <v>129</v>
      </c>
      <c r="D17" s="229" t="s">
        <v>25</v>
      </c>
      <c r="E17" s="232" t="s">
        <v>1662</v>
      </c>
      <c r="F17" s="233" t="s">
        <v>1662</v>
      </c>
      <c r="G17" s="46">
        <v>31</v>
      </c>
      <c r="H17" s="10" t="s">
        <v>130</v>
      </c>
      <c r="I17" s="58" t="s">
        <v>146</v>
      </c>
      <c r="J17" s="58" t="s">
        <v>147</v>
      </c>
      <c r="K17" s="59">
        <v>100</v>
      </c>
      <c r="L17" s="58" t="s">
        <v>152</v>
      </c>
      <c r="M17" s="10" t="s">
        <v>133</v>
      </c>
      <c r="N17" s="46"/>
      <c r="O17" s="48" t="s">
        <v>134</v>
      </c>
      <c r="P17" s="10" t="s">
        <v>149</v>
      </c>
      <c r="Q17" s="46" t="s">
        <v>136</v>
      </c>
      <c r="R17" s="57"/>
      <c r="S17" s="58"/>
      <c r="T17" s="57"/>
      <c r="U17" s="58"/>
      <c r="V17" s="57"/>
      <c r="W17" s="58"/>
      <c r="X17" s="46" t="s">
        <v>137</v>
      </c>
      <c r="Y17" s="46"/>
      <c r="Z17" s="46"/>
      <c r="AA17" s="46" t="s">
        <v>145</v>
      </c>
      <c r="AB17" s="46">
        <v>3</v>
      </c>
      <c r="AC17" s="46" t="s">
        <v>139</v>
      </c>
      <c r="AD17" s="46" t="s">
        <v>140</v>
      </c>
      <c r="AE17" s="10">
        <f t="shared" si="2"/>
        <v>10</v>
      </c>
      <c r="AF17" s="210"/>
      <c r="AG17" s="46"/>
      <c r="AH17" s="46"/>
      <c r="AI17" s="10" t="str" cm="1">
        <f t="array" ref="AI17">IF(B17="Fortinet",INDEX(#REF!,MATCH(1,('Site Addresses (Phase 2)'!AG17=#REF!)*('Site Addresses (Phase 2)'!AH17=#REF!),0)),"")</f>
        <v/>
      </c>
      <c r="AJ17" s="10" t="str">
        <f>IF(B17="Fortinet",_xlfn.IFNA(VLOOKUP(AG17,#REF!,2,FALSE),"Please select option under Full PRMA Coverage column"),"")</f>
        <v/>
      </c>
      <c r="AK17" s="10" t="str">
        <f t="shared" si="0"/>
        <v/>
      </c>
      <c r="AL17" s="10" t="str">
        <f t="shared" si="0"/>
        <v/>
      </c>
      <c r="AM17" s="210"/>
      <c r="AN17" s="46" t="s">
        <v>142</v>
      </c>
      <c r="AO17" s="46" t="s">
        <v>143</v>
      </c>
      <c r="AP17" s="46">
        <v>1</v>
      </c>
      <c r="AQ17" s="57"/>
      <c r="AR17" s="58"/>
      <c r="AS17" s="210"/>
      <c r="AT17" s="58"/>
      <c r="AU17" s="58"/>
      <c r="AV17" s="58"/>
      <c r="AW17" s="58"/>
      <c r="AX17" s="58"/>
      <c r="AY17" s="58"/>
      <c r="AZ17" s="58"/>
      <c r="BA17" s="58"/>
      <c r="BB17" s="58"/>
      <c r="BC17" s="58"/>
      <c r="BD17" s="58"/>
      <c r="BE17" s="13" t="str">
        <f t="shared" si="1"/>
        <v>SilverpeakSFP</v>
      </c>
      <c r="BF17" s="13" t="str">
        <f t="shared" si="1"/>
        <v>SilverpeakPIM</v>
      </c>
      <c r="BG17" s="13" t="str">
        <f t="shared" si="1"/>
        <v>SilverpeakBW</v>
      </c>
      <c r="BH17" s="13" t="str">
        <f t="shared" si="1"/>
        <v>SilverpeakCable</v>
      </c>
      <c r="BI17" s="13" t="str">
        <f t="shared" si="1"/>
        <v>SilverpeakPC</v>
      </c>
      <c r="BJ17" s="13" t="str">
        <f t="shared" si="1"/>
        <v>SilverpeakFull PRMA</v>
      </c>
      <c r="BL17" s="226">
        <f>IF(ISBLANK($G17),"",COUNTA($G$4:G17))</f>
        <v>14</v>
      </c>
      <c r="BM17" s="226"/>
      <c r="BN17" s="226"/>
      <c r="BO17" s="226"/>
    </row>
    <row r="18" spans="1:67" ht="25" customHeight="1" x14ac:dyDescent="0.35">
      <c r="A18" s="48" t="s">
        <v>831</v>
      </c>
      <c r="B18" s="43" t="s">
        <v>128</v>
      </c>
      <c r="C18" s="10" t="s">
        <v>129</v>
      </c>
      <c r="D18" s="229" t="s">
        <v>25</v>
      </c>
      <c r="E18" s="8" t="s">
        <v>1663</v>
      </c>
      <c r="F18" s="235" t="s">
        <v>1664</v>
      </c>
      <c r="G18" s="60">
        <v>9</v>
      </c>
      <c r="H18" s="10" t="s">
        <v>130</v>
      </c>
      <c r="I18" s="48" t="s">
        <v>146</v>
      </c>
      <c r="J18" s="48" t="s">
        <v>147</v>
      </c>
      <c r="K18" s="61">
        <v>250</v>
      </c>
      <c r="L18" s="48" t="s">
        <v>153</v>
      </c>
      <c r="M18" s="10" t="s">
        <v>133</v>
      </c>
      <c r="N18" s="46"/>
      <c r="O18" s="48" t="s">
        <v>134</v>
      </c>
      <c r="P18" s="10" t="s">
        <v>149</v>
      </c>
      <c r="Q18" s="46" t="s">
        <v>136</v>
      </c>
      <c r="R18" s="46"/>
      <c r="S18" s="13"/>
      <c r="T18" s="46"/>
      <c r="U18" s="46"/>
      <c r="V18" s="46"/>
      <c r="W18" s="46"/>
      <c r="X18" s="46" t="s">
        <v>137</v>
      </c>
      <c r="Y18" s="46"/>
      <c r="Z18" s="46"/>
      <c r="AA18" s="46" t="s">
        <v>154</v>
      </c>
      <c r="AB18" s="46">
        <v>3</v>
      </c>
      <c r="AC18" s="46" t="s">
        <v>139</v>
      </c>
      <c r="AD18" s="46" t="s">
        <v>140</v>
      </c>
      <c r="AE18" s="2">
        <f t="shared" si="2"/>
        <v>25</v>
      </c>
      <c r="AF18" s="210"/>
      <c r="AG18" s="46"/>
      <c r="AH18" s="46"/>
      <c r="AI18" s="10" t="str" cm="1">
        <f t="array" ref="AI18">IF(B18="Fortinet",INDEX(#REF!,MATCH(1,('Site Addresses (Phase 2)'!AG18=#REF!)*('Site Addresses (Phase 2)'!AH18=#REF!),0)),"")</f>
        <v/>
      </c>
      <c r="AJ18" s="10" t="str">
        <f>IF(B18="Fortinet",_xlfn.IFNA(VLOOKUP(AG18,#REF!,2,FALSE),"Please select option under Full PRMA Coverage column"),"")</f>
        <v/>
      </c>
      <c r="AK18" s="10" t="str">
        <f t="shared" si="0"/>
        <v/>
      </c>
      <c r="AL18" s="10" t="str">
        <f t="shared" si="0"/>
        <v/>
      </c>
      <c r="AM18" s="210"/>
      <c r="AN18" s="46" t="s">
        <v>142</v>
      </c>
      <c r="AO18" s="46" t="s">
        <v>143</v>
      </c>
      <c r="AP18" s="46">
        <v>1</v>
      </c>
      <c r="AQ18" s="2"/>
      <c r="AR18" s="48"/>
      <c r="AS18" s="210"/>
      <c r="AT18" s="48"/>
      <c r="AU18" s="48"/>
      <c r="AV18" s="48"/>
      <c r="AW18" s="48"/>
      <c r="AX18" s="48"/>
      <c r="AY18" s="48"/>
      <c r="AZ18" s="48"/>
      <c r="BA18" s="48"/>
      <c r="BB18" s="48"/>
      <c r="BC18" s="48"/>
      <c r="BD18" s="48"/>
      <c r="BE18" s="13" t="str">
        <f t="shared" si="1"/>
        <v>SilverpeakSFP</v>
      </c>
      <c r="BF18" s="13" t="str">
        <f t="shared" si="1"/>
        <v>SilverpeakPIM</v>
      </c>
      <c r="BG18" s="13" t="str">
        <f t="shared" si="1"/>
        <v>SilverpeakBW</v>
      </c>
      <c r="BH18" s="13" t="str">
        <f t="shared" si="1"/>
        <v>SilverpeakCable</v>
      </c>
      <c r="BI18" s="13" t="str">
        <f t="shared" si="1"/>
        <v>SilverpeakPC</v>
      </c>
      <c r="BJ18" s="13" t="str">
        <f t="shared" si="1"/>
        <v>SilverpeakFull PRMA</v>
      </c>
      <c r="BL18" s="226">
        <f>IF(ISBLANK($G18),"",COUNTA($G$4:G18))</f>
        <v>15</v>
      </c>
      <c r="BM18" s="226"/>
      <c r="BN18" s="226"/>
      <c r="BO18" s="226"/>
    </row>
    <row r="19" spans="1:67" ht="25" customHeight="1" x14ac:dyDescent="0.35">
      <c r="A19" s="48" t="s">
        <v>833</v>
      </c>
      <c r="B19" s="43" t="s">
        <v>128</v>
      </c>
      <c r="C19" s="10" t="s">
        <v>129</v>
      </c>
      <c r="D19" s="229" t="s">
        <v>25</v>
      </c>
      <c r="E19" s="8" t="s">
        <v>1663</v>
      </c>
      <c r="F19" s="235" t="s">
        <v>1664</v>
      </c>
      <c r="G19" s="46">
        <v>10</v>
      </c>
      <c r="H19" s="10" t="s">
        <v>130</v>
      </c>
      <c r="I19" s="48" t="s">
        <v>146</v>
      </c>
      <c r="J19" s="48" t="s">
        <v>147</v>
      </c>
      <c r="K19" s="61">
        <v>250</v>
      </c>
      <c r="L19" s="48" t="s">
        <v>153</v>
      </c>
      <c r="M19" s="10" t="s">
        <v>133</v>
      </c>
      <c r="N19" s="46"/>
      <c r="O19" s="48" t="s">
        <v>134</v>
      </c>
      <c r="P19" s="10" t="s">
        <v>149</v>
      </c>
      <c r="Q19" s="46" t="s">
        <v>136</v>
      </c>
      <c r="R19" s="46"/>
      <c r="S19" s="13"/>
      <c r="T19" s="46"/>
      <c r="U19" s="46"/>
      <c r="V19" s="46"/>
      <c r="W19" s="46"/>
      <c r="X19" s="46" t="s">
        <v>137</v>
      </c>
      <c r="Y19" s="46"/>
      <c r="Z19" s="46"/>
      <c r="AA19" s="46" t="s">
        <v>154</v>
      </c>
      <c r="AB19" s="46">
        <v>3</v>
      </c>
      <c r="AC19" s="46" t="s">
        <v>139</v>
      </c>
      <c r="AD19" s="46" t="s">
        <v>140</v>
      </c>
      <c r="AE19" s="2">
        <f t="shared" si="2"/>
        <v>25</v>
      </c>
      <c r="AF19" s="210"/>
      <c r="AG19" s="46"/>
      <c r="AH19" s="46"/>
      <c r="AI19" s="10" t="str" cm="1">
        <f t="array" ref="AI19">IF(B19="Fortinet",INDEX(#REF!,MATCH(1,('Site Addresses (Phase 2)'!AG19=#REF!)*('Site Addresses (Phase 2)'!AH19=#REF!),0)),"")</f>
        <v/>
      </c>
      <c r="AJ19" s="10" t="str">
        <f>IF(B19="Fortinet",_xlfn.IFNA(VLOOKUP(AG19,#REF!,2,FALSE),"Please select option under Full PRMA Coverage column"),"")</f>
        <v/>
      </c>
      <c r="AK19" s="10" t="str">
        <f t="shared" si="0"/>
        <v/>
      </c>
      <c r="AL19" s="10" t="str">
        <f t="shared" si="0"/>
        <v/>
      </c>
      <c r="AM19" s="210"/>
      <c r="AN19" s="46" t="s">
        <v>142</v>
      </c>
      <c r="AO19" s="46" t="s">
        <v>143</v>
      </c>
      <c r="AP19" s="46">
        <v>1</v>
      </c>
      <c r="AQ19" s="2"/>
      <c r="AR19" s="48"/>
      <c r="AS19" s="210"/>
      <c r="AT19" s="48"/>
      <c r="AU19" s="48"/>
      <c r="AV19" s="48"/>
      <c r="AW19" s="48"/>
      <c r="AX19" s="48"/>
      <c r="AY19" s="48"/>
      <c r="AZ19" s="48"/>
      <c r="BA19" s="48"/>
      <c r="BB19" s="48"/>
      <c r="BC19" s="48"/>
      <c r="BD19" s="48"/>
      <c r="BE19" s="13" t="str">
        <f t="shared" si="1"/>
        <v>SilverpeakSFP</v>
      </c>
      <c r="BF19" s="13" t="str">
        <f t="shared" si="1"/>
        <v>SilverpeakPIM</v>
      </c>
      <c r="BG19" s="13" t="str">
        <f t="shared" si="1"/>
        <v>SilverpeakBW</v>
      </c>
      <c r="BH19" s="13" t="str">
        <f t="shared" si="1"/>
        <v>SilverpeakCable</v>
      </c>
      <c r="BI19" s="13" t="str">
        <f t="shared" si="1"/>
        <v>SilverpeakPC</v>
      </c>
      <c r="BJ19" s="13" t="str">
        <f t="shared" si="1"/>
        <v>SilverpeakFull PRMA</v>
      </c>
      <c r="BL19" s="226">
        <f>IF(ISBLANK($G19),"",COUNTA($G$4:G19))</f>
        <v>16</v>
      </c>
      <c r="BM19" s="226"/>
      <c r="BN19" s="226"/>
      <c r="BO19" s="226"/>
    </row>
    <row r="20" spans="1:67" ht="25" customHeight="1" x14ac:dyDescent="0.35">
      <c r="A20" s="48" t="s">
        <v>835</v>
      </c>
      <c r="B20" s="43" t="s">
        <v>128</v>
      </c>
      <c r="C20" s="10" t="s">
        <v>129</v>
      </c>
      <c r="D20" s="229" t="s">
        <v>26</v>
      </c>
      <c r="E20" s="8" t="s">
        <v>1665</v>
      </c>
      <c r="F20" s="235" t="s">
        <v>1666</v>
      </c>
      <c r="G20" s="46">
        <v>30</v>
      </c>
      <c r="H20" s="10" t="s">
        <v>130</v>
      </c>
      <c r="I20" s="48" t="s">
        <v>146</v>
      </c>
      <c r="J20" s="48" t="s">
        <v>147</v>
      </c>
      <c r="K20" s="61">
        <v>100</v>
      </c>
      <c r="L20" s="48" t="s">
        <v>155</v>
      </c>
      <c r="M20" s="10" t="s">
        <v>133</v>
      </c>
      <c r="N20" s="46"/>
      <c r="O20" s="48" t="s">
        <v>134</v>
      </c>
      <c r="P20" s="10" t="s">
        <v>149</v>
      </c>
      <c r="Q20" s="46" t="s">
        <v>136</v>
      </c>
      <c r="R20" s="2"/>
      <c r="S20" s="48"/>
      <c r="T20" s="2"/>
      <c r="U20" s="48"/>
      <c r="V20" s="2"/>
      <c r="W20" s="48"/>
      <c r="X20" s="46" t="s">
        <v>137</v>
      </c>
      <c r="Y20" s="46"/>
      <c r="Z20" s="46"/>
      <c r="AA20" s="46" t="s">
        <v>145</v>
      </c>
      <c r="AB20" s="46">
        <v>3</v>
      </c>
      <c r="AC20" s="46" t="s">
        <v>139</v>
      </c>
      <c r="AD20" s="46" t="s">
        <v>140</v>
      </c>
      <c r="AE20" s="10">
        <f t="shared" si="2"/>
        <v>10</v>
      </c>
      <c r="AF20" s="210"/>
      <c r="AG20" s="46"/>
      <c r="AH20" s="46"/>
      <c r="AI20" s="10" t="str" cm="1">
        <f t="array" ref="AI20">IF(B20="Fortinet",INDEX(#REF!,MATCH(1,('Site Addresses (Phase 2)'!AG20=#REF!)*('Site Addresses (Phase 2)'!AH20=#REF!),0)),"")</f>
        <v/>
      </c>
      <c r="AJ20" s="10" t="str">
        <f>IF(B20="Fortinet",_xlfn.IFNA(VLOOKUP(AG20,#REF!,2,FALSE),"Please select option under Full PRMA Coverage column"),"")</f>
        <v/>
      </c>
      <c r="AK20" s="10" t="str">
        <f t="shared" si="0"/>
        <v/>
      </c>
      <c r="AL20" s="10" t="str">
        <f t="shared" si="0"/>
        <v/>
      </c>
      <c r="AM20" s="210"/>
      <c r="AN20" s="46" t="s">
        <v>142</v>
      </c>
      <c r="AO20" s="46" t="s">
        <v>143</v>
      </c>
      <c r="AP20" s="46">
        <v>1</v>
      </c>
      <c r="AQ20" s="2"/>
      <c r="AR20" s="48"/>
      <c r="AS20" s="210"/>
      <c r="AT20" s="48"/>
      <c r="AU20" s="48"/>
      <c r="AV20" s="48"/>
      <c r="AW20" s="48"/>
      <c r="AX20" s="48"/>
      <c r="AY20" s="48"/>
      <c r="AZ20" s="48"/>
      <c r="BA20" s="48"/>
      <c r="BB20" s="48"/>
      <c r="BC20" s="48"/>
      <c r="BD20" s="48"/>
      <c r="BE20" s="13" t="str">
        <f t="shared" ref="BE20:BJ48" si="3">CONCATENATE($B20,BE$3)</f>
        <v>SilverpeakSFP</v>
      </c>
      <c r="BF20" s="13" t="str">
        <f t="shared" si="3"/>
        <v>SilverpeakPIM</v>
      </c>
      <c r="BG20" s="13" t="str">
        <f t="shared" si="3"/>
        <v>SilverpeakBW</v>
      </c>
      <c r="BH20" s="13" t="str">
        <f t="shared" si="3"/>
        <v>SilverpeakCable</v>
      </c>
      <c r="BI20" s="13" t="str">
        <f t="shared" si="3"/>
        <v>SilverpeakPC</v>
      </c>
      <c r="BJ20" s="13" t="str">
        <f t="shared" si="3"/>
        <v>SilverpeakFull PRMA</v>
      </c>
      <c r="BL20" s="226">
        <f>IF(ISBLANK($G20),"",COUNTA($G$4:G20))</f>
        <v>17</v>
      </c>
      <c r="BM20" s="226"/>
      <c r="BN20" s="226"/>
      <c r="BO20" s="226"/>
    </row>
    <row r="21" spans="1:67" ht="25" customHeight="1" x14ac:dyDescent="0.35">
      <c r="A21" s="48" t="s">
        <v>837</v>
      </c>
      <c r="B21" s="43" t="s">
        <v>128</v>
      </c>
      <c r="C21" s="10" t="s">
        <v>129</v>
      </c>
      <c r="D21" s="229" t="s">
        <v>26</v>
      </c>
      <c r="E21" s="8" t="s">
        <v>1665</v>
      </c>
      <c r="F21" s="235" t="s">
        <v>1666</v>
      </c>
      <c r="G21" s="46">
        <v>31</v>
      </c>
      <c r="H21" s="10" t="s">
        <v>130</v>
      </c>
      <c r="I21" s="48" t="s">
        <v>146</v>
      </c>
      <c r="J21" s="48" t="s">
        <v>147</v>
      </c>
      <c r="K21" s="61">
        <v>100</v>
      </c>
      <c r="L21" s="48" t="s">
        <v>155</v>
      </c>
      <c r="M21" s="10" t="s">
        <v>133</v>
      </c>
      <c r="N21" s="46"/>
      <c r="O21" s="48" t="s">
        <v>134</v>
      </c>
      <c r="P21" s="10" t="s">
        <v>149</v>
      </c>
      <c r="Q21" s="46" t="s">
        <v>136</v>
      </c>
      <c r="R21" s="2"/>
      <c r="S21" s="48"/>
      <c r="T21" s="2"/>
      <c r="U21" s="48"/>
      <c r="V21" s="2"/>
      <c r="W21" s="48"/>
      <c r="X21" s="46" t="s">
        <v>137</v>
      </c>
      <c r="Y21" s="46"/>
      <c r="Z21" s="46"/>
      <c r="AA21" s="46" t="s">
        <v>145</v>
      </c>
      <c r="AB21" s="46">
        <v>3</v>
      </c>
      <c r="AC21" s="46" t="s">
        <v>139</v>
      </c>
      <c r="AD21" s="46" t="s">
        <v>140</v>
      </c>
      <c r="AE21" s="10">
        <f t="shared" si="2"/>
        <v>10</v>
      </c>
      <c r="AF21" s="210"/>
      <c r="AG21" s="46"/>
      <c r="AH21" s="46"/>
      <c r="AI21" s="10" t="str" cm="1">
        <f t="array" ref="AI21">IF(B21="Fortinet",INDEX(#REF!,MATCH(1,('Site Addresses (Phase 2)'!AG21=#REF!)*('Site Addresses (Phase 2)'!AH21=#REF!),0)),"")</f>
        <v/>
      </c>
      <c r="AJ21" s="10" t="str">
        <f>IF(B21="Fortinet",_xlfn.IFNA(VLOOKUP(AG21,#REF!,2,FALSE),"Please select option under Full PRMA Coverage column"),"")</f>
        <v/>
      </c>
      <c r="AK21" s="10" t="str">
        <f t="shared" si="0"/>
        <v/>
      </c>
      <c r="AL21" s="10" t="str">
        <f t="shared" si="0"/>
        <v/>
      </c>
      <c r="AM21" s="210"/>
      <c r="AN21" s="46" t="s">
        <v>142</v>
      </c>
      <c r="AO21" s="46" t="s">
        <v>143</v>
      </c>
      <c r="AP21" s="46">
        <v>1</v>
      </c>
      <c r="AQ21" s="2"/>
      <c r="AR21" s="48"/>
      <c r="AS21" s="210"/>
      <c r="AT21" s="48"/>
      <c r="AU21" s="48"/>
      <c r="AV21" s="48"/>
      <c r="AW21" s="48"/>
      <c r="AX21" s="48"/>
      <c r="AY21" s="48"/>
      <c r="AZ21" s="48"/>
      <c r="BA21" s="48"/>
      <c r="BB21" s="48"/>
      <c r="BC21" s="48"/>
      <c r="BD21" s="48"/>
      <c r="BE21" s="13" t="str">
        <f t="shared" si="3"/>
        <v>SilverpeakSFP</v>
      </c>
      <c r="BF21" s="13" t="str">
        <f t="shared" si="3"/>
        <v>SilverpeakPIM</v>
      </c>
      <c r="BG21" s="13" t="str">
        <f t="shared" si="3"/>
        <v>SilverpeakBW</v>
      </c>
      <c r="BH21" s="13" t="str">
        <f t="shared" si="3"/>
        <v>SilverpeakCable</v>
      </c>
      <c r="BI21" s="13" t="str">
        <f t="shared" si="3"/>
        <v>SilverpeakPC</v>
      </c>
      <c r="BJ21" s="13" t="str">
        <f t="shared" si="3"/>
        <v>SilverpeakFull PRMA</v>
      </c>
      <c r="BL21" s="226">
        <f>IF(ISBLANK($G21),"",COUNTA($G$4:G21))</f>
        <v>18</v>
      </c>
      <c r="BM21" s="226"/>
      <c r="BN21" s="226"/>
      <c r="BO21" s="226"/>
    </row>
    <row r="22" spans="1:67" ht="25" customHeight="1" x14ac:dyDescent="0.35">
      <c r="A22" s="48" t="s">
        <v>839</v>
      </c>
      <c r="B22" s="43" t="s">
        <v>128</v>
      </c>
      <c r="C22" s="10" t="s">
        <v>129</v>
      </c>
      <c r="D22" s="229" t="s">
        <v>26</v>
      </c>
      <c r="E22" s="8" t="s">
        <v>1667</v>
      </c>
      <c r="F22" s="235" t="s">
        <v>1668</v>
      </c>
      <c r="G22" s="46">
        <v>9</v>
      </c>
      <c r="H22" s="10" t="s">
        <v>130</v>
      </c>
      <c r="I22" s="48" t="s">
        <v>146</v>
      </c>
      <c r="J22" s="48" t="s">
        <v>147</v>
      </c>
      <c r="K22" s="61">
        <v>250</v>
      </c>
      <c r="L22" s="48" t="s">
        <v>156</v>
      </c>
      <c r="M22" s="10" t="s">
        <v>133</v>
      </c>
      <c r="N22" s="46"/>
      <c r="O22" s="48" t="s">
        <v>134</v>
      </c>
      <c r="P22" s="10" t="s">
        <v>149</v>
      </c>
      <c r="Q22" s="46" t="s">
        <v>136</v>
      </c>
      <c r="R22" s="46"/>
      <c r="S22" s="46"/>
      <c r="T22" s="2"/>
      <c r="U22" s="48"/>
      <c r="V22" s="2"/>
      <c r="W22" s="48"/>
      <c r="X22" s="46" t="s">
        <v>137</v>
      </c>
      <c r="Y22" s="46"/>
      <c r="Z22" s="46"/>
      <c r="AA22" s="46" t="s">
        <v>138</v>
      </c>
      <c r="AB22" s="46">
        <v>3</v>
      </c>
      <c r="AC22" s="46" t="s">
        <v>139</v>
      </c>
      <c r="AD22" s="46" t="s">
        <v>140</v>
      </c>
      <c r="AE22" s="10">
        <f t="shared" si="2"/>
        <v>25</v>
      </c>
      <c r="AF22" s="210"/>
      <c r="AG22" s="46"/>
      <c r="AH22" s="46"/>
      <c r="AI22" s="10" t="str" cm="1">
        <f t="array" ref="AI22">IF(B22="Fortinet",INDEX(#REF!,MATCH(1,('Site Addresses (Phase 2)'!AG22=#REF!)*('Site Addresses (Phase 2)'!AH22=#REF!),0)),"")</f>
        <v/>
      </c>
      <c r="AJ22" s="10" t="str">
        <f>IF(B22="Fortinet",_xlfn.IFNA(VLOOKUP(AG22,#REF!,2,FALSE),"Please select option under Full PRMA Coverage column"),"")</f>
        <v/>
      </c>
      <c r="AK22" s="10" t="str">
        <f t="shared" si="0"/>
        <v/>
      </c>
      <c r="AL22" s="10" t="str">
        <f t="shared" si="0"/>
        <v/>
      </c>
      <c r="AM22" s="210"/>
      <c r="AN22" s="46" t="s">
        <v>142</v>
      </c>
      <c r="AO22" s="46" t="s">
        <v>143</v>
      </c>
      <c r="AP22" s="46">
        <v>1</v>
      </c>
      <c r="AQ22" s="2"/>
      <c r="AR22" s="48"/>
      <c r="AS22" s="210"/>
      <c r="AT22" s="48"/>
      <c r="AU22" s="48"/>
      <c r="AV22" s="48"/>
      <c r="AW22" s="48"/>
      <c r="AX22" s="48"/>
      <c r="AY22" s="48"/>
      <c r="AZ22" s="48"/>
      <c r="BA22" s="48"/>
      <c r="BB22" s="48"/>
      <c r="BC22" s="48"/>
      <c r="BD22" s="48"/>
      <c r="BE22" s="13" t="str">
        <f t="shared" si="3"/>
        <v>SilverpeakSFP</v>
      </c>
      <c r="BF22" s="13" t="str">
        <f t="shared" si="3"/>
        <v>SilverpeakPIM</v>
      </c>
      <c r="BG22" s="13" t="str">
        <f t="shared" si="3"/>
        <v>SilverpeakBW</v>
      </c>
      <c r="BH22" s="13" t="str">
        <f t="shared" si="3"/>
        <v>SilverpeakCable</v>
      </c>
      <c r="BI22" s="13" t="str">
        <f t="shared" si="3"/>
        <v>SilverpeakPC</v>
      </c>
      <c r="BJ22" s="13" t="str">
        <f t="shared" si="3"/>
        <v>SilverpeakFull PRMA</v>
      </c>
      <c r="BL22" s="226">
        <f>IF(ISBLANK($G22),"",COUNTA($G$4:G22))</f>
        <v>19</v>
      </c>
      <c r="BM22" s="226"/>
      <c r="BN22" s="226"/>
      <c r="BO22" s="226"/>
    </row>
    <row r="23" spans="1:67" ht="25" customHeight="1" x14ac:dyDescent="0.35">
      <c r="A23" s="48" t="s">
        <v>841</v>
      </c>
      <c r="B23" s="43" t="s">
        <v>128</v>
      </c>
      <c r="C23" s="10" t="s">
        <v>129</v>
      </c>
      <c r="D23" s="229" t="s">
        <v>26</v>
      </c>
      <c r="E23" s="8" t="s">
        <v>1667</v>
      </c>
      <c r="F23" s="235" t="s">
        <v>1668</v>
      </c>
      <c r="G23" s="46">
        <v>10</v>
      </c>
      <c r="H23" s="10" t="s">
        <v>130</v>
      </c>
      <c r="I23" s="48" t="s">
        <v>146</v>
      </c>
      <c r="J23" s="48" t="s">
        <v>147</v>
      </c>
      <c r="K23" s="61">
        <v>250</v>
      </c>
      <c r="L23" s="48" t="s">
        <v>156</v>
      </c>
      <c r="M23" s="10" t="s">
        <v>133</v>
      </c>
      <c r="N23" s="46"/>
      <c r="O23" s="48" t="s">
        <v>134</v>
      </c>
      <c r="P23" s="10" t="s">
        <v>149</v>
      </c>
      <c r="Q23" s="46" t="s">
        <v>136</v>
      </c>
      <c r="R23" s="46"/>
      <c r="S23" s="46"/>
      <c r="T23" s="2"/>
      <c r="U23" s="48"/>
      <c r="V23" s="2"/>
      <c r="W23" s="48"/>
      <c r="X23" s="46" t="s">
        <v>137</v>
      </c>
      <c r="Y23" s="46"/>
      <c r="Z23" s="46"/>
      <c r="AA23" s="46" t="s">
        <v>138</v>
      </c>
      <c r="AB23" s="46">
        <v>3</v>
      </c>
      <c r="AC23" s="46" t="s">
        <v>139</v>
      </c>
      <c r="AD23" s="46" t="s">
        <v>140</v>
      </c>
      <c r="AE23" s="10">
        <f t="shared" si="2"/>
        <v>25</v>
      </c>
      <c r="AF23" s="210"/>
      <c r="AG23" s="46"/>
      <c r="AH23" s="46"/>
      <c r="AI23" s="10" t="str" cm="1">
        <f t="array" ref="AI23">IF(B23="Fortinet",INDEX(#REF!,MATCH(1,('Site Addresses (Phase 2)'!AG23=#REF!)*('Site Addresses (Phase 2)'!AH23=#REF!),0)),"")</f>
        <v/>
      </c>
      <c r="AJ23" s="10" t="str">
        <f>IF(B23="Fortinet",_xlfn.IFNA(VLOOKUP(AG23,#REF!,2,FALSE),"Please select option under Full PRMA Coverage column"),"")</f>
        <v/>
      </c>
      <c r="AK23" s="10" t="str">
        <f t="shared" si="0"/>
        <v/>
      </c>
      <c r="AL23" s="10" t="str">
        <f t="shared" si="0"/>
        <v/>
      </c>
      <c r="AM23" s="210"/>
      <c r="AN23" s="46" t="s">
        <v>142</v>
      </c>
      <c r="AO23" s="46" t="s">
        <v>143</v>
      </c>
      <c r="AP23" s="46">
        <v>1</v>
      </c>
      <c r="AQ23" s="2"/>
      <c r="AR23" s="48"/>
      <c r="AS23" s="210"/>
      <c r="AT23" s="48"/>
      <c r="AU23" s="48"/>
      <c r="AV23" s="48"/>
      <c r="AW23" s="48"/>
      <c r="AX23" s="48"/>
      <c r="AY23" s="48"/>
      <c r="AZ23" s="48"/>
      <c r="BA23" s="48"/>
      <c r="BB23" s="48"/>
      <c r="BC23" s="48"/>
      <c r="BD23" s="48"/>
      <c r="BE23" s="13" t="str">
        <f t="shared" si="3"/>
        <v>SilverpeakSFP</v>
      </c>
      <c r="BF23" s="13" t="str">
        <f t="shared" si="3"/>
        <v>SilverpeakPIM</v>
      </c>
      <c r="BG23" s="13" t="str">
        <f t="shared" si="3"/>
        <v>SilverpeakBW</v>
      </c>
      <c r="BH23" s="13" t="str">
        <f t="shared" si="3"/>
        <v>SilverpeakCable</v>
      </c>
      <c r="BI23" s="13" t="str">
        <f t="shared" si="3"/>
        <v>SilverpeakPC</v>
      </c>
      <c r="BJ23" s="13" t="str">
        <f t="shared" si="3"/>
        <v>SilverpeakFull PRMA</v>
      </c>
      <c r="BL23" s="226">
        <f>IF(ISBLANK($G23),"",COUNTA($G$4:G23))</f>
        <v>20</v>
      </c>
      <c r="BM23" s="226"/>
      <c r="BN23" s="226"/>
      <c r="BO23" s="226"/>
    </row>
    <row r="24" spans="1:67" ht="25" customHeight="1" x14ac:dyDescent="0.35">
      <c r="A24" s="48" t="s">
        <v>843</v>
      </c>
      <c r="B24" s="43" t="s">
        <v>128</v>
      </c>
      <c r="C24" s="10" t="s">
        <v>129</v>
      </c>
      <c r="D24" s="229" t="s">
        <v>26</v>
      </c>
      <c r="E24" s="8" t="s">
        <v>1669</v>
      </c>
      <c r="F24" s="235" t="s">
        <v>1670</v>
      </c>
      <c r="G24" s="60">
        <v>30</v>
      </c>
      <c r="H24" s="10" t="s">
        <v>130</v>
      </c>
      <c r="I24" s="48" t="s">
        <v>146</v>
      </c>
      <c r="J24" s="48" t="s">
        <v>147</v>
      </c>
      <c r="K24" s="61">
        <v>100</v>
      </c>
      <c r="L24" s="48" t="s">
        <v>172</v>
      </c>
      <c r="M24" s="10" t="s">
        <v>133</v>
      </c>
      <c r="N24" s="46"/>
      <c r="O24" s="48" t="s">
        <v>134</v>
      </c>
      <c r="P24" s="10" t="s">
        <v>149</v>
      </c>
      <c r="Q24" s="46" t="s">
        <v>136</v>
      </c>
      <c r="R24" s="46"/>
      <c r="S24" s="13"/>
      <c r="T24" s="46"/>
      <c r="U24" s="46"/>
      <c r="V24" s="46"/>
      <c r="W24" s="46"/>
      <c r="X24" s="46" t="s">
        <v>137</v>
      </c>
      <c r="Y24" s="46"/>
      <c r="Z24" s="46"/>
      <c r="AA24" s="46" t="s">
        <v>154</v>
      </c>
      <c r="AB24" s="46">
        <v>3</v>
      </c>
      <c r="AC24" s="46" t="s">
        <v>139</v>
      </c>
      <c r="AD24" s="46" t="s">
        <v>140</v>
      </c>
      <c r="AE24" s="2">
        <f t="shared" si="2"/>
        <v>10</v>
      </c>
      <c r="AF24" s="210"/>
      <c r="AG24" s="46"/>
      <c r="AH24" s="46"/>
      <c r="AI24" s="10" t="str" cm="1">
        <f t="array" ref="AI24">IF(B24="Fortinet",INDEX(#REF!,MATCH(1,('Site Addresses (Phase 2)'!AG24=#REF!)*('Site Addresses (Phase 2)'!AH24=#REF!),0)),"")</f>
        <v/>
      </c>
      <c r="AJ24" s="10" t="str">
        <f>IF(B24="Fortinet",_xlfn.IFNA(VLOOKUP(AG24,#REF!,2,FALSE),"Please select option under Full PRMA Coverage column"),"")</f>
        <v/>
      </c>
      <c r="AK24" s="10" t="str">
        <f t="shared" si="0"/>
        <v/>
      </c>
      <c r="AL24" s="10" t="str">
        <f t="shared" si="0"/>
        <v/>
      </c>
      <c r="AM24" s="210"/>
      <c r="AN24" s="46" t="s">
        <v>142</v>
      </c>
      <c r="AO24" s="46" t="s">
        <v>143</v>
      </c>
      <c r="AP24" s="46">
        <v>1</v>
      </c>
      <c r="AQ24" s="2"/>
      <c r="AR24" s="48"/>
      <c r="AS24" s="210"/>
      <c r="AT24" s="48"/>
      <c r="AU24" s="48"/>
      <c r="AV24" s="48"/>
      <c r="AW24" s="48"/>
      <c r="AX24" s="48"/>
      <c r="AY24" s="48"/>
      <c r="AZ24" s="48"/>
      <c r="BA24" s="48"/>
      <c r="BB24" s="48"/>
      <c r="BC24" s="48"/>
      <c r="BD24" s="48"/>
      <c r="BE24" s="13" t="str">
        <f t="shared" si="3"/>
        <v>SilverpeakSFP</v>
      </c>
      <c r="BF24" s="13" t="str">
        <f t="shared" si="3"/>
        <v>SilverpeakPIM</v>
      </c>
      <c r="BG24" s="13" t="str">
        <f t="shared" si="3"/>
        <v>SilverpeakBW</v>
      </c>
      <c r="BH24" s="13" t="str">
        <f t="shared" si="3"/>
        <v>SilverpeakCable</v>
      </c>
      <c r="BI24" s="13" t="str">
        <f t="shared" si="3"/>
        <v>SilverpeakPC</v>
      </c>
      <c r="BJ24" s="13" t="str">
        <f t="shared" si="3"/>
        <v>SilverpeakFull PRMA</v>
      </c>
      <c r="BL24" s="226">
        <f>IF(ISBLANK($G24),"",COUNTA($G$4:G24))</f>
        <v>21</v>
      </c>
      <c r="BM24" s="226"/>
      <c r="BN24" s="226"/>
      <c r="BO24" s="226"/>
    </row>
    <row r="25" spans="1:67" ht="25" customHeight="1" x14ac:dyDescent="0.35">
      <c r="A25" s="48" t="s">
        <v>845</v>
      </c>
      <c r="B25" s="43" t="s">
        <v>128</v>
      </c>
      <c r="C25" s="10" t="s">
        <v>129</v>
      </c>
      <c r="D25" s="229" t="s">
        <v>26</v>
      </c>
      <c r="E25" s="8" t="s">
        <v>1669</v>
      </c>
      <c r="F25" s="235" t="s">
        <v>1670</v>
      </c>
      <c r="G25" s="60">
        <v>31</v>
      </c>
      <c r="H25" s="10" t="s">
        <v>130</v>
      </c>
      <c r="I25" s="48" t="s">
        <v>146</v>
      </c>
      <c r="J25" s="48" t="s">
        <v>147</v>
      </c>
      <c r="K25" s="61">
        <v>100</v>
      </c>
      <c r="L25" s="48" t="s">
        <v>172</v>
      </c>
      <c r="M25" s="10" t="s">
        <v>133</v>
      </c>
      <c r="N25" s="46"/>
      <c r="O25" s="48" t="s">
        <v>134</v>
      </c>
      <c r="P25" s="10" t="s">
        <v>149</v>
      </c>
      <c r="Q25" s="46" t="s">
        <v>136</v>
      </c>
      <c r="R25" s="46"/>
      <c r="S25" s="13"/>
      <c r="T25" s="46"/>
      <c r="U25" s="46"/>
      <c r="V25" s="46"/>
      <c r="W25" s="46"/>
      <c r="X25" s="46" t="s">
        <v>137</v>
      </c>
      <c r="Y25" s="46"/>
      <c r="Z25" s="46"/>
      <c r="AA25" s="46" t="s">
        <v>154</v>
      </c>
      <c r="AB25" s="46">
        <v>3</v>
      </c>
      <c r="AC25" s="46" t="s">
        <v>139</v>
      </c>
      <c r="AD25" s="46" t="s">
        <v>140</v>
      </c>
      <c r="AE25" s="48">
        <f t="shared" si="2"/>
        <v>10</v>
      </c>
      <c r="AF25" s="210"/>
      <c r="AG25" s="46"/>
      <c r="AH25" s="46"/>
      <c r="AI25" s="10" t="str" cm="1">
        <f t="array" ref="AI25">IF(B25="Fortinet",INDEX(#REF!,MATCH(1,('Site Addresses (Phase 2)'!AG25=#REF!)*('Site Addresses (Phase 2)'!AH25=#REF!),0)),"")</f>
        <v/>
      </c>
      <c r="AJ25" s="10" t="str">
        <f>IF(B25="Fortinet",_xlfn.IFNA(VLOOKUP(AG25,#REF!,2,FALSE),"Please select option under Full PRMA Coverage column"),"")</f>
        <v/>
      </c>
      <c r="AK25" s="10" t="str">
        <f t="shared" si="0"/>
        <v/>
      </c>
      <c r="AL25" s="10" t="str">
        <f t="shared" si="0"/>
        <v/>
      </c>
      <c r="AM25" s="210"/>
      <c r="AN25" s="46" t="s">
        <v>142</v>
      </c>
      <c r="AO25" s="46" t="s">
        <v>143</v>
      </c>
      <c r="AP25" s="46">
        <v>1</v>
      </c>
      <c r="AQ25" s="48"/>
      <c r="AR25" s="48"/>
      <c r="AS25" s="210"/>
      <c r="AT25" s="48"/>
      <c r="AU25" s="48"/>
      <c r="AV25" s="48"/>
      <c r="AW25" s="48"/>
      <c r="AX25" s="48"/>
      <c r="AY25" s="48"/>
      <c r="AZ25" s="48"/>
      <c r="BA25" s="48"/>
      <c r="BB25" s="48"/>
      <c r="BC25" s="48"/>
      <c r="BD25" s="48"/>
      <c r="BE25" s="13" t="str">
        <f t="shared" si="3"/>
        <v>SilverpeakSFP</v>
      </c>
      <c r="BF25" s="13" t="str">
        <f t="shared" si="3"/>
        <v>SilverpeakPIM</v>
      </c>
      <c r="BG25" s="13" t="str">
        <f t="shared" si="3"/>
        <v>SilverpeakBW</v>
      </c>
      <c r="BH25" s="13" t="str">
        <f t="shared" si="3"/>
        <v>SilverpeakCable</v>
      </c>
      <c r="BI25" s="13" t="str">
        <f t="shared" si="3"/>
        <v>SilverpeakPC</v>
      </c>
      <c r="BJ25" s="13" t="str">
        <f t="shared" si="3"/>
        <v>SilverpeakFull PRMA</v>
      </c>
      <c r="BL25" s="226">
        <f>IF(ISBLANK($G25),"",COUNTA($G$4:G25))</f>
        <v>22</v>
      </c>
      <c r="BM25" s="226"/>
      <c r="BN25" s="226"/>
      <c r="BO25" s="226"/>
    </row>
    <row r="26" spans="1:67" ht="25" customHeight="1" x14ac:dyDescent="0.35">
      <c r="A26" s="48" t="s">
        <v>847</v>
      </c>
      <c r="B26" s="43" t="s">
        <v>128</v>
      </c>
      <c r="C26" s="10" t="s">
        <v>129</v>
      </c>
      <c r="D26" s="229" t="s">
        <v>26</v>
      </c>
      <c r="E26" s="8" t="s">
        <v>1671</v>
      </c>
      <c r="F26" s="235" t="s">
        <v>1672</v>
      </c>
      <c r="G26" s="60">
        <v>30</v>
      </c>
      <c r="H26" s="10" t="s">
        <v>130</v>
      </c>
      <c r="I26" s="48" t="s">
        <v>146</v>
      </c>
      <c r="J26" s="48" t="s">
        <v>147</v>
      </c>
      <c r="K26" s="61">
        <v>100</v>
      </c>
      <c r="L26" s="48" t="s">
        <v>177</v>
      </c>
      <c r="M26" s="10" t="s">
        <v>133</v>
      </c>
      <c r="N26" s="46"/>
      <c r="O26" s="48" t="s">
        <v>134</v>
      </c>
      <c r="P26" s="10" t="s">
        <v>149</v>
      </c>
      <c r="Q26" s="46" t="s">
        <v>136</v>
      </c>
      <c r="R26" s="46"/>
      <c r="S26" s="13"/>
      <c r="T26" s="46"/>
      <c r="U26" s="46"/>
      <c r="V26" s="46"/>
      <c r="W26" s="46"/>
      <c r="X26" s="46" t="s">
        <v>137</v>
      </c>
      <c r="Y26" s="46"/>
      <c r="Z26" s="46"/>
      <c r="AA26" s="46" t="s">
        <v>154</v>
      </c>
      <c r="AB26" s="46">
        <v>3</v>
      </c>
      <c r="AC26" s="46" t="s">
        <v>139</v>
      </c>
      <c r="AD26" s="46" t="s">
        <v>140</v>
      </c>
      <c r="AE26" s="48">
        <f t="shared" si="2"/>
        <v>10</v>
      </c>
      <c r="AF26" s="210"/>
      <c r="AG26" s="46"/>
      <c r="AH26" s="46"/>
      <c r="AI26" s="10" t="str" cm="1">
        <f t="array" ref="AI26">IF(B26="Fortinet",INDEX(#REF!,MATCH(1,('Site Addresses (Phase 2)'!AG26=#REF!)*('Site Addresses (Phase 2)'!AH26=#REF!),0)),"")</f>
        <v/>
      </c>
      <c r="AJ26" s="10" t="str">
        <f>IF(B26="Fortinet",_xlfn.IFNA(VLOOKUP(AG26,#REF!,2,FALSE),"Please select option under Full PRMA Coverage column"),"")</f>
        <v/>
      </c>
      <c r="AK26" s="10" t="str">
        <f t="shared" si="0"/>
        <v/>
      </c>
      <c r="AL26" s="10" t="str">
        <f t="shared" si="0"/>
        <v/>
      </c>
      <c r="AM26" s="210"/>
      <c r="AN26" s="46" t="s">
        <v>142</v>
      </c>
      <c r="AO26" s="46" t="s">
        <v>143</v>
      </c>
      <c r="AP26" s="46">
        <v>1</v>
      </c>
      <c r="AQ26" s="48"/>
      <c r="AR26" s="48"/>
      <c r="AS26" s="210"/>
      <c r="AT26" s="48"/>
      <c r="AU26" s="48"/>
      <c r="AV26" s="48"/>
      <c r="AW26" s="48"/>
      <c r="AX26" s="48"/>
      <c r="AY26" s="48"/>
      <c r="AZ26" s="48"/>
      <c r="BA26" s="48"/>
      <c r="BB26" s="48"/>
      <c r="BC26" s="48"/>
      <c r="BD26" s="48"/>
      <c r="BE26" s="13" t="str">
        <f t="shared" si="3"/>
        <v>SilverpeakSFP</v>
      </c>
      <c r="BF26" s="13" t="str">
        <f t="shared" si="3"/>
        <v>SilverpeakPIM</v>
      </c>
      <c r="BG26" s="13" t="str">
        <f t="shared" si="3"/>
        <v>SilverpeakBW</v>
      </c>
      <c r="BH26" s="13" t="str">
        <f t="shared" si="3"/>
        <v>SilverpeakCable</v>
      </c>
      <c r="BI26" s="13" t="str">
        <f t="shared" si="3"/>
        <v>SilverpeakPC</v>
      </c>
      <c r="BJ26" s="13" t="str">
        <f t="shared" si="3"/>
        <v>SilverpeakFull PRMA</v>
      </c>
      <c r="BL26" s="226">
        <f>IF(ISBLANK($G26),"",COUNTA($G$4:G26))</f>
        <v>23</v>
      </c>
      <c r="BM26" s="226"/>
      <c r="BN26" s="226"/>
      <c r="BO26" s="226"/>
    </row>
    <row r="27" spans="1:67" ht="25" customHeight="1" x14ac:dyDescent="0.35">
      <c r="A27" s="48" t="s">
        <v>849</v>
      </c>
      <c r="B27" s="43" t="s">
        <v>128</v>
      </c>
      <c r="C27" s="10" t="s">
        <v>129</v>
      </c>
      <c r="D27" s="229" t="s">
        <v>26</v>
      </c>
      <c r="E27" s="8" t="s">
        <v>1671</v>
      </c>
      <c r="F27" s="235" t="s">
        <v>1672</v>
      </c>
      <c r="G27" s="60">
        <v>31</v>
      </c>
      <c r="H27" s="10" t="s">
        <v>130</v>
      </c>
      <c r="I27" s="48" t="s">
        <v>146</v>
      </c>
      <c r="J27" s="48" t="s">
        <v>147</v>
      </c>
      <c r="K27" s="61">
        <v>100</v>
      </c>
      <c r="L27" s="48" t="s">
        <v>177</v>
      </c>
      <c r="M27" s="10" t="s">
        <v>133</v>
      </c>
      <c r="N27" s="46"/>
      <c r="O27" s="48" t="s">
        <v>134</v>
      </c>
      <c r="P27" s="10" t="s">
        <v>149</v>
      </c>
      <c r="Q27" s="46" t="s">
        <v>136</v>
      </c>
      <c r="R27" s="46"/>
      <c r="S27" s="13"/>
      <c r="T27" s="46"/>
      <c r="U27" s="46"/>
      <c r="V27" s="46"/>
      <c r="W27" s="46"/>
      <c r="X27" s="46" t="s">
        <v>137</v>
      </c>
      <c r="Y27" s="46"/>
      <c r="Z27" s="46"/>
      <c r="AA27" s="46" t="s">
        <v>154</v>
      </c>
      <c r="AB27" s="46">
        <v>3</v>
      </c>
      <c r="AC27" s="46" t="s">
        <v>139</v>
      </c>
      <c r="AD27" s="46" t="s">
        <v>140</v>
      </c>
      <c r="AE27" s="48">
        <f t="shared" si="2"/>
        <v>10</v>
      </c>
      <c r="AF27" s="210"/>
      <c r="AG27" s="46"/>
      <c r="AH27" s="46"/>
      <c r="AI27" s="10" t="str" cm="1">
        <f t="array" ref="AI27">IF(B27="Fortinet",INDEX(#REF!,MATCH(1,('Site Addresses (Phase 2)'!AG27=#REF!)*('Site Addresses (Phase 2)'!AH27=#REF!),0)),"")</f>
        <v/>
      </c>
      <c r="AJ27" s="10" t="str">
        <f>IF(B27="Fortinet",_xlfn.IFNA(VLOOKUP(AG27,#REF!,2,FALSE),"Please select option under Full PRMA Coverage column"),"")</f>
        <v/>
      </c>
      <c r="AK27" s="10" t="str">
        <f t="shared" si="0"/>
        <v/>
      </c>
      <c r="AL27" s="10" t="str">
        <f t="shared" si="0"/>
        <v/>
      </c>
      <c r="AM27" s="210"/>
      <c r="AN27" s="46" t="s">
        <v>142</v>
      </c>
      <c r="AO27" s="46" t="s">
        <v>143</v>
      </c>
      <c r="AP27" s="46">
        <v>1</v>
      </c>
      <c r="AQ27" s="48"/>
      <c r="AR27" s="48"/>
      <c r="AS27" s="210"/>
      <c r="AT27" s="48"/>
      <c r="AU27" s="48"/>
      <c r="AV27" s="48"/>
      <c r="AW27" s="48"/>
      <c r="AX27" s="48"/>
      <c r="AY27" s="48"/>
      <c r="AZ27" s="48"/>
      <c r="BA27" s="48"/>
      <c r="BB27" s="48"/>
      <c r="BC27" s="48"/>
      <c r="BD27" s="48"/>
      <c r="BE27" s="13" t="str">
        <f t="shared" si="3"/>
        <v>SilverpeakSFP</v>
      </c>
      <c r="BF27" s="13" t="str">
        <f t="shared" si="3"/>
        <v>SilverpeakPIM</v>
      </c>
      <c r="BG27" s="13" t="str">
        <f t="shared" si="3"/>
        <v>SilverpeakBW</v>
      </c>
      <c r="BH27" s="13" t="str">
        <f t="shared" si="3"/>
        <v>SilverpeakCable</v>
      </c>
      <c r="BI27" s="13" t="str">
        <f t="shared" si="3"/>
        <v>SilverpeakPC</v>
      </c>
      <c r="BJ27" s="13" t="str">
        <f t="shared" si="3"/>
        <v>SilverpeakFull PRMA</v>
      </c>
      <c r="BL27" s="226">
        <f>IF(ISBLANK($G27),"",COUNTA($G$4:G27))</f>
        <v>24</v>
      </c>
      <c r="BM27" s="226"/>
      <c r="BN27" s="226"/>
      <c r="BO27" s="226"/>
    </row>
    <row r="28" spans="1:67" ht="25" customHeight="1" x14ac:dyDescent="0.35">
      <c r="A28" s="48" t="s">
        <v>27</v>
      </c>
      <c r="B28" s="43" t="s">
        <v>128</v>
      </c>
      <c r="C28" s="10" t="s">
        <v>129</v>
      </c>
      <c r="D28" s="229" t="s">
        <v>26</v>
      </c>
      <c r="E28" s="8" t="s">
        <v>1673</v>
      </c>
      <c r="F28" s="235" t="s">
        <v>1674</v>
      </c>
      <c r="G28" s="46">
        <v>38</v>
      </c>
      <c r="H28" s="10" t="s">
        <v>130</v>
      </c>
      <c r="I28" s="48" t="s">
        <v>158</v>
      </c>
      <c r="J28" s="48" t="s">
        <v>159</v>
      </c>
      <c r="K28" s="61">
        <v>20</v>
      </c>
      <c r="L28" s="48"/>
      <c r="M28" s="10" t="s">
        <v>133</v>
      </c>
      <c r="N28" s="46"/>
      <c r="O28" s="48" t="s">
        <v>134</v>
      </c>
      <c r="P28" s="10" t="s">
        <v>160</v>
      </c>
      <c r="Q28" s="46" t="s">
        <v>136</v>
      </c>
      <c r="R28" s="46"/>
      <c r="S28" s="13"/>
      <c r="T28" s="46"/>
      <c r="U28" s="46"/>
      <c r="V28" s="46"/>
      <c r="W28" s="46"/>
      <c r="X28" s="46" t="s">
        <v>137</v>
      </c>
      <c r="Y28" s="46"/>
      <c r="Z28" s="46"/>
      <c r="AA28" s="46" t="s">
        <v>154</v>
      </c>
      <c r="AB28" s="46">
        <v>3</v>
      </c>
      <c r="AC28" s="46" t="s">
        <v>139</v>
      </c>
      <c r="AD28" s="46" t="s">
        <v>140</v>
      </c>
      <c r="AE28" s="48">
        <f t="shared" si="2"/>
        <v>2</v>
      </c>
      <c r="AF28" s="210"/>
      <c r="AG28" s="46"/>
      <c r="AH28" s="46"/>
      <c r="AI28" s="10" t="str" cm="1">
        <f t="array" ref="AI28">IF(B28="Fortinet",INDEX(#REF!,MATCH(1,('Site Addresses (Phase 2)'!AG28=#REF!)*('Site Addresses (Phase 2)'!AH28=#REF!),0)),"")</f>
        <v/>
      </c>
      <c r="AJ28" s="10" t="str">
        <f>IF(B28="Fortinet",_xlfn.IFNA(VLOOKUP(AG28,#REF!,2,FALSE),"Please select option under Full PRMA Coverage column"),"")</f>
        <v/>
      </c>
      <c r="AK28" s="10" t="str">
        <f t="shared" si="0"/>
        <v/>
      </c>
      <c r="AL28" s="10" t="str">
        <f t="shared" si="0"/>
        <v/>
      </c>
      <c r="AM28" s="210"/>
      <c r="AN28" s="46" t="s">
        <v>142</v>
      </c>
      <c r="AO28" s="46" t="s">
        <v>143</v>
      </c>
      <c r="AP28" s="46">
        <v>1</v>
      </c>
      <c r="AQ28" s="48"/>
      <c r="AR28" s="48"/>
      <c r="AS28" s="210"/>
      <c r="AT28" s="48"/>
      <c r="AU28" s="48"/>
      <c r="AV28" s="48"/>
      <c r="AW28" s="48"/>
      <c r="AX28" s="48"/>
      <c r="AY28" s="48"/>
      <c r="AZ28" s="48"/>
      <c r="BA28" s="48"/>
      <c r="BB28" s="48"/>
      <c r="BC28" s="48"/>
      <c r="BD28" s="48"/>
      <c r="BE28" s="13" t="str">
        <f t="shared" si="3"/>
        <v>SilverpeakSFP</v>
      </c>
      <c r="BF28" s="13" t="str">
        <f t="shared" si="3"/>
        <v>SilverpeakPIM</v>
      </c>
      <c r="BG28" s="13" t="str">
        <f t="shared" si="3"/>
        <v>SilverpeakBW</v>
      </c>
      <c r="BH28" s="13" t="str">
        <f t="shared" si="3"/>
        <v>SilverpeakCable</v>
      </c>
      <c r="BI28" s="13" t="str">
        <f t="shared" si="3"/>
        <v>SilverpeakPC</v>
      </c>
      <c r="BJ28" s="13" t="str">
        <f t="shared" si="3"/>
        <v>SilverpeakFull PRMA</v>
      </c>
      <c r="BL28" s="226">
        <f>IF(ISBLANK($G28),"",COUNTA($G$4:G28))</f>
        <v>25</v>
      </c>
      <c r="BM28" s="226"/>
      <c r="BN28" s="226"/>
      <c r="BO28" s="226"/>
    </row>
    <row r="29" spans="1:67" ht="25" customHeight="1" x14ac:dyDescent="0.35">
      <c r="A29" s="48" t="s">
        <v>28</v>
      </c>
      <c r="B29" s="43" t="s">
        <v>128</v>
      </c>
      <c r="C29" s="10" t="s">
        <v>129</v>
      </c>
      <c r="D29" s="229" t="s">
        <v>26</v>
      </c>
      <c r="E29" s="8" t="s">
        <v>1673</v>
      </c>
      <c r="F29" s="235" t="s">
        <v>1674</v>
      </c>
      <c r="G29" s="46">
        <v>39</v>
      </c>
      <c r="H29" s="10" t="s">
        <v>130</v>
      </c>
      <c r="I29" s="48" t="s">
        <v>158</v>
      </c>
      <c r="J29" s="48" t="s">
        <v>159</v>
      </c>
      <c r="K29" s="61">
        <v>20</v>
      </c>
      <c r="L29" s="48"/>
      <c r="M29" s="10" t="s">
        <v>133</v>
      </c>
      <c r="N29" s="46"/>
      <c r="O29" s="48" t="s">
        <v>134</v>
      </c>
      <c r="P29" s="10" t="s">
        <v>160</v>
      </c>
      <c r="Q29" s="46" t="s">
        <v>136</v>
      </c>
      <c r="R29" s="46"/>
      <c r="S29" s="13"/>
      <c r="T29" s="46"/>
      <c r="U29" s="46"/>
      <c r="V29" s="46"/>
      <c r="W29" s="46"/>
      <c r="X29" s="46" t="s">
        <v>137</v>
      </c>
      <c r="Y29" s="46"/>
      <c r="Z29" s="46"/>
      <c r="AA29" s="46" t="s">
        <v>154</v>
      </c>
      <c r="AB29" s="46">
        <v>3</v>
      </c>
      <c r="AC29" s="46" t="s">
        <v>139</v>
      </c>
      <c r="AD29" s="46" t="s">
        <v>140</v>
      </c>
      <c r="AE29" s="48">
        <f t="shared" si="2"/>
        <v>2</v>
      </c>
      <c r="AF29" s="210"/>
      <c r="AG29" s="46"/>
      <c r="AH29" s="46"/>
      <c r="AI29" s="10" t="str" cm="1">
        <f t="array" ref="AI29">IF(B29="Fortinet",INDEX(#REF!,MATCH(1,('Site Addresses (Phase 2)'!AG29=#REF!)*('Site Addresses (Phase 2)'!AH29=#REF!),0)),"")</f>
        <v/>
      </c>
      <c r="AJ29" s="10" t="str">
        <f>IF(B29="Fortinet",_xlfn.IFNA(VLOOKUP(AG29,#REF!,2,FALSE),"Please select option under Full PRMA Coverage column"),"")</f>
        <v/>
      </c>
      <c r="AK29" s="10" t="str">
        <f t="shared" si="0"/>
        <v/>
      </c>
      <c r="AL29" s="10" t="str">
        <f t="shared" si="0"/>
        <v/>
      </c>
      <c r="AM29" s="210"/>
      <c r="AN29" s="46" t="s">
        <v>142</v>
      </c>
      <c r="AO29" s="46" t="s">
        <v>143</v>
      </c>
      <c r="AP29" s="46">
        <v>1</v>
      </c>
      <c r="AQ29" s="48"/>
      <c r="AR29" s="48"/>
      <c r="AS29" s="210"/>
      <c r="AT29" s="48"/>
      <c r="AU29" s="48"/>
      <c r="AV29" s="48"/>
      <c r="AW29" s="48"/>
      <c r="AX29" s="48"/>
      <c r="AY29" s="48"/>
      <c r="AZ29" s="48"/>
      <c r="BA29" s="48"/>
      <c r="BB29" s="48"/>
      <c r="BC29" s="48"/>
      <c r="BD29" s="48"/>
      <c r="BE29" s="13" t="str">
        <f t="shared" si="3"/>
        <v>SilverpeakSFP</v>
      </c>
      <c r="BF29" s="13" t="str">
        <f t="shared" si="3"/>
        <v>SilverpeakPIM</v>
      </c>
      <c r="BG29" s="13" t="str">
        <f t="shared" si="3"/>
        <v>SilverpeakBW</v>
      </c>
      <c r="BH29" s="13" t="str">
        <f t="shared" si="3"/>
        <v>SilverpeakCable</v>
      </c>
      <c r="BI29" s="13" t="str">
        <f t="shared" si="3"/>
        <v>SilverpeakPC</v>
      </c>
      <c r="BJ29" s="13" t="str">
        <f t="shared" si="3"/>
        <v>SilverpeakFull PRMA</v>
      </c>
      <c r="BL29" s="226">
        <f>IF(ISBLANK($G29),"",COUNTA($G$4:G29))</f>
        <v>26</v>
      </c>
      <c r="BM29" s="226"/>
      <c r="BN29" s="226"/>
      <c r="BO29" s="226"/>
    </row>
    <row r="30" spans="1:67" ht="25" customHeight="1" x14ac:dyDescent="0.35">
      <c r="A30" s="48" t="s">
        <v>851</v>
      </c>
      <c r="B30" s="43" t="s">
        <v>128</v>
      </c>
      <c r="C30" s="10" t="s">
        <v>129</v>
      </c>
      <c r="D30" s="229" t="s">
        <v>26</v>
      </c>
      <c r="E30" s="8" t="s">
        <v>1675</v>
      </c>
      <c r="F30" s="235" t="s">
        <v>1676</v>
      </c>
      <c r="G30" s="46">
        <v>30</v>
      </c>
      <c r="H30" s="10" t="s">
        <v>130</v>
      </c>
      <c r="I30" s="48" t="s">
        <v>146</v>
      </c>
      <c r="J30" s="48" t="s">
        <v>147</v>
      </c>
      <c r="K30" s="61">
        <v>100</v>
      </c>
      <c r="L30" s="48" t="s">
        <v>182</v>
      </c>
      <c r="M30" s="10" t="s">
        <v>133</v>
      </c>
      <c r="N30" s="46"/>
      <c r="O30" s="48" t="s">
        <v>134</v>
      </c>
      <c r="P30" s="10" t="s">
        <v>149</v>
      </c>
      <c r="Q30" s="46" t="s">
        <v>136</v>
      </c>
      <c r="R30" s="48"/>
      <c r="S30" s="48"/>
      <c r="T30" s="48"/>
      <c r="U30" s="48"/>
      <c r="V30" s="48"/>
      <c r="W30" s="48"/>
      <c r="X30" s="46" t="s">
        <v>137</v>
      </c>
      <c r="Y30" s="46"/>
      <c r="Z30" s="46"/>
      <c r="AA30" s="46" t="s">
        <v>145</v>
      </c>
      <c r="AB30" s="46">
        <v>3</v>
      </c>
      <c r="AC30" s="46" t="s">
        <v>139</v>
      </c>
      <c r="AD30" s="46" t="s">
        <v>140</v>
      </c>
      <c r="AE30" s="10">
        <f t="shared" si="2"/>
        <v>10</v>
      </c>
      <c r="AF30" s="210"/>
      <c r="AG30" s="46"/>
      <c r="AH30" s="46"/>
      <c r="AI30" s="10" t="str" cm="1">
        <f t="array" ref="AI30">IF(B30="Fortinet",INDEX(#REF!,MATCH(1,('Site Addresses (Phase 2)'!AG30=#REF!)*('Site Addresses (Phase 2)'!AH30=#REF!),0)),"")</f>
        <v/>
      </c>
      <c r="AJ30" s="10" t="str">
        <f>IF(B30="Fortinet",_xlfn.IFNA(VLOOKUP(AG30,#REF!,2,FALSE),"Please select option under Full PRMA Coverage column"),"")</f>
        <v/>
      </c>
      <c r="AK30" s="10" t="str">
        <f t="shared" si="0"/>
        <v/>
      </c>
      <c r="AL30" s="10" t="str">
        <f t="shared" si="0"/>
        <v/>
      </c>
      <c r="AM30" s="210"/>
      <c r="AN30" s="46" t="s">
        <v>142</v>
      </c>
      <c r="AO30" s="46" t="s">
        <v>143</v>
      </c>
      <c r="AP30" s="46">
        <v>1</v>
      </c>
      <c r="AQ30" s="48"/>
      <c r="AR30" s="48"/>
      <c r="AS30" s="210"/>
      <c r="AT30" s="48"/>
      <c r="AU30" s="48"/>
      <c r="AV30" s="48"/>
      <c r="AW30" s="48"/>
      <c r="AX30" s="48"/>
      <c r="AY30" s="48"/>
      <c r="AZ30" s="48"/>
      <c r="BA30" s="48"/>
      <c r="BB30" s="48"/>
      <c r="BC30" s="48"/>
      <c r="BD30" s="48"/>
      <c r="BE30" s="13" t="str">
        <f t="shared" si="3"/>
        <v>SilverpeakSFP</v>
      </c>
      <c r="BF30" s="13" t="str">
        <f t="shared" si="3"/>
        <v>SilverpeakPIM</v>
      </c>
      <c r="BG30" s="13" t="str">
        <f t="shared" si="3"/>
        <v>SilverpeakBW</v>
      </c>
      <c r="BH30" s="13" t="str">
        <f t="shared" si="3"/>
        <v>SilverpeakCable</v>
      </c>
      <c r="BI30" s="13" t="str">
        <f t="shared" si="3"/>
        <v>SilverpeakPC</v>
      </c>
      <c r="BJ30" s="13" t="str">
        <f t="shared" si="3"/>
        <v>SilverpeakFull PRMA</v>
      </c>
      <c r="BL30" s="226">
        <f>IF(ISBLANK($G30),"",COUNTA($G$4:G30))</f>
        <v>27</v>
      </c>
      <c r="BM30" s="226"/>
      <c r="BN30" s="226"/>
      <c r="BO30" s="226"/>
    </row>
    <row r="31" spans="1:67" ht="25" customHeight="1" x14ac:dyDescent="0.35">
      <c r="A31" s="48" t="s">
        <v>853</v>
      </c>
      <c r="B31" s="43" t="s">
        <v>128</v>
      </c>
      <c r="C31" s="10" t="s">
        <v>129</v>
      </c>
      <c r="D31" s="229" t="s">
        <v>26</v>
      </c>
      <c r="E31" s="8" t="s">
        <v>1675</v>
      </c>
      <c r="F31" s="235" t="s">
        <v>1676</v>
      </c>
      <c r="G31" s="46">
        <v>31</v>
      </c>
      <c r="H31" s="10" t="s">
        <v>130</v>
      </c>
      <c r="I31" s="48" t="s">
        <v>146</v>
      </c>
      <c r="J31" s="48" t="s">
        <v>147</v>
      </c>
      <c r="K31" s="61">
        <v>100</v>
      </c>
      <c r="L31" s="48" t="s">
        <v>182</v>
      </c>
      <c r="M31" s="10" t="s">
        <v>133</v>
      </c>
      <c r="N31" s="46"/>
      <c r="O31" s="48" t="s">
        <v>134</v>
      </c>
      <c r="P31" s="10" t="s">
        <v>149</v>
      </c>
      <c r="Q31" s="46" t="s">
        <v>136</v>
      </c>
      <c r="R31" s="48"/>
      <c r="S31" s="48"/>
      <c r="T31" s="48"/>
      <c r="U31" s="48"/>
      <c r="V31" s="48"/>
      <c r="W31" s="48"/>
      <c r="X31" s="46" t="s">
        <v>137</v>
      </c>
      <c r="Y31" s="46"/>
      <c r="Z31" s="46"/>
      <c r="AA31" s="46" t="s">
        <v>145</v>
      </c>
      <c r="AB31" s="46">
        <v>3</v>
      </c>
      <c r="AC31" s="46" t="s">
        <v>139</v>
      </c>
      <c r="AD31" s="46" t="s">
        <v>140</v>
      </c>
      <c r="AE31" s="10">
        <f t="shared" si="2"/>
        <v>10</v>
      </c>
      <c r="AF31" s="210"/>
      <c r="AG31" s="46"/>
      <c r="AH31" s="46"/>
      <c r="AI31" s="10" t="str" cm="1">
        <f t="array" ref="AI31">IF(B31="Fortinet",INDEX(#REF!,MATCH(1,('Site Addresses (Phase 2)'!AG31=#REF!)*('Site Addresses (Phase 2)'!AH31=#REF!),0)),"")</f>
        <v/>
      </c>
      <c r="AJ31" s="10" t="str">
        <f>IF(B31="Fortinet",_xlfn.IFNA(VLOOKUP(AG31,#REF!,2,FALSE),"Please select option under Full PRMA Coverage column"),"")</f>
        <v/>
      </c>
      <c r="AK31" s="10" t="str">
        <f t="shared" si="0"/>
        <v/>
      </c>
      <c r="AL31" s="10" t="str">
        <f t="shared" si="0"/>
        <v/>
      </c>
      <c r="AM31" s="210"/>
      <c r="AN31" s="46" t="s">
        <v>142</v>
      </c>
      <c r="AO31" s="46" t="s">
        <v>143</v>
      </c>
      <c r="AP31" s="46">
        <v>1</v>
      </c>
      <c r="AQ31" s="48"/>
      <c r="AR31" s="48"/>
      <c r="AS31" s="210"/>
      <c r="AT31" s="48"/>
      <c r="AU31" s="48"/>
      <c r="AV31" s="48"/>
      <c r="AW31" s="48"/>
      <c r="AX31" s="48"/>
      <c r="AY31" s="48"/>
      <c r="AZ31" s="48"/>
      <c r="BA31" s="48"/>
      <c r="BB31" s="48"/>
      <c r="BC31" s="48"/>
      <c r="BD31" s="48"/>
      <c r="BE31" s="13" t="str">
        <f t="shared" si="3"/>
        <v>SilverpeakSFP</v>
      </c>
      <c r="BF31" s="13" t="str">
        <f t="shared" si="3"/>
        <v>SilverpeakPIM</v>
      </c>
      <c r="BG31" s="13" t="str">
        <f t="shared" si="3"/>
        <v>SilverpeakBW</v>
      </c>
      <c r="BH31" s="13" t="str">
        <f t="shared" si="3"/>
        <v>SilverpeakCable</v>
      </c>
      <c r="BI31" s="13" t="str">
        <f t="shared" si="3"/>
        <v>SilverpeakPC</v>
      </c>
      <c r="BJ31" s="13" t="str">
        <f t="shared" si="3"/>
        <v>SilverpeakFull PRMA</v>
      </c>
      <c r="BL31" s="226">
        <f>IF(ISBLANK($G31),"",COUNTA($G$4:G31))</f>
        <v>28</v>
      </c>
      <c r="BM31" s="226"/>
      <c r="BN31" s="226"/>
      <c r="BO31" s="226"/>
    </row>
    <row r="32" spans="1:67" ht="25" customHeight="1" x14ac:dyDescent="0.35">
      <c r="A32" s="48" t="s">
        <v>855</v>
      </c>
      <c r="B32" s="43" t="s">
        <v>128</v>
      </c>
      <c r="C32" s="10" t="s">
        <v>129</v>
      </c>
      <c r="D32" s="229" t="s">
        <v>26</v>
      </c>
      <c r="E32" s="8" t="s">
        <v>1677</v>
      </c>
      <c r="F32" s="235" t="s">
        <v>1678</v>
      </c>
      <c r="G32" s="46">
        <v>30</v>
      </c>
      <c r="H32" s="10" t="s">
        <v>130</v>
      </c>
      <c r="I32" s="48" t="s">
        <v>146</v>
      </c>
      <c r="J32" s="48" t="s">
        <v>147</v>
      </c>
      <c r="K32" s="61">
        <v>100</v>
      </c>
      <c r="L32" s="48" t="s">
        <v>183</v>
      </c>
      <c r="M32" s="10" t="s">
        <v>133</v>
      </c>
      <c r="N32" s="46"/>
      <c r="O32" s="48" t="s">
        <v>134</v>
      </c>
      <c r="P32" s="10" t="s">
        <v>149</v>
      </c>
      <c r="Q32" s="46" t="s">
        <v>136</v>
      </c>
      <c r="R32" s="46"/>
      <c r="S32" s="46"/>
      <c r="T32" s="46"/>
      <c r="U32" s="46"/>
      <c r="V32" s="46"/>
      <c r="W32" s="46"/>
      <c r="X32" s="46" t="s">
        <v>137</v>
      </c>
      <c r="Y32" s="46"/>
      <c r="Z32" s="46"/>
      <c r="AA32" s="46" t="s">
        <v>145</v>
      </c>
      <c r="AB32" s="46">
        <v>3</v>
      </c>
      <c r="AC32" s="46" t="s">
        <v>139</v>
      </c>
      <c r="AD32" s="46" t="s">
        <v>140</v>
      </c>
      <c r="AE32" s="48">
        <f t="shared" si="2"/>
        <v>10</v>
      </c>
      <c r="AF32" s="210"/>
      <c r="AG32" s="46"/>
      <c r="AH32" s="46"/>
      <c r="AI32" s="10" t="str" cm="1">
        <f t="array" ref="AI32">IF(B32="Fortinet",INDEX(#REF!,MATCH(1,('Site Addresses (Phase 2)'!AG32=#REF!)*('Site Addresses (Phase 2)'!AH32=#REF!),0)),"")</f>
        <v/>
      </c>
      <c r="AJ32" s="10" t="str">
        <f>IF(B32="Fortinet",_xlfn.IFNA(VLOOKUP(AG32,#REF!,2,FALSE),"Please select option under Full PRMA Coverage column"),"")</f>
        <v/>
      </c>
      <c r="AK32" s="10" t="str">
        <f t="shared" si="0"/>
        <v/>
      </c>
      <c r="AL32" s="10" t="str">
        <f t="shared" si="0"/>
        <v/>
      </c>
      <c r="AM32" s="210"/>
      <c r="AN32" s="46" t="s">
        <v>142</v>
      </c>
      <c r="AO32" s="46" t="s">
        <v>143</v>
      </c>
      <c r="AP32" s="46">
        <v>1</v>
      </c>
      <c r="AQ32" s="48"/>
      <c r="AR32" s="48"/>
      <c r="AS32" s="210"/>
      <c r="AT32" s="48"/>
      <c r="AU32" s="48"/>
      <c r="AV32" s="48"/>
      <c r="AW32" s="48"/>
      <c r="AX32" s="48"/>
      <c r="AY32" s="48"/>
      <c r="AZ32" s="48"/>
      <c r="BA32" s="48"/>
      <c r="BB32" s="48"/>
      <c r="BC32" s="48"/>
      <c r="BD32" s="48"/>
      <c r="BE32" s="13" t="str">
        <f t="shared" si="3"/>
        <v>SilverpeakSFP</v>
      </c>
      <c r="BF32" s="13" t="str">
        <f t="shared" si="3"/>
        <v>SilverpeakPIM</v>
      </c>
      <c r="BG32" s="13" t="str">
        <f t="shared" si="3"/>
        <v>SilverpeakBW</v>
      </c>
      <c r="BH32" s="13" t="str">
        <f t="shared" si="3"/>
        <v>SilverpeakCable</v>
      </c>
      <c r="BI32" s="13" t="str">
        <f t="shared" si="3"/>
        <v>SilverpeakPC</v>
      </c>
      <c r="BJ32" s="13" t="str">
        <f t="shared" si="3"/>
        <v>SilverpeakFull PRMA</v>
      </c>
      <c r="BL32" s="226">
        <f>IF(ISBLANK($G32),"",COUNTA($G$4:G32))</f>
        <v>29</v>
      </c>
      <c r="BM32" s="226"/>
      <c r="BN32" s="226"/>
      <c r="BO32" s="226"/>
    </row>
    <row r="33" spans="1:67" ht="25" customHeight="1" x14ac:dyDescent="0.35">
      <c r="A33" s="48" t="s">
        <v>857</v>
      </c>
      <c r="B33" s="43" t="s">
        <v>128</v>
      </c>
      <c r="C33" s="10" t="s">
        <v>129</v>
      </c>
      <c r="D33" s="229" t="s">
        <v>26</v>
      </c>
      <c r="E33" s="8" t="s">
        <v>1677</v>
      </c>
      <c r="F33" s="235" t="s">
        <v>1678</v>
      </c>
      <c r="G33" s="46">
        <v>31</v>
      </c>
      <c r="H33" s="10" t="s">
        <v>130</v>
      </c>
      <c r="I33" s="48" t="s">
        <v>146</v>
      </c>
      <c r="J33" s="48" t="s">
        <v>147</v>
      </c>
      <c r="K33" s="61">
        <v>100</v>
      </c>
      <c r="L33" s="48" t="s">
        <v>183</v>
      </c>
      <c r="M33" s="10" t="s">
        <v>133</v>
      </c>
      <c r="N33" s="46"/>
      <c r="O33" s="48" t="s">
        <v>134</v>
      </c>
      <c r="P33" s="10" t="s">
        <v>149</v>
      </c>
      <c r="Q33" s="46" t="s">
        <v>136</v>
      </c>
      <c r="R33" s="46"/>
      <c r="S33" s="46"/>
      <c r="T33" s="46"/>
      <c r="U33" s="46"/>
      <c r="V33" s="46"/>
      <c r="W33" s="46"/>
      <c r="X33" s="46" t="s">
        <v>137</v>
      </c>
      <c r="Y33" s="46"/>
      <c r="Z33" s="46"/>
      <c r="AA33" s="46" t="s">
        <v>145</v>
      </c>
      <c r="AB33" s="46">
        <v>3</v>
      </c>
      <c r="AC33" s="46" t="s">
        <v>139</v>
      </c>
      <c r="AD33" s="46" t="s">
        <v>140</v>
      </c>
      <c r="AE33" s="48">
        <f t="shared" si="2"/>
        <v>10</v>
      </c>
      <c r="AF33" s="210"/>
      <c r="AG33" s="46"/>
      <c r="AH33" s="46"/>
      <c r="AI33" s="10" t="str" cm="1">
        <f t="array" ref="AI33">IF(B33="Fortinet",INDEX(#REF!,MATCH(1,('Site Addresses (Phase 2)'!AG33=#REF!)*('Site Addresses (Phase 2)'!AH33=#REF!),0)),"")</f>
        <v/>
      </c>
      <c r="AJ33" s="10" t="str">
        <f>IF(B33="Fortinet",_xlfn.IFNA(VLOOKUP(AG33,#REF!,2,FALSE),"Please select option under Full PRMA Coverage column"),"")</f>
        <v/>
      </c>
      <c r="AK33" s="10" t="str">
        <f t="shared" si="0"/>
        <v/>
      </c>
      <c r="AL33" s="10" t="str">
        <f t="shared" si="0"/>
        <v/>
      </c>
      <c r="AM33" s="210"/>
      <c r="AN33" s="46" t="s">
        <v>142</v>
      </c>
      <c r="AO33" s="46" t="s">
        <v>143</v>
      </c>
      <c r="AP33" s="46">
        <v>1</v>
      </c>
      <c r="AQ33" s="48"/>
      <c r="AR33" s="48"/>
      <c r="AS33" s="210"/>
      <c r="AT33" s="48"/>
      <c r="AU33" s="48"/>
      <c r="AV33" s="48"/>
      <c r="AW33" s="48"/>
      <c r="AX33" s="48"/>
      <c r="AY33" s="48"/>
      <c r="AZ33" s="48"/>
      <c r="BA33" s="48"/>
      <c r="BB33" s="48"/>
      <c r="BC33" s="48"/>
      <c r="BD33" s="48"/>
      <c r="BE33" s="13" t="str">
        <f t="shared" si="3"/>
        <v>SilverpeakSFP</v>
      </c>
      <c r="BF33" s="13" t="str">
        <f t="shared" si="3"/>
        <v>SilverpeakPIM</v>
      </c>
      <c r="BG33" s="13" t="str">
        <f t="shared" si="3"/>
        <v>SilverpeakBW</v>
      </c>
      <c r="BH33" s="13" t="str">
        <f t="shared" si="3"/>
        <v>SilverpeakCable</v>
      </c>
      <c r="BI33" s="13" t="str">
        <f t="shared" si="3"/>
        <v>SilverpeakPC</v>
      </c>
      <c r="BJ33" s="13" t="str">
        <f t="shared" si="3"/>
        <v>SilverpeakFull PRMA</v>
      </c>
      <c r="BL33" s="226">
        <f>IF(ISBLANK($G33),"",COUNTA($G$4:G33))</f>
        <v>30</v>
      </c>
      <c r="BM33" s="226"/>
      <c r="BN33" s="226"/>
      <c r="BO33" s="226"/>
    </row>
    <row r="34" spans="1:67" ht="25" customHeight="1" x14ac:dyDescent="0.35">
      <c r="A34" s="48" t="s">
        <v>859</v>
      </c>
      <c r="B34" s="43" t="s">
        <v>128</v>
      </c>
      <c r="C34" s="10" t="s">
        <v>129</v>
      </c>
      <c r="D34" s="229" t="s">
        <v>26</v>
      </c>
      <c r="E34" s="8" t="s">
        <v>1679</v>
      </c>
      <c r="F34" s="235" t="s">
        <v>1680</v>
      </c>
      <c r="G34" s="46">
        <v>9</v>
      </c>
      <c r="H34" s="10" t="s">
        <v>130</v>
      </c>
      <c r="I34" s="48" t="s">
        <v>146</v>
      </c>
      <c r="J34" s="48" t="s">
        <v>147</v>
      </c>
      <c r="K34" s="61">
        <v>250</v>
      </c>
      <c r="L34" s="48" t="s">
        <v>184</v>
      </c>
      <c r="M34" s="10" t="s">
        <v>133</v>
      </c>
      <c r="N34" s="46"/>
      <c r="O34" s="48" t="s">
        <v>134</v>
      </c>
      <c r="P34" s="10" t="s">
        <v>149</v>
      </c>
      <c r="Q34" s="46" t="s">
        <v>136</v>
      </c>
      <c r="R34" s="46"/>
      <c r="S34" s="46"/>
      <c r="T34" s="46"/>
      <c r="U34" s="46"/>
      <c r="V34" s="46"/>
      <c r="W34" s="46"/>
      <c r="X34" s="46" t="s">
        <v>137</v>
      </c>
      <c r="Y34" s="46"/>
      <c r="Z34" s="46"/>
      <c r="AA34" s="46" t="s">
        <v>145</v>
      </c>
      <c r="AB34" s="46">
        <v>3</v>
      </c>
      <c r="AC34" s="46" t="s">
        <v>139</v>
      </c>
      <c r="AD34" s="46" t="s">
        <v>140</v>
      </c>
      <c r="AE34" s="48">
        <f t="shared" si="2"/>
        <v>25</v>
      </c>
      <c r="AF34" s="210"/>
      <c r="AG34" s="46"/>
      <c r="AH34" s="46"/>
      <c r="AI34" s="10" t="str" cm="1">
        <f t="array" ref="AI34">IF(B34="Fortinet",INDEX(#REF!,MATCH(1,('Site Addresses (Phase 2)'!AG34=#REF!)*('Site Addresses (Phase 2)'!AH34=#REF!),0)),"")</f>
        <v/>
      </c>
      <c r="AJ34" s="10" t="str">
        <f>IF(B34="Fortinet",_xlfn.IFNA(VLOOKUP(AG34,#REF!,2,FALSE),"Please select option under Full PRMA Coverage column"),"")</f>
        <v/>
      </c>
      <c r="AK34" s="10" t="str">
        <f t="shared" si="0"/>
        <v/>
      </c>
      <c r="AL34" s="10" t="str">
        <f t="shared" si="0"/>
        <v/>
      </c>
      <c r="AM34" s="210"/>
      <c r="AN34" s="46" t="s">
        <v>142</v>
      </c>
      <c r="AO34" s="46" t="s">
        <v>143</v>
      </c>
      <c r="AP34" s="46">
        <v>1</v>
      </c>
      <c r="AQ34" s="48"/>
      <c r="AR34" s="48"/>
      <c r="AS34" s="210"/>
      <c r="AT34" s="48"/>
      <c r="AU34" s="48"/>
      <c r="AV34" s="48"/>
      <c r="AW34" s="48"/>
      <c r="AX34" s="48"/>
      <c r="AY34" s="48"/>
      <c r="AZ34" s="48"/>
      <c r="BA34" s="48"/>
      <c r="BB34" s="48"/>
      <c r="BC34" s="48"/>
      <c r="BD34" s="48"/>
      <c r="BE34" s="13" t="str">
        <f t="shared" si="3"/>
        <v>SilverpeakSFP</v>
      </c>
      <c r="BF34" s="13" t="str">
        <f t="shared" si="3"/>
        <v>SilverpeakPIM</v>
      </c>
      <c r="BG34" s="13" t="str">
        <f t="shared" si="3"/>
        <v>SilverpeakBW</v>
      </c>
      <c r="BH34" s="13" t="str">
        <f t="shared" si="3"/>
        <v>SilverpeakCable</v>
      </c>
      <c r="BI34" s="13" t="str">
        <f t="shared" si="3"/>
        <v>SilverpeakPC</v>
      </c>
      <c r="BJ34" s="13" t="str">
        <f t="shared" si="3"/>
        <v>SilverpeakFull PRMA</v>
      </c>
      <c r="BL34" s="226">
        <f>IF(ISBLANK($G34),"",COUNTA($G$4:G34))</f>
        <v>31</v>
      </c>
      <c r="BM34" s="226"/>
      <c r="BN34" s="226"/>
      <c r="BO34" s="226"/>
    </row>
    <row r="35" spans="1:67" ht="25" customHeight="1" x14ac:dyDescent="0.35">
      <c r="A35" s="48" t="s">
        <v>862</v>
      </c>
      <c r="B35" s="43" t="s">
        <v>128</v>
      </c>
      <c r="C35" s="10" t="s">
        <v>129</v>
      </c>
      <c r="D35" s="229" t="s">
        <v>26</v>
      </c>
      <c r="E35" s="8" t="s">
        <v>1679</v>
      </c>
      <c r="F35" s="235" t="s">
        <v>1680</v>
      </c>
      <c r="G35" s="46">
        <v>10</v>
      </c>
      <c r="H35" s="10" t="s">
        <v>130</v>
      </c>
      <c r="I35" s="48" t="s">
        <v>146</v>
      </c>
      <c r="J35" s="48" t="s">
        <v>147</v>
      </c>
      <c r="K35" s="61">
        <v>250</v>
      </c>
      <c r="L35" s="48" t="s">
        <v>184</v>
      </c>
      <c r="M35" s="10" t="s">
        <v>133</v>
      </c>
      <c r="N35" s="46"/>
      <c r="O35" s="48" t="s">
        <v>134</v>
      </c>
      <c r="P35" s="10" t="s">
        <v>149</v>
      </c>
      <c r="Q35" s="46" t="s">
        <v>136</v>
      </c>
      <c r="R35" s="46"/>
      <c r="S35" s="46"/>
      <c r="T35" s="46"/>
      <c r="U35" s="46"/>
      <c r="V35" s="46"/>
      <c r="W35" s="46"/>
      <c r="X35" s="46" t="s">
        <v>137</v>
      </c>
      <c r="Y35" s="46"/>
      <c r="Z35" s="46"/>
      <c r="AA35" s="46" t="s">
        <v>145</v>
      </c>
      <c r="AB35" s="46">
        <v>3</v>
      </c>
      <c r="AC35" s="46" t="s">
        <v>139</v>
      </c>
      <c r="AD35" s="46" t="s">
        <v>140</v>
      </c>
      <c r="AE35" s="48">
        <f t="shared" si="2"/>
        <v>25</v>
      </c>
      <c r="AF35" s="210"/>
      <c r="AG35" s="46"/>
      <c r="AH35" s="46"/>
      <c r="AI35" s="10" t="str" cm="1">
        <f t="array" ref="AI35">IF(B35="Fortinet",INDEX(#REF!,MATCH(1,('Site Addresses (Phase 2)'!AG35=#REF!)*('Site Addresses (Phase 2)'!AH35=#REF!),0)),"")</f>
        <v/>
      </c>
      <c r="AJ35" s="10" t="str">
        <f>IF(B35="Fortinet",_xlfn.IFNA(VLOOKUP(AG35,#REF!,2,FALSE),"Please select option under Full PRMA Coverage column"),"")</f>
        <v/>
      </c>
      <c r="AK35" s="10" t="str">
        <f t="shared" si="0"/>
        <v/>
      </c>
      <c r="AL35" s="10" t="str">
        <f t="shared" si="0"/>
        <v/>
      </c>
      <c r="AM35" s="210"/>
      <c r="AN35" s="46" t="s">
        <v>142</v>
      </c>
      <c r="AO35" s="46" t="s">
        <v>143</v>
      </c>
      <c r="AP35" s="46">
        <v>1</v>
      </c>
      <c r="AQ35" s="48"/>
      <c r="AR35" s="48"/>
      <c r="AS35" s="210"/>
      <c r="AT35" s="48"/>
      <c r="AU35" s="48"/>
      <c r="AV35" s="48"/>
      <c r="AW35" s="48"/>
      <c r="AX35" s="48"/>
      <c r="AY35" s="48"/>
      <c r="AZ35" s="48"/>
      <c r="BA35" s="48"/>
      <c r="BB35" s="48"/>
      <c r="BC35" s="48"/>
      <c r="BD35" s="48"/>
      <c r="BE35" s="13" t="str">
        <f t="shared" si="3"/>
        <v>SilverpeakSFP</v>
      </c>
      <c r="BF35" s="13" t="str">
        <f t="shared" si="3"/>
        <v>SilverpeakPIM</v>
      </c>
      <c r="BG35" s="13" t="str">
        <f t="shared" si="3"/>
        <v>SilverpeakBW</v>
      </c>
      <c r="BH35" s="13" t="str">
        <f t="shared" si="3"/>
        <v>SilverpeakCable</v>
      </c>
      <c r="BI35" s="13" t="str">
        <f t="shared" si="3"/>
        <v>SilverpeakPC</v>
      </c>
      <c r="BJ35" s="13" t="str">
        <f t="shared" si="3"/>
        <v>SilverpeakFull PRMA</v>
      </c>
      <c r="BL35" s="226">
        <f>IF(ISBLANK($G35),"",COUNTA($G$4:G35))</f>
        <v>32</v>
      </c>
      <c r="BM35" s="226"/>
      <c r="BN35" s="226"/>
      <c r="BO35" s="226"/>
    </row>
    <row r="36" spans="1:67" ht="25" customHeight="1" x14ac:dyDescent="0.35">
      <c r="A36" s="48" t="s">
        <v>864</v>
      </c>
      <c r="B36" s="43" t="s">
        <v>128</v>
      </c>
      <c r="C36" s="10" t="s">
        <v>129</v>
      </c>
      <c r="D36" s="229" t="s">
        <v>26</v>
      </c>
      <c r="E36" s="8" t="s">
        <v>1614</v>
      </c>
      <c r="F36" s="235" t="s">
        <v>1615</v>
      </c>
      <c r="G36" s="46">
        <v>9</v>
      </c>
      <c r="H36" s="10" t="s">
        <v>130</v>
      </c>
      <c r="I36" s="48" t="s">
        <v>146</v>
      </c>
      <c r="J36" s="48" t="s">
        <v>147</v>
      </c>
      <c r="K36" s="61">
        <v>250</v>
      </c>
      <c r="L36" s="48" t="s">
        <v>185</v>
      </c>
      <c r="M36" s="10" t="s">
        <v>133</v>
      </c>
      <c r="N36" s="46"/>
      <c r="O36" s="48" t="s">
        <v>134</v>
      </c>
      <c r="P36" s="10" t="s">
        <v>149</v>
      </c>
      <c r="Q36" s="46" t="s">
        <v>136</v>
      </c>
      <c r="R36" s="48"/>
      <c r="S36" s="48"/>
      <c r="T36" s="48"/>
      <c r="U36" s="48"/>
      <c r="V36" s="48"/>
      <c r="W36" s="48"/>
      <c r="X36" s="46" t="s">
        <v>137</v>
      </c>
      <c r="Y36" s="46"/>
      <c r="Z36" s="46"/>
      <c r="AA36" s="46" t="s">
        <v>145</v>
      </c>
      <c r="AB36" s="46">
        <v>3</v>
      </c>
      <c r="AC36" s="46" t="s">
        <v>139</v>
      </c>
      <c r="AD36" s="46" t="s">
        <v>140</v>
      </c>
      <c r="AE36" s="10">
        <f t="shared" si="2"/>
        <v>25</v>
      </c>
      <c r="AF36" s="210"/>
      <c r="AG36" s="46"/>
      <c r="AH36" s="46"/>
      <c r="AI36" s="10" t="str" cm="1">
        <f t="array" ref="AI36">IF(B36="Fortinet",INDEX(#REF!,MATCH(1,('Site Addresses (Phase 2)'!AG36=#REF!)*('Site Addresses (Phase 2)'!AH36=#REF!),0)),"")</f>
        <v/>
      </c>
      <c r="AJ36" s="10" t="str">
        <f>IF(B36="Fortinet",_xlfn.IFNA(VLOOKUP(AG36,#REF!,2,FALSE),"Please select option under Full PRMA Coverage column"),"")</f>
        <v/>
      </c>
      <c r="AK36" s="10" t="str">
        <f t="shared" si="0"/>
        <v/>
      </c>
      <c r="AL36" s="10" t="str">
        <f t="shared" si="0"/>
        <v/>
      </c>
      <c r="AM36" s="210"/>
      <c r="AN36" s="46" t="s">
        <v>142</v>
      </c>
      <c r="AO36" s="46" t="s">
        <v>143</v>
      </c>
      <c r="AP36" s="46">
        <v>1</v>
      </c>
      <c r="AQ36" s="48"/>
      <c r="AR36" s="48"/>
      <c r="AS36" s="210"/>
      <c r="AT36" s="48"/>
      <c r="AU36" s="48"/>
      <c r="AV36" s="48"/>
      <c r="AW36" s="48"/>
      <c r="AX36" s="48"/>
      <c r="AY36" s="48"/>
      <c r="AZ36" s="48"/>
      <c r="BA36" s="48"/>
      <c r="BB36" s="48"/>
      <c r="BC36" s="48"/>
      <c r="BD36" s="48"/>
      <c r="BE36" s="13" t="str">
        <f t="shared" si="3"/>
        <v>SilverpeakSFP</v>
      </c>
      <c r="BF36" s="13" t="str">
        <f t="shared" si="3"/>
        <v>SilverpeakPIM</v>
      </c>
      <c r="BG36" s="13" t="str">
        <f t="shared" si="3"/>
        <v>SilverpeakBW</v>
      </c>
      <c r="BH36" s="13" t="str">
        <f t="shared" si="3"/>
        <v>SilverpeakCable</v>
      </c>
      <c r="BI36" s="13" t="str">
        <f t="shared" si="3"/>
        <v>SilverpeakPC</v>
      </c>
      <c r="BJ36" s="13" t="str">
        <f t="shared" si="3"/>
        <v>SilverpeakFull PRMA</v>
      </c>
      <c r="BL36" s="226">
        <f>IF(ISBLANK($G36),"",COUNTA($G$4:G36))</f>
        <v>33</v>
      </c>
      <c r="BM36" s="226"/>
      <c r="BN36" s="226"/>
      <c r="BO36" s="226"/>
    </row>
    <row r="37" spans="1:67" ht="25" customHeight="1" x14ac:dyDescent="0.35">
      <c r="A37" s="48" t="s">
        <v>867</v>
      </c>
      <c r="B37" s="43" t="s">
        <v>128</v>
      </c>
      <c r="C37" s="10" t="s">
        <v>129</v>
      </c>
      <c r="D37" s="229" t="s">
        <v>26</v>
      </c>
      <c r="E37" s="8" t="s">
        <v>1614</v>
      </c>
      <c r="F37" s="235" t="s">
        <v>1615</v>
      </c>
      <c r="G37" s="46">
        <v>10</v>
      </c>
      <c r="H37" s="10" t="s">
        <v>130</v>
      </c>
      <c r="I37" s="48" t="s">
        <v>146</v>
      </c>
      <c r="J37" s="48" t="s">
        <v>147</v>
      </c>
      <c r="K37" s="61">
        <v>250</v>
      </c>
      <c r="L37" s="48" t="s">
        <v>185</v>
      </c>
      <c r="M37" s="10" t="s">
        <v>133</v>
      </c>
      <c r="N37" s="46"/>
      <c r="O37" s="48" t="s">
        <v>134</v>
      </c>
      <c r="P37" s="10" t="s">
        <v>149</v>
      </c>
      <c r="Q37" s="46" t="s">
        <v>136</v>
      </c>
      <c r="R37" s="48"/>
      <c r="S37" s="48"/>
      <c r="T37" s="48"/>
      <c r="U37" s="48"/>
      <c r="V37" s="48"/>
      <c r="W37" s="48"/>
      <c r="X37" s="46" t="s">
        <v>137</v>
      </c>
      <c r="Y37" s="46"/>
      <c r="Z37" s="46"/>
      <c r="AA37" s="46" t="s">
        <v>145</v>
      </c>
      <c r="AB37" s="46">
        <v>3</v>
      </c>
      <c r="AC37" s="46" t="s">
        <v>139</v>
      </c>
      <c r="AD37" s="46" t="s">
        <v>140</v>
      </c>
      <c r="AE37" s="10">
        <f t="shared" si="2"/>
        <v>25</v>
      </c>
      <c r="AF37" s="210"/>
      <c r="AG37" s="46"/>
      <c r="AH37" s="46"/>
      <c r="AI37" s="10" t="str" cm="1">
        <f t="array" ref="AI37">IF(B37="Fortinet",INDEX(#REF!,MATCH(1,('Site Addresses (Phase 2)'!AG37=#REF!)*('Site Addresses (Phase 2)'!AH37=#REF!),0)),"")</f>
        <v/>
      </c>
      <c r="AJ37" s="10" t="str">
        <f>IF(B37="Fortinet",_xlfn.IFNA(VLOOKUP(AG37,#REF!,2,FALSE),"Please select option under Full PRMA Coverage column"),"")</f>
        <v/>
      </c>
      <c r="AK37" s="10" t="str">
        <f t="shared" si="0"/>
        <v/>
      </c>
      <c r="AL37" s="10" t="str">
        <f t="shared" si="0"/>
        <v/>
      </c>
      <c r="AM37" s="210"/>
      <c r="AN37" s="46" t="s">
        <v>142</v>
      </c>
      <c r="AO37" s="46" t="s">
        <v>143</v>
      </c>
      <c r="AP37" s="46">
        <v>1</v>
      </c>
      <c r="AQ37" s="48"/>
      <c r="AR37" s="48"/>
      <c r="AS37" s="210"/>
      <c r="AT37" s="48"/>
      <c r="AU37" s="48"/>
      <c r="AV37" s="48"/>
      <c r="AW37" s="48"/>
      <c r="AX37" s="48"/>
      <c r="AY37" s="48"/>
      <c r="AZ37" s="48"/>
      <c r="BA37" s="48"/>
      <c r="BB37" s="48"/>
      <c r="BC37" s="48"/>
      <c r="BD37" s="48"/>
      <c r="BE37" s="13" t="str">
        <f t="shared" si="3"/>
        <v>SilverpeakSFP</v>
      </c>
      <c r="BF37" s="13" t="str">
        <f t="shared" si="3"/>
        <v>SilverpeakPIM</v>
      </c>
      <c r="BG37" s="13" t="str">
        <f t="shared" si="3"/>
        <v>SilverpeakBW</v>
      </c>
      <c r="BH37" s="13" t="str">
        <f t="shared" si="3"/>
        <v>SilverpeakCable</v>
      </c>
      <c r="BI37" s="13" t="str">
        <f t="shared" si="3"/>
        <v>SilverpeakPC</v>
      </c>
      <c r="BJ37" s="13" t="str">
        <f t="shared" si="3"/>
        <v>SilverpeakFull PRMA</v>
      </c>
      <c r="BL37" s="226">
        <f>IF(ISBLANK($G37),"",COUNTA($G$4:G37))</f>
        <v>34</v>
      </c>
      <c r="BM37" s="226"/>
      <c r="BN37" s="226"/>
      <c r="BO37" s="226"/>
    </row>
    <row r="38" spans="1:67" ht="25" customHeight="1" x14ac:dyDescent="0.35">
      <c r="A38" s="48" t="s">
        <v>869</v>
      </c>
      <c r="B38" s="43" t="s">
        <v>128</v>
      </c>
      <c r="C38" s="10" t="s">
        <v>129</v>
      </c>
      <c r="D38" s="229" t="s">
        <v>26</v>
      </c>
      <c r="E38" s="8" t="s">
        <v>1681</v>
      </c>
      <c r="F38" s="235" t="s">
        <v>1682</v>
      </c>
      <c r="G38" s="46">
        <v>30</v>
      </c>
      <c r="H38" s="10" t="s">
        <v>130</v>
      </c>
      <c r="I38" s="48" t="s">
        <v>146</v>
      </c>
      <c r="J38" s="48" t="s">
        <v>147</v>
      </c>
      <c r="K38" s="61">
        <v>100</v>
      </c>
      <c r="L38" s="48" t="s">
        <v>186</v>
      </c>
      <c r="M38" s="10" t="s">
        <v>133</v>
      </c>
      <c r="N38" s="46"/>
      <c r="O38" s="48" t="s">
        <v>134</v>
      </c>
      <c r="P38" s="10" t="s">
        <v>149</v>
      </c>
      <c r="Q38" s="46" t="s">
        <v>136</v>
      </c>
      <c r="R38" s="46"/>
      <c r="S38" s="46"/>
      <c r="T38" s="46"/>
      <c r="U38" s="46"/>
      <c r="V38" s="46"/>
      <c r="W38" s="46"/>
      <c r="X38" s="46" t="s">
        <v>137</v>
      </c>
      <c r="Y38" s="46"/>
      <c r="Z38" s="46"/>
      <c r="AA38" s="46" t="s">
        <v>145</v>
      </c>
      <c r="AB38" s="46">
        <v>3</v>
      </c>
      <c r="AC38" s="46" t="s">
        <v>139</v>
      </c>
      <c r="AD38" s="46" t="s">
        <v>140</v>
      </c>
      <c r="AE38" s="48">
        <f t="shared" si="2"/>
        <v>10</v>
      </c>
      <c r="AF38" s="210"/>
      <c r="AG38" s="46"/>
      <c r="AH38" s="46"/>
      <c r="AI38" s="10" t="str" cm="1">
        <f t="array" ref="AI38">IF(B38="Fortinet",INDEX(#REF!,MATCH(1,('Site Addresses (Phase 2)'!AG38=#REF!)*('Site Addresses (Phase 2)'!AH38=#REF!),0)),"")</f>
        <v/>
      </c>
      <c r="AJ38" s="10" t="str">
        <f>IF(B38="Fortinet",_xlfn.IFNA(VLOOKUP(AG38,#REF!,2,FALSE),"Please select option under Full PRMA Coverage column"),"")</f>
        <v/>
      </c>
      <c r="AK38" s="10" t="str">
        <f t="shared" si="0"/>
        <v/>
      </c>
      <c r="AL38" s="10" t="str">
        <f t="shared" si="0"/>
        <v/>
      </c>
      <c r="AM38" s="210"/>
      <c r="AN38" s="46" t="s">
        <v>142</v>
      </c>
      <c r="AO38" s="46" t="s">
        <v>143</v>
      </c>
      <c r="AP38" s="46">
        <v>1</v>
      </c>
      <c r="AQ38" s="48"/>
      <c r="AR38" s="48"/>
      <c r="AS38" s="210"/>
      <c r="AT38" s="48"/>
      <c r="AU38" s="48"/>
      <c r="AV38" s="48"/>
      <c r="AW38" s="48"/>
      <c r="AX38" s="48"/>
      <c r="AY38" s="48"/>
      <c r="AZ38" s="48"/>
      <c r="BA38" s="48"/>
      <c r="BB38" s="48"/>
      <c r="BC38" s="48"/>
      <c r="BD38" s="48"/>
      <c r="BE38" s="13" t="str">
        <f t="shared" si="3"/>
        <v>SilverpeakSFP</v>
      </c>
      <c r="BF38" s="13" t="str">
        <f t="shared" si="3"/>
        <v>SilverpeakPIM</v>
      </c>
      <c r="BG38" s="13" t="str">
        <f t="shared" si="3"/>
        <v>SilverpeakBW</v>
      </c>
      <c r="BH38" s="13" t="str">
        <f t="shared" si="3"/>
        <v>SilverpeakCable</v>
      </c>
      <c r="BI38" s="13" t="str">
        <f t="shared" si="3"/>
        <v>SilverpeakPC</v>
      </c>
      <c r="BJ38" s="13" t="str">
        <f t="shared" si="3"/>
        <v>SilverpeakFull PRMA</v>
      </c>
      <c r="BL38" s="226">
        <f>IF(ISBLANK($G38),"",COUNTA($G$4:G38))</f>
        <v>35</v>
      </c>
      <c r="BM38" s="226"/>
      <c r="BN38" s="226"/>
      <c r="BO38" s="226"/>
    </row>
    <row r="39" spans="1:67" ht="25" customHeight="1" x14ac:dyDescent="0.35">
      <c r="A39" s="48" t="s">
        <v>871</v>
      </c>
      <c r="B39" s="43" t="s">
        <v>128</v>
      </c>
      <c r="C39" s="10" t="s">
        <v>129</v>
      </c>
      <c r="D39" s="229" t="s">
        <v>26</v>
      </c>
      <c r="E39" s="8" t="s">
        <v>1681</v>
      </c>
      <c r="F39" s="235" t="s">
        <v>1682</v>
      </c>
      <c r="G39" s="46">
        <v>31</v>
      </c>
      <c r="H39" s="10" t="s">
        <v>130</v>
      </c>
      <c r="I39" s="48" t="s">
        <v>146</v>
      </c>
      <c r="J39" s="48" t="s">
        <v>147</v>
      </c>
      <c r="K39" s="61">
        <v>100</v>
      </c>
      <c r="L39" s="48" t="s">
        <v>186</v>
      </c>
      <c r="M39" s="10" t="s">
        <v>133</v>
      </c>
      <c r="N39" s="46"/>
      <c r="O39" s="48" t="s">
        <v>134</v>
      </c>
      <c r="P39" s="10" t="s">
        <v>149</v>
      </c>
      <c r="Q39" s="46" t="s">
        <v>136</v>
      </c>
      <c r="R39" s="46"/>
      <c r="S39" s="46"/>
      <c r="T39" s="46"/>
      <c r="U39" s="46"/>
      <c r="V39" s="46"/>
      <c r="W39" s="46"/>
      <c r="X39" s="46" t="s">
        <v>137</v>
      </c>
      <c r="Y39" s="46"/>
      <c r="Z39" s="46"/>
      <c r="AA39" s="46" t="s">
        <v>145</v>
      </c>
      <c r="AB39" s="46">
        <v>3</v>
      </c>
      <c r="AC39" s="46" t="s">
        <v>139</v>
      </c>
      <c r="AD39" s="46" t="s">
        <v>140</v>
      </c>
      <c r="AE39" s="48">
        <f t="shared" si="2"/>
        <v>10</v>
      </c>
      <c r="AF39" s="210"/>
      <c r="AG39" s="46"/>
      <c r="AH39" s="46"/>
      <c r="AI39" s="10" t="str" cm="1">
        <f t="array" ref="AI39">IF(B39="Fortinet",INDEX(#REF!,MATCH(1,('Site Addresses (Phase 2)'!AG39=#REF!)*('Site Addresses (Phase 2)'!AH39=#REF!),0)),"")</f>
        <v/>
      </c>
      <c r="AJ39" s="10" t="str">
        <f>IF(B39="Fortinet",_xlfn.IFNA(VLOOKUP(AG39,#REF!,2,FALSE),"Please select option under Full PRMA Coverage column"),"")</f>
        <v/>
      </c>
      <c r="AK39" s="10" t="str">
        <f t="shared" ref="AK39:AL92" si="4">IF($B39="Fortinet","SS to fill in","")</f>
        <v/>
      </c>
      <c r="AL39" s="10" t="str">
        <f t="shared" si="4"/>
        <v/>
      </c>
      <c r="AM39" s="210"/>
      <c r="AN39" s="46" t="s">
        <v>142</v>
      </c>
      <c r="AO39" s="46" t="s">
        <v>143</v>
      </c>
      <c r="AP39" s="46">
        <v>1</v>
      </c>
      <c r="AQ39" s="48"/>
      <c r="AR39" s="48"/>
      <c r="AS39" s="210"/>
      <c r="AT39" s="48"/>
      <c r="AU39" s="48"/>
      <c r="AV39" s="48"/>
      <c r="AW39" s="48"/>
      <c r="AX39" s="48"/>
      <c r="AY39" s="48"/>
      <c r="AZ39" s="48"/>
      <c r="BA39" s="48"/>
      <c r="BB39" s="48"/>
      <c r="BC39" s="48"/>
      <c r="BD39" s="48"/>
      <c r="BE39" s="13" t="str">
        <f t="shared" si="3"/>
        <v>SilverpeakSFP</v>
      </c>
      <c r="BF39" s="13" t="str">
        <f t="shared" si="3"/>
        <v>SilverpeakPIM</v>
      </c>
      <c r="BG39" s="13" t="str">
        <f t="shared" si="3"/>
        <v>SilverpeakBW</v>
      </c>
      <c r="BH39" s="13" t="str">
        <f t="shared" si="3"/>
        <v>SilverpeakCable</v>
      </c>
      <c r="BI39" s="13" t="str">
        <f t="shared" si="3"/>
        <v>SilverpeakPC</v>
      </c>
      <c r="BJ39" s="13" t="str">
        <f t="shared" si="3"/>
        <v>SilverpeakFull PRMA</v>
      </c>
      <c r="BL39" s="226">
        <f>IF(ISBLANK($G39),"",COUNTA($G$4:G39))</f>
        <v>36</v>
      </c>
      <c r="BM39" s="226"/>
      <c r="BN39" s="226"/>
      <c r="BO39" s="226"/>
    </row>
    <row r="40" spans="1:67" ht="25" customHeight="1" x14ac:dyDescent="0.35">
      <c r="A40" s="48" t="s">
        <v>873</v>
      </c>
      <c r="B40" s="43" t="s">
        <v>128</v>
      </c>
      <c r="C40" s="10" t="s">
        <v>129</v>
      </c>
      <c r="D40" s="229" t="s">
        <v>26</v>
      </c>
      <c r="E40" s="8" t="s">
        <v>1683</v>
      </c>
      <c r="F40" s="235" t="s">
        <v>1684</v>
      </c>
      <c r="G40" s="46">
        <v>30</v>
      </c>
      <c r="H40" s="10" t="s">
        <v>130</v>
      </c>
      <c r="I40" s="48" t="s">
        <v>146</v>
      </c>
      <c r="J40" s="48" t="s">
        <v>147</v>
      </c>
      <c r="K40" s="61">
        <v>100</v>
      </c>
      <c r="L40" s="48" t="s">
        <v>187</v>
      </c>
      <c r="M40" s="10" t="s">
        <v>133</v>
      </c>
      <c r="N40" s="46"/>
      <c r="O40" s="48" t="s">
        <v>134</v>
      </c>
      <c r="P40" s="10" t="s">
        <v>149</v>
      </c>
      <c r="Q40" s="46" t="s">
        <v>136</v>
      </c>
      <c r="R40" s="48"/>
      <c r="S40" s="48"/>
      <c r="T40" s="48"/>
      <c r="U40" s="48"/>
      <c r="V40" s="48"/>
      <c r="W40" s="48"/>
      <c r="X40" s="46" t="s">
        <v>137</v>
      </c>
      <c r="Y40" s="46"/>
      <c r="Z40" s="46"/>
      <c r="AA40" s="46" t="s">
        <v>145</v>
      </c>
      <c r="AB40" s="46">
        <v>3</v>
      </c>
      <c r="AC40" s="46" t="s">
        <v>139</v>
      </c>
      <c r="AD40" s="46" t="s">
        <v>140</v>
      </c>
      <c r="AE40" s="10">
        <f t="shared" si="2"/>
        <v>10</v>
      </c>
      <c r="AF40" s="210"/>
      <c r="AG40" s="46"/>
      <c r="AH40" s="46"/>
      <c r="AI40" s="10" t="str" cm="1">
        <f t="array" ref="AI40">IF(B40="Fortinet",INDEX(#REF!,MATCH(1,('Site Addresses (Phase 2)'!AG40=#REF!)*('Site Addresses (Phase 2)'!AH40=#REF!),0)),"")</f>
        <v/>
      </c>
      <c r="AJ40" s="10" t="str">
        <f>IF(B40="Fortinet",_xlfn.IFNA(VLOOKUP(AG40,#REF!,2,FALSE),"Please select option under Full PRMA Coverage column"),"")</f>
        <v/>
      </c>
      <c r="AK40" s="10" t="str">
        <f t="shared" si="4"/>
        <v/>
      </c>
      <c r="AL40" s="10" t="str">
        <f t="shared" si="4"/>
        <v/>
      </c>
      <c r="AM40" s="210"/>
      <c r="AN40" s="46" t="s">
        <v>142</v>
      </c>
      <c r="AO40" s="46" t="s">
        <v>143</v>
      </c>
      <c r="AP40" s="46">
        <v>1</v>
      </c>
      <c r="AQ40" s="48"/>
      <c r="AR40" s="48"/>
      <c r="AS40" s="210"/>
      <c r="AT40" s="48"/>
      <c r="AU40" s="48"/>
      <c r="AV40" s="48"/>
      <c r="AW40" s="48"/>
      <c r="AX40" s="48"/>
      <c r="AY40" s="48"/>
      <c r="AZ40" s="48"/>
      <c r="BA40" s="48"/>
      <c r="BB40" s="48"/>
      <c r="BC40" s="48"/>
      <c r="BD40" s="48"/>
      <c r="BE40" s="13" t="str">
        <f t="shared" si="3"/>
        <v>SilverpeakSFP</v>
      </c>
      <c r="BF40" s="13" t="str">
        <f t="shared" si="3"/>
        <v>SilverpeakPIM</v>
      </c>
      <c r="BG40" s="13" t="str">
        <f t="shared" si="3"/>
        <v>SilverpeakBW</v>
      </c>
      <c r="BH40" s="13" t="str">
        <f t="shared" si="3"/>
        <v>SilverpeakCable</v>
      </c>
      <c r="BI40" s="13" t="str">
        <f t="shared" si="3"/>
        <v>SilverpeakPC</v>
      </c>
      <c r="BJ40" s="13" t="str">
        <f t="shared" si="3"/>
        <v>SilverpeakFull PRMA</v>
      </c>
      <c r="BL40" s="226">
        <f>IF(ISBLANK($G40),"",COUNTA($G$4:G40))</f>
        <v>37</v>
      </c>
      <c r="BM40" s="226"/>
      <c r="BN40" s="226"/>
      <c r="BO40" s="226"/>
    </row>
    <row r="41" spans="1:67" ht="25" customHeight="1" x14ac:dyDescent="0.35">
      <c r="A41" s="48" t="s">
        <v>875</v>
      </c>
      <c r="B41" s="43" t="s">
        <v>128</v>
      </c>
      <c r="C41" s="10" t="s">
        <v>129</v>
      </c>
      <c r="D41" s="229" t="s">
        <v>26</v>
      </c>
      <c r="E41" s="8" t="s">
        <v>1683</v>
      </c>
      <c r="F41" s="235" t="s">
        <v>1684</v>
      </c>
      <c r="G41" s="46">
        <v>31</v>
      </c>
      <c r="H41" s="10" t="s">
        <v>130</v>
      </c>
      <c r="I41" s="48" t="s">
        <v>146</v>
      </c>
      <c r="J41" s="48" t="s">
        <v>147</v>
      </c>
      <c r="K41" s="61">
        <v>100</v>
      </c>
      <c r="L41" s="48" t="s">
        <v>187</v>
      </c>
      <c r="M41" s="10" t="s">
        <v>133</v>
      </c>
      <c r="N41" s="46"/>
      <c r="O41" s="48" t="s">
        <v>134</v>
      </c>
      <c r="P41" s="10" t="s">
        <v>149</v>
      </c>
      <c r="Q41" s="46" t="s">
        <v>136</v>
      </c>
      <c r="R41" s="48"/>
      <c r="S41" s="48"/>
      <c r="T41" s="48"/>
      <c r="U41" s="48"/>
      <c r="V41" s="48"/>
      <c r="W41" s="48"/>
      <c r="X41" s="46" t="s">
        <v>137</v>
      </c>
      <c r="Y41" s="46"/>
      <c r="Z41" s="46"/>
      <c r="AA41" s="46" t="s">
        <v>145</v>
      </c>
      <c r="AB41" s="46">
        <v>3</v>
      </c>
      <c r="AC41" s="46" t="s">
        <v>139</v>
      </c>
      <c r="AD41" s="46" t="s">
        <v>140</v>
      </c>
      <c r="AE41" s="10">
        <f t="shared" si="2"/>
        <v>10</v>
      </c>
      <c r="AF41" s="210"/>
      <c r="AG41" s="46"/>
      <c r="AH41" s="46"/>
      <c r="AI41" s="10" t="str" cm="1">
        <f t="array" ref="AI41">IF(B41="Fortinet",INDEX(#REF!,MATCH(1,('Site Addresses (Phase 2)'!AG41=#REF!)*('Site Addresses (Phase 2)'!AH41=#REF!),0)),"")</f>
        <v/>
      </c>
      <c r="AJ41" s="10" t="str">
        <f>IF(B41="Fortinet",_xlfn.IFNA(VLOOKUP(AG41,#REF!,2,FALSE),"Please select option under Full PRMA Coverage column"),"")</f>
        <v/>
      </c>
      <c r="AK41" s="10" t="str">
        <f t="shared" si="4"/>
        <v/>
      </c>
      <c r="AL41" s="10" t="str">
        <f t="shared" si="4"/>
        <v/>
      </c>
      <c r="AM41" s="210"/>
      <c r="AN41" s="46" t="s">
        <v>142</v>
      </c>
      <c r="AO41" s="46" t="s">
        <v>143</v>
      </c>
      <c r="AP41" s="46">
        <v>1</v>
      </c>
      <c r="AQ41" s="48"/>
      <c r="AR41" s="48"/>
      <c r="AS41" s="210"/>
      <c r="AT41" s="48"/>
      <c r="AU41" s="48"/>
      <c r="AV41" s="48"/>
      <c r="AW41" s="48"/>
      <c r="AX41" s="48"/>
      <c r="AY41" s="48"/>
      <c r="AZ41" s="48"/>
      <c r="BA41" s="48"/>
      <c r="BB41" s="48"/>
      <c r="BC41" s="48"/>
      <c r="BD41" s="48"/>
      <c r="BE41" s="13" t="str">
        <f t="shared" si="3"/>
        <v>SilverpeakSFP</v>
      </c>
      <c r="BF41" s="13" t="str">
        <f t="shared" si="3"/>
        <v>SilverpeakPIM</v>
      </c>
      <c r="BG41" s="13" t="str">
        <f t="shared" si="3"/>
        <v>SilverpeakBW</v>
      </c>
      <c r="BH41" s="13" t="str">
        <f t="shared" si="3"/>
        <v>SilverpeakCable</v>
      </c>
      <c r="BI41" s="13" t="str">
        <f t="shared" si="3"/>
        <v>SilverpeakPC</v>
      </c>
      <c r="BJ41" s="13" t="str">
        <f t="shared" si="3"/>
        <v>SilverpeakFull PRMA</v>
      </c>
      <c r="BL41" s="226">
        <f>IF(ISBLANK($G41),"",COUNTA($G$4:G41))</f>
        <v>38</v>
      </c>
      <c r="BM41" s="226"/>
      <c r="BN41" s="226"/>
      <c r="BO41" s="226"/>
    </row>
    <row r="42" spans="1:67" ht="25" customHeight="1" x14ac:dyDescent="0.35">
      <c r="A42" s="48" t="s">
        <v>877</v>
      </c>
      <c r="B42" s="43" t="s">
        <v>128</v>
      </c>
      <c r="C42" s="10" t="s">
        <v>129</v>
      </c>
      <c r="D42" s="229" t="s">
        <v>26</v>
      </c>
      <c r="E42" s="8" t="s">
        <v>1595</v>
      </c>
      <c r="F42" s="108" t="s">
        <v>1595</v>
      </c>
      <c r="G42" s="46">
        <v>30</v>
      </c>
      <c r="H42" s="10" t="s">
        <v>130</v>
      </c>
      <c r="I42" s="48" t="s">
        <v>146</v>
      </c>
      <c r="J42" s="48" t="s">
        <v>147</v>
      </c>
      <c r="K42" s="61">
        <v>100</v>
      </c>
      <c r="L42" s="48" t="s">
        <v>188</v>
      </c>
      <c r="M42" s="10" t="s">
        <v>133</v>
      </c>
      <c r="N42" s="46"/>
      <c r="O42" s="48" t="s">
        <v>134</v>
      </c>
      <c r="P42" s="10" t="s">
        <v>149</v>
      </c>
      <c r="Q42" s="46" t="s">
        <v>136</v>
      </c>
      <c r="R42" s="46"/>
      <c r="S42" s="13"/>
      <c r="T42" s="46"/>
      <c r="U42" s="46"/>
      <c r="V42" s="46"/>
      <c r="W42" s="46"/>
      <c r="X42" s="46" t="s">
        <v>137</v>
      </c>
      <c r="Y42" s="46"/>
      <c r="Z42" s="46"/>
      <c r="AA42" s="46" t="s">
        <v>154</v>
      </c>
      <c r="AB42" s="46">
        <v>3</v>
      </c>
      <c r="AC42" s="46" t="s">
        <v>139</v>
      </c>
      <c r="AD42" s="46" t="s">
        <v>140</v>
      </c>
      <c r="AE42" s="48">
        <f t="shared" si="2"/>
        <v>10</v>
      </c>
      <c r="AF42" s="210"/>
      <c r="AG42" s="46"/>
      <c r="AH42" s="46"/>
      <c r="AI42" s="10" t="str" cm="1">
        <f t="array" ref="AI42">IF(B42="Fortinet",INDEX(#REF!,MATCH(1,('Site Addresses (Phase 2)'!AG42=#REF!)*('Site Addresses (Phase 2)'!AH42=#REF!),0)),"")</f>
        <v/>
      </c>
      <c r="AJ42" s="10" t="str">
        <f>IF(B42="Fortinet",_xlfn.IFNA(VLOOKUP(AG42,#REF!,2,FALSE),"Please select option under Full PRMA Coverage column"),"")</f>
        <v/>
      </c>
      <c r="AK42" s="10" t="str">
        <f t="shared" si="4"/>
        <v/>
      </c>
      <c r="AL42" s="10" t="str">
        <f t="shared" si="4"/>
        <v/>
      </c>
      <c r="AM42" s="210"/>
      <c r="AN42" s="46" t="s">
        <v>142</v>
      </c>
      <c r="AO42" s="46" t="s">
        <v>143</v>
      </c>
      <c r="AP42" s="46">
        <v>1</v>
      </c>
      <c r="AQ42" s="48"/>
      <c r="AR42" s="48"/>
      <c r="AS42" s="210"/>
      <c r="AT42" s="48"/>
      <c r="AU42" s="48"/>
      <c r="AV42" s="48"/>
      <c r="AW42" s="48"/>
      <c r="AX42" s="48"/>
      <c r="AY42" s="48"/>
      <c r="AZ42" s="48"/>
      <c r="BA42" s="48"/>
      <c r="BB42" s="48"/>
      <c r="BC42" s="48"/>
      <c r="BD42" s="48"/>
      <c r="BE42" s="13" t="str">
        <f t="shared" si="3"/>
        <v>SilverpeakSFP</v>
      </c>
      <c r="BF42" s="13" t="str">
        <f t="shared" si="3"/>
        <v>SilverpeakPIM</v>
      </c>
      <c r="BG42" s="13" t="str">
        <f t="shared" si="3"/>
        <v>SilverpeakBW</v>
      </c>
      <c r="BH42" s="13" t="str">
        <f t="shared" si="3"/>
        <v>SilverpeakCable</v>
      </c>
      <c r="BI42" s="13" t="str">
        <f t="shared" si="3"/>
        <v>SilverpeakPC</v>
      </c>
      <c r="BJ42" s="13" t="str">
        <f t="shared" si="3"/>
        <v>SilverpeakFull PRMA</v>
      </c>
      <c r="BL42" s="226">
        <f>IF(ISBLANK($G42),"",COUNTA($G$4:G42))</f>
        <v>39</v>
      </c>
      <c r="BM42" s="226"/>
      <c r="BN42" s="226"/>
      <c r="BO42" s="226"/>
    </row>
    <row r="43" spans="1:67" ht="25" customHeight="1" x14ac:dyDescent="0.35">
      <c r="A43" s="48" t="s">
        <v>879</v>
      </c>
      <c r="B43" s="43" t="s">
        <v>128</v>
      </c>
      <c r="C43" s="10" t="s">
        <v>129</v>
      </c>
      <c r="D43" s="229" t="s">
        <v>26</v>
      </c>
      <c r="E43" s="8" t="s">
        <v>1595</v>
      </c>
      <c r="F43" s="108" t="s">
        <v>1595</v>
      </c>
      <c r="G43" s="46">
        <v>31</v>
      </c>
      <c r="H43" s="10" t="s">
        <v>130</v>
      </c>
      <c r="I43" s="48" t="s">
        <v>146</v>
      </c>
      <c r="J43" s="48" t="s">
        <v>147</v>
      </c>
      <c r="K43" s="61">
        <v>100</v>
      </c>
      <c r="L43" s="48" t="s">
        <v>188</v>
      </c>
      <c r="M43" s="10" t="s">
        <v>133</v>
      </c>
      <c r="N43" s="46"/>
      <c r="O43" s="48" t="s">
        <v>134</v>
      </c>
      <c r="P43" s="10" t="s">
        <v>149</v>
      </c>
      <c r="Q43" s="46" t="s">
        <v>136</v>
      </c>
      <c r="R43" s="46"/>
      <c r="S43" s="13"/>
      <c r="T43" s="46"/>
      <c r="U43" s="46"/>
      <c r="V43" s="46"/>
      <c r="W43" s="46"/>
      <c r="X43" s="46" t="s">
        <v>137</v>
      </c>
      <c r="Y43" s="46"/>
      <c r="Z43" s="46"/>
      <c r="AA43" s="46" t="s">
        <v>154</v>
      </c>
      <c r="AB43" s="46">
        <v>3</v>
      </c>
      <c r="AC43" s="46" t="s">
        <v>139</v>
      </c>
      <c r="AD43" s="46" t="s">
        <v>140</v>
      </c>
      <c r="AE43" s="48">
        <f t="shared" si="2"/>
        <v>10</v>
      </c>
      <c r="AF43" s="210"/>
      <c r="AG43" s="46"/>
      <c r="AH43" s="46"/>
      <c r="AI43" s="10" t="str" cm="1">
        <f t="array" ref="AI43">IF(B43="Fortinet",INDEX(#REF!,MATCH(1,('Site Addresses (Phase 2)'!AG43=#REF!)*('Site Addresses (Phase 2)'!AH43=#REF!),0)),"")</f>
        <v/>
      </c>
      <c r="AJ43" s="10" t="str">
        <f>IF(B43="Fortinet",_xlfn.IFNA(VLOOKUP(AG43,#REF!,2,FALSE),"Please select option under Full PRMA Coverage column"),"")</f>
        <v/>
      </c>
      <c r="AK43" s="10" t="str">
        <f t="shared" si="4"/>
        <v/>
      </c>
      <c r="AL43" s="10" t="str">
        <f t="shared" si="4"/>
        <v/>
      </c>
      <c r="AM43" s="210"/>
      <c r="AN43" s="46" t="s">
        <v>142</v>
      </c>
      <c r="AO43" s="46" t="s">
        <v>143</v>
      </c>
      <c r="AP43" s="46">
        <v>1</v>
      </c>
      <c r="AQ43" s="48"/>
      <c r="AR43" s="48"/>
      <c r="AS43" s="210"/>
      <c r="AT43" s="48"/>
      <c r="AU43" s="48"/>
      <c r="AV43" s="48"/>
      <c r="AW43" s="48"/>
      <c r="AX43" s="48"/>
      <c r="AY43" s="48"/>
      <c r="AZ43" s="48"/>
      <c r="BA43" s="48"/>
      <c r="BB43" s="48"/>
      <c r="BC43" s="48"/>
      <c r="BD43" s="48"/>
      <c r="BE43" s="13" t="str">
        <f t="shared" si="3"/>
        <v>SilverpeakSFP</v>
      </c>
      <c r="BF43" s="13" t="str">
        <f t="shared" si="3"/>
        <v>SilverpeakPIM</v>
      </c>
      <c r="BG43" s="13" t="str">
        <f t="shared" si="3"/>
        <v>SilverpeakBW</v>
      </c>
      <c r="BH43" s="13" t="str">
        <f t="shared" si="3"/>
        <v>SilverpeakCable</v>
      </c>
      <c r="BI43" s="13" t="str">
        <f t="shared" si="3"/>
        <v>SilverpeakPC</v>
      </c>
      <c r="BJ43" s="13" t="str">
        <f t="shared" si="3"/>
        <v>SilverpeakFull PRMA</v>
      </c>
      <c r="BL43" s="226">
        <f>IF(ISBLANK($G43),"",COUNTA($G$4:G43))</f>
        <v>40</v>
      </c>
      <c r="BM43" s="226"/>
      <c r="BN43" s="226"/>
      <c r="BO43" s="226"/>
    </row>
    <row r="44" spans="1:67" ht="25" customHeight="1" x14ac:dyDescent="0.35">
      <c r="A44" s="48" t="s">
        <v>881</v>
      </c>
      <c r="B44" s="43" t="s">
        <v>128</v>
      </c>
      <c r="C44" s="10" t="s">
        <v>129</v>
      </c>
      <c r="D44" s="229" t="s">
        <v>26</v>
      </c>
      <c r="E44" s="8" t="s">
        <v>1685</v>
      </c>
      <c r="F44" s="108" t="s">
        <v>1685</v>
      </c>
      <c r="G44" s="69">
        <v>9</v>
      </c>
      <c r="H44" s="10" t="s">
        <v>130</v>
      </c>
      <c r="I44" s="48" t="s">
        <v>146</v>
      </c>
      <c r="J44" s="48" t="s">
        <v>147</v>
      </c>
      <c r="K44" s="61">
        <v>250</v>
      </c>
      <c r="L44" s="48" t="s">
        <v>189</v>
      </c>
      <c r="M44" s="10" t="s">
        <v>133</v>
      </c>
      <c r="N44" s="46"/>
      <c r="O44" s="48" t="s">
        <v>134</v>
      </c>
      <c r="P44" s="10" t="s">
        <v>149</v>
      </c>
      <c r="Q44" s="46" t="s">
        <v>136</v>
      </c>
      <c r="R44" s="46"/>
      <c r="S44" s="13"/>
      <c r="T44" s="46"/>
      <c r="U44" s="46"/>
      <c r="V44" s="46"/>
      <c r="W44" s="46"/>
      <c r="X44" s="46" t="s">
        <v>137</v>
      </c>
      <c r="Y44" s="46"/>
      <c r="Z44" s="46"/>
      <c r="AA44" s="46" t="s">
        <v>154</v>
      </c>
      <c r="AB44" s="46">
        <v>3</v>
      </c>
      <c r="AC44" s="46" t="s">
        <v>139</v>
      </c>
      <c r="AD44" s="46" t="s">
        <v>140</v>
      </c>
      <c r="AE44" s="48">
        <f t="shared" si="2"/>
        <v>25</v>
      </c>
      <c r="AF44" s="210"/>
      <c r="AG44" s="46"/>
      <c r="AH44" s="46"/>
      <c r="AI44" s="10" t="str" cm="1">
        <f t="array" ref="AI44">IF(B44="Fortinet",INDEX(#REF!,MATCH(1,('Site Addresses (Phase 2)'!AG44=#REF!)*('Site Addresses (Phase 2)'!AH44=#REF!),0)),"")</f>
        <v/>
      </c>
      <c r="AJ44" s="10" t="str">
        <f>IF(B44="Fortinet",_xlfn.IFNA(VLOOKUP(AG44,#REF!,2,FALSE),"Please select option under Full PRMA Coverage column"),"")</f>
        <v/>
      </c>
      <c r="AK44" s="10" t="str">
        <f t="shared" si="4"/>
        <v/>
      </c>
      <c r="AL44" s="10" t="str">
        <f t="shared" si="4"/>
        <v/>
      </c>
      <c r="AM44" s="210"/>
      <c r="AN44" s="46" t="s">
        <v>142</v>
      </c>
      <c r="AO44" s="46" t="s">
        <v>143</v>
      </c>
      <c r="AP44" s="46">
        <v>1</v>
      </c>
      <c r="AQ44" s="48"/>
      <c r="AR44" s="48"/>
      <c r="AS44" s="210"/>
      <c r="AT44" s="48"/>
      <c r="AU44" s="48"/>
      <c r="AV44" s="48"/>
      <c r="AW44" s="48"/>
      <c r="AX44" s="48"/>
      <c r="AY44" s="48"/>
      <c r="AZ44" s="48"/>
      <c r="BA44" s="48"/>
      <c r="BB44" s="48"/>
      <c r="BC44" s="48"/>
      <c r="BD44" s="48"/>
      <c r="BE44" s="13" t="str">
        <f t="shared" si="3"/>
        <v>SilverpeakSFP</v>
      </c>
      <c r="BF44" s="13" t="str">
        <f t="shared" si="3"/>
        <v>SilverpeakPIM</v>
      </c>
      <c r="BG44" s="13" t="str">
        <f t="shared" si="3"/>
        <v>SilverpeakBW</v>
      </c>
      <c r="BH44" s="13" t="str">
        <f t="shared" si="3"/>
        <v>SilverpeakCable</v>
      </c>
      <c r="BI44" s="13" t="str">
        <f t="shared" si="3"/>
        <v>SilverpeakPC</v>
      </c>
      <c r="BJ44" s="13" t="str">
        <f t="shared" si="3"/>
        <v>SilverpeakFull PRMA</v>
      </c>
      <c r="BL44" s="226">
        <f>IF(ISBLANK($G44),"",COUNTA($G$4:G44))</f>
        <v>41</v>
      </c>
      <c r="BM44" s="226"/>
      <c r="BN44" s="226"/>
      <c r="BO44" s="226"/>
    </row>
    <row r="45" spans="1:67" ht="25" customHeight="1" x14ac:dyDescent="0.35">
      <c r="A45" s="48" t="s">
        <v>883</v>
      </c>
      <c r="B45" s="43" t="s">
        <v>128</v>
      </c>
      <c r="C45" s="10" t="s">
        <v>129</v>
      </c>
      <c r="D45" s="229" t="s">
        <v>26</v>
      </c>
      <c r="E45" s="8" t="s">
        <v>1685</v>
      </c>
      <c r="F45" s="108" t="s">
        <v>1685</v>
      </c>
      <c r="G45" s="46">
        <v>10</v>
      </c>
      <c r="H45" s="10" t="s">
        <v>130</v>
      </c>
      <c r="I45" s="48" t="s">
        <v>146</v>
      </c>
      <c r="J45" s="48" t="s">
        <v>147</v>
      </c>
      <c r="K45" s="61">
        <v>250</v>
      </c>
      <c r="L45" s="48" t="s">
        <v>189</v>
      </c>
      <c r="M45" s="10" t="s">
        <v>133</v>
      </c>
      <c r="N45" s="46"/>
      <c r="O45" s="48" t="s">
        <v>134</v>
      </c>
      <c r="P45" s="10" t="s">
        <v>149</v>
      </c>
      <c r="Q45" s="46" t="s">
        <v>136</v>
      </c>
      <c r="R45" s="46"/>
      <c r="S45" s="13"/>
      <c r="T45" s="46"/>
      <c r="U45" s="46"/>
      <c r="V45" s="46"/>
      <c r="W45" s="46"/>
      <c r="X45" s="46" t="s">
        <v>137</v>
      </c>
      <c r="Y45" s="46"/>
      <c r="Z45" s="46"/>
      <c r="AA45" s="46" t="s">
        <v>154</v>
      </c>
      <c r="AB45" s="46">
        <v>3</v>
      </c>
      <c r="AC45" s="46" t="s">
        <v>139</v>
      </c>
      <c r="AD45" s="46" t="s">
        <v>140</v>
      </c>
      <c r="AE45" s="48">
        <f t="shared" si="2"/>
        <v>25</v>
      </c>
      <c r="AF45" s="210"/>
      <c r="AG45" s="46"/>
      <c r="AH45" s="46"/>
      <c r="AI45" s="10" t="str" cm="1">
        <f t="array" ref="AI45">IF(B45="Fortinet",INDEX(#REF!,MATCH(1,('Site Addresses (Phase 2)'!AG45=#REF!)*('Site Addresses (Phase 2)'!AH45=#REF!),0)),"")</f>
        <v/>
      </c>
      <c r="AJ45" s="10" t="str">
        <f>IF(B45="Fortinet",_xlfn.IFNA(VLOOKUP(AG45,#REF!,2,FALSE),"Please select option under Full PRMA Coverage column"),"")</f>
        <v/>
      </c>
      <c r="AK45" s="10" t="str">
        <f t="shared" si="4"/>
        <v/>
      </c>
      <c r="AL45" s="10" t="str">
        <f t="shared" si="4"/>
        <v/>
      </c>
      <c r="AM45" s="210"/>
      <c r="AN45" s="46" t="s">
        <v>142</v>
      </c>
      <c r="AO45" s="46" t="s">
        <v>143</v>
      </c>
      <c r="AP45" s="46">
        <v>1</v>
      </c>
      <c r="AQ45" s="48"/>
      <c r="AR45" s="48"/>
      <c r="AS45" s="210"/>
      <c r="AT45" s="48"/>
      <c r="AU45" s="48"/>
      <c r="AV45" s="48"/>
      <c r="AW45" s="48"/>
      <c r="AX45" s="48"/>
      <c r="AY45" s="48"/>
      <c r="AZ45" s="48"/>
      <c r="BA45" s="48"/>
      <c r="BB45" s="48"/>
      <c r="BC45" s="48"/>
      <c r="BD45" s="48"/>
      <c r="BE45" s="13" t="str">
        <f t="shared" si="3"/>
        <v>SilverpeakSFP</v>
      </c>
      <c r="BF45" s="13" t="str">
        <f t="shared" si="3"/>
        <v>SilverpeakPIM</v>
      </c>
      <c r="BG45" s="13" t="str">
        <f t="shared" si="3"/>
        <v>SilverpeakBW</v>
      </c>
      <c r="BH45" s="13" t="str">
        <f t="shared" si="3"/>
        <v>SilverpeakCable</v>
      </c>
      <c r="BI45" s="13" t="str">
        <f t="shared" si="3"/>
        <v>SilverpeakPC</v>
      </c>
      <c r="BJ45" s="13" t="str">
        <f t="shared" si="3"/>
        <v>SilverpeakFull PRMA</v>
      </c>
      <c r="BL45" s="226">
        <f>IF(ISBLANK($G45),"",COUNTA($G$4:G45))</f>
        <v>42</v>
      </c>
      <c r="BM45" s="226"/>
      <c r="BN45" s="226"/>
      <c r="BO45" s="226"/>
    </row>
    <row r="46" spans="1:67" ht="25" customHeight="1" x14ac:dyDescent="0.35">
      <c r="A46" s="48" t="s">
        <v>885</v>
      </c>
      <c r="B46" s="43" t="s">
        <v>128</v>
      </c>
      <c r="C46" s="10" t="s">
        <v>129</v>
      </c>
      <c r="D46" s="229" t="s">
        <v>26</v>
      </c>
      <c r="E46" s="8" t="s">
        <v>1686</v>
      </c>
      <c r="F46" s="235" t="s">
        <v>1687</v>
      </c>
      <c r="G46" s="46">
        <v>30</v>
      </c>
      <c r="H46" s="10" t="s">
        <v>130</v>
      </c>
      <c r="I46" s="48" t="s">
        <v>146</v>
      </c>
      <c r="J46" s="48" t="s">
        <v>147</v>
      </c>
      <c r="K46" s="61">
        <v>100</v>
      </c>
      <c r="L46" s="48" t="s">
        <v>190</v>
      </c>
      <c r="M46" s="10" t="s">
        <v>133</v>
      </c>
      <c r="N46" s="46"/>
      <c r="O46" s="48" t="s">
        <v>134</v>
      </c>
      <c r="P46" s="10" t="s">
        <v>149</v>
      </c>
      <c r="Q46" s="46" t="s">
        <v>136</v>
      </c>
      <c r="R46" s="48"/>
      <c r="S46" s="48"/>
      <c r="T46" s="48"/>
      <c r="U46" s="48"/>
      <c r="V46" s="48"/>
      <c r="W46" s="48"/>
      <c r="X46" s="46" t="s">
        <v>137</v>
      </c>
      <c r="Y46" s="46"/>
      <c r="Z46" s="46"/>
      <c r="AA46" s="46" t="s">
        <v>145</v>
      </c>
      <c r="AB46" s="46">
        <v>3</v>
      </c>
      <c r="AC46" s="46" t="s">
        <v>139</v>
      </c>
      <c r="AD46" s="46" t="s">
        <v>140</v>
      </c>
      <c r="AE46" s="10">
        <f t="shared" si="2"/>
        <v>10</v>
      </c>
      <c r="AF46" s="210"/>
      <c r="AG46" s="46"/>
      <c r="AH46" s="46"/>
      <c r="AI46" s="10" t="str" cm="1">
        <f t="array" ref="AI46">IF(B46="Fortinet",INDEX(#REF!,MATCH(1,('Site Addresses (Phase 2)'!AG46=#REF!)*('Site Addresses (Phase 2)'!AH46=#REF!),0)),"")</f>
        <v/>
      </c>
      <c r="AJ46" s="10" t="str">
        <f>IF(B46="Fortinet",_xlfn.IFNA(VLOOKUP(AG46,#REF!,2,FALSE),"Please select option under Full PRMA Coverage column"),"")</f>
        <v/>
      </c>
      <c r="AK46" s="10" t="str">
        <f t="shared" si="4"/>
        <v/>
      </c>
      <c r="AL46" s="10" t="str">
        <f t="shared" si="4"/>
        <v/>
      </c>
      <c r="AM46" s="210"/>
      <c r="AN46" s="46" t="s">
        <v>142</v>
      </c>
      <c r="AO46" s="46" t="s">
        <v>143</v>
      </c>
      <c r="AP46" s="46">
        <v>1</v>
      </c>
      <c r="AQ46" s="48"/>
      <c r="AR46" s="48"/>
      <c r="AS46" s="210"/>
      <c r="AT46" s="48"/>
      <c r="AU46" s="48"/>
      <c r="AV46" s="48"/>
      <c r="AW46" s="48"/>
      <c r="AX46" s="48"/>
      <c r="AY46" s="48"/>
      <c r="AZ46" s="48"/>
      <c r="BA46" s="48"/>
      <c r="BB46" s="48"/>
      <c r="BC46" s="48"/>
      <c r="BD46" s="48"/>
      <c r="BE46" s="13" t="str">
        <f t="shared" si="3"/>
        <v>SilverpeakSFP</v>
      </c>
      <c r="BF46" s="13" t="str">
        <f t="shared" si="3"/>
        <v>SilverpeakPIM</v>
      </c>
      <c r="BG46" s="13" t="str">
        <f t="shared" si="3"/>
        <v>SilverpeakBW</v>
      </c>
      <c r="BH46" s="13" t="str">
        <f t="shared" si="3"/>
        <v>SilverpeakCable</v>
      </c>
      <c r="BI46" s="13" t="str">
        <f t="shared" si="3"/>
        <v>SilverpeakPC</v>
      </c>
      <c r="BJ46" s="13" t="str">
        <f t="shared" si="3"/>
        <v>SilverpeakFull PRMA</v>
      </c>
      <c r="BL46" s="226">
        <f>IF(ISBLANK($G46),"",COUNTA($G$4:G46))</f>
        <v>43</v>
      </c>
      <c r="BM46" s="226"/>
      <c r="BN46" s="226"/>
      <c r="BO46" s="226"/>
    </row>
    <row r="47" spans="1:67" ht="25" customHeight="1" x14ac:dyDescent="0.35">
      <c r="A47" s="48" t="s">
        <v>887</v>
      </c>
      <c r="B47" s="43" t="s">
        <v>128</v>
      </c>
      <c r="C47" s="10" t="s">
        <v>129</v>
      </c>
      <c r="D47" s="229" t="s">
        <v>26</v>
      </c>
      <c r="E47" s="8" t="s">
        <v>1686</v>
      </c>
      <c r="F47" s="235" t="s">
        <v>1687</v>
      </c>
      <c r="G47" s="46">
        <v>31</v>
      </c>
      <c r="H47" s="10" t="s">
        <v>130</v>
      </c>
      <c r="I47" s="48" t="s">
        <v>146</v>
      </c>
      <c r="J47" s="48" t="s">
        <v>147</v>
      </c>
      <c r="K47" s="61">
        <v>100</v>
      </c>
      <c r="L47" s="48" t="s">
        <v>190</v>
      </c>
      <c r="M47" s="10" t="s">
        <v>133</v>
      </c>
      <c r="N47" s="46"/>
      <c r="O47" s="48" t="s">
        <v>134</v>
      </c>
      <c r="P47" s="10" t="s">
        <v>149</v>
      </c>
      <c r="Q47" s="46" t="s">
        <v>136</v>
      </c>
      <c r="R47" s="48"/>
      <c r="S47" s="48"/>
      <c r="T47" s="48"/>
      <c r="U47" s="48"/>
      <c r="V47" s="48"/>
      <c r="W47" s="48"/>
      <c r="X47" s="46" t="s">
        <v>137</v>
      </c>
      <c r="Y47" s="46"/>
      <c r="Z47" s="46"/>
      <c r="AA47" s="46" t="s">
        <v>145</v>
      </c>
      <c r="AB47" s="46">
        <v>3</v>
      </c>
      <c r="AC47" s="46" t="s">
        <v>139</v>
      </c>
      <c r="AD47" s="46" t="s">
        <v>140</v>
      </c>
      <c r="AE47" s="10">
        <f t="shared" si="2"/>
        <v>10</v>
      </c>
      <c r="AF47" s="210"/>
      <c r="AG47" s="46"/>
      <c r="AH47" s="46"/>
      <c r="AI47" s="10" t="str" cm="1">
        <f t="array" ref="AI47">IF(B47="Fortinet",INDEX(#REF!,MATCH(1,('Site Addresses (Phase 2)'!AG47=#REF!)*('Site Addresses (Phase 2)'!AH47=#REF!),0)),"")</f>
        <v/>
      </c>
      <c r="AJ47" s="10" t="str">
        <f>IF(B47="Fortinet",_xlfn.IFNA(VLOOKUP(AG47,#REF!,2,FALSE),"Please select option under Full PRMA Coverage column"),"")</f>
        <v/>
      </c>
      <c r="AK47" s="10" t="str">
        <f t="shared" si="4"/>
        <v/>
      </c>
      <c r="AL47" s="10" t="str">
        <f t="shared" si="4"/>
        <v/>
      </c>
      <c r="AM47" s="210"/>
      <c r="AN47" s="46" t="s">
        <v>142</v>
      </c>
      <c r="AO47" s="46" t="s">
        <v>143</v>
      </c>
      <c r="AP47" s="46">
        <v>1</v>
      </c>
      <c r="AQ47" s="48"/>
      <c r="AR47" s="48"/>
      <c r="AS47" s="210"/>
      <c r="AT47" s="48"/>
      <c r="AU47" s="48"/>
      <c r="AV47" s="48"/>
      <c r="AW47" s="48"/>
      <c r="AX47" s="48"/>
      <c r="AY47" s="48"/>
      <c r="AZ47" s="48"/>
      <c r="BA47" s="48"/>
      <c r="BB47" s="48"/>
      <c r="BC47" s="48"/>
      <c r="BD47" s="48"/>
      <c r="BE47" s="13" t="str">
        <f t="shared" si="3"/>
        <v>SilverpeakSFP</v>
      </c>
      <c r="BF47" s="13" t="str">
        <f t="shared" si="3"/>
        <v>SilverpeakPIM</v>
      </c>
      <c r="BG47" s="13" t="str">
        <f t="shared" si="3"/>
        <v>SilverpeakBW</v>
      </c>
      <c r="BH47" s="13" t="str">
        <f t="shared" si="3"/>
        <v>SilverpeakCable</v>
      </c>
      <c r="BI47" s="13" t="str">
        <f t="shared" si="3"/>
        <v>SilverpeakPC</v>
      </c>
      <c r="BJ47" s="13" t="str">
        <f t="shared" si="3"/>
        <v>SilverpeakFull PRMA</v>
      </c>
      <c r="BL47" s="226">
        <f>IF(ISBLANK($G47),"",COUNTA($G$4:G47))</f>
        <v>44</v>
      </c>
      <c r="BM47" s="226"/>
      <c r="BN47" s="226"/>
      <c r="BO47" s="226"/>
    </row>
    <row r="48" spans="1:67" ht="25" customHeight="1" x14ac:dyDescent="0.35">
      <c r="A48" s="48" t="s">
        <v>889</v>
      </c>
      <c r="B48" s="43" t="s">
        <v>128</v>
      </c>
      <c r="C48" s="10" t="s">
        <v>129</v>
      </c>
      <c r="D48" s="229" t="s">
        <v>26</v>
      </c>
      <c r="E48" s="8" t="s">
        <v>1688</v>
      </c>
      <c r="F48" s="235" t="s">
        <v>1689</v>
      </c>
      <c r="G48" s="46">
        <v>30</v>
      </c>
      <c r="H48" s="10" t="s">
        <v>130</v>
      </c>
      <c r="I48" s="48" t="s">
        <v>146</v>
      </c>
      <c r="J48" s="48" t="s">
        <v>147</v>
      </c>
      <c r="K48" s="61">
        <v>100</v>
      </c>
      <c r="L48" s="48" t="s">
        <v>198</v>
      </c>
      <c r="M48" s="10" t="s">
        <v>133</v>
      </c>
      <c r="N48" s="46"/>
      <c r="O48" s="48" t="s">
        <v>134</v>
      </c>
      <c r="P48" s="10" t="s">
        <v>149</v>
      </c>
      <c r="Q48" s="46" t="s">
        <v>136</v>
      </c>
      <c r="R48" s="46"/>
      <c r="S48" s="13"/>
      <c r="T48" s="46"/>
      <c r="U48" s="46"/>
      <c r="V48" s="46"/>
      <c r="W48" s="46"/>
      <c r="X48" s="46" t="s">
        <v>137</v>
      </c>
      <c r="Y48" s="46"/>
      <c r="Z48" s="46"/>
      <c r="AA48" s="46" t="s">
        <v>154</v>
      </c>
      <c r="AB48" s="46">
        <v>3</v>
      </c>
      <c r="AC48" s="46" t="s">
        <v>139</v>
      </c>
      <c r="AD48" s="46" t="s">
        <v>140</v>
      </c>
      <c r="AE48" s="48">
        <f t="shared" si="2"/>
        <v>10</v>
      </c>
      <c r="AF48" s="210"/>
      <c r="AG48" s="46"/>
      <c r="AH48" s="46"/>
      <c r="AI48" s="10" t="str" cm="1">
        <f t="array" ref="AI48">IF(B48="Fortinet",INDEX(#REF!,MATCH(1,('Site Addresses (Phase 2)'!AG48=#REF!)*('Site Addresses (Phase 2)'!AH48=#REF!),0)),"")</f>
        <v/>
      </c>
      <c r="AJ48" s="10" t="str">
        <f>IF(B48="Fortinet",_xlfn.IFNA(VLOOKUP(AG48,#REF!,2,FALSE),"Please select option under Full PRMA Coverage column"),"")</f>
        <v/>
      </c>
      <c r="AK48" s="10" t="str">
        <f t="shared" si="4"/>
        <v/>
      </c>
      <c r="AL48" s="10" t="str">
        <f t="shared" si="4"/>
        <v/>
      </c>
      <c r="AM48" s="210"/>
      <c r="AN48" s="46" t="s">
        <v>142</v>
      </c>
      <c r="AO48" s="46" t="s">
        <v>143</v>
      </c>
      <c r="AP48" s="46">
        <v>1</v>
      </c>
      <c r="AQ48" s="48"/>
      <c r="AR48" s="48"/>
      <c r="AS48" s="210"/>
      <c r="AT48" s="48"/>
      <c r="AU48" s="48"/>
      <c r="AV48" s="48"/>
      <c r="AW48" s="48"/>
      <c r="AX48" s="48"/>
      <c r="AY48" s="48"/>
      <c r="AZ48" s="48"/>
      <c r="BA48" s="48"/>
      <c r="BB48" s="48"/>
      <c r="BC48" s="48"/>
      <c r="BD48" s="48"/>
      <c r="BE48" s="13" t="str">
        <f t="shared" si="3"/>
        <v>SilverpeakSFP</v>
      </c>
      <c r="BF48" s="13" t="str">
        <f t="shared" si="3"/>
        <v>SilverpeakPIM</v>
      </c>
      <c r="BG48" s="13" t="str">
        <f t="shared" si="3"/>
        <v>SilverpeakBW</v>
      </c>
      <c r="BH48" s="13" t="str">
        <f t="shared" si="3"/>
        <v>SilverpeakCable</v>
      </c>
      <c r="BI48" s="13" t="str">
        <f t="shared" si="3"/>
        <v>SilverpeakPC</v>
      </c>
      <c r="BJ48" s="13" t="str">
        <f t="shared" si="3"/>
        <v>SilverpeakFull PRMA</v>
      </c>
      <c r="BL48" s="226">
        <f>IF(ISBLANK($G48),"",COUNTA($G$4:G48))</f>
        <v>45</v>
      </c>
      <c r="BM48" s="226"/>
      <c r="BN48" s="226"/>
      <c r="BO48" s="226"/>
    </row>
    <row r="49" spans="1:67" ht="25" customHeight="1" x14ac:dyDescent="0.35">
      <c r="A49" s="48" t="s">
        <v>891</v>
      </c>
      <c r="B49" s="43" t="s">
        <v>128</v>
      </c>
      <c r="C49" s="10" t="s">
        <v>129</v>
      </c>
      <c r="D49" s="229" t="s">
        <v>26</v>
      </c>
      <c r="E49" s="8" t="s">
        <v>1688</v>
      </c>
      <c r="F49" s="235" t="s">
        <v>1689</v>
      </c>
      <c r="G49" s="46">
        <v>31</v>
      </c>
      <c r="H49" s="10" t="s">
        <v>130</v>
      </c>
      <c r="I49" s="48" t="s">
        <v>146</v>
      </c>
      <c r="J49" s="48" t="s">
        <v>147</v>
      </c>
      <c r="K49" s="61">
        <v>100</v>
      </c>
      <c r="L49" s="48" t="s">
        <v>198</v>
      </c>
      <c r="M49" s="10" t="s">
        <v>133</v>
      </c>
      <c r="N49" s="46"/>
      <c r="O49" s="48" t="s">
        <v>134</v>
      </c>
      <c r="P49" s="10" t="s">
        <v>149</v>
      </c>
      <c r="Q49" s="46" t="s">
        <v>136</v>
      </c>
      <c r="R49" s="46"/>
      <c r="S49" s="13"/>
      <c r="T49" s="46"/>
      <c r="U49" s="46"/>
      <c r="V49" s="46"/>
      <c r="W49" s="46"/>
      <c r="X49" s="46" t="s">
        <v>137</v>
      </c>
      <c r="Y49" s="46"/>
      <c r="Z49" s="46"/>
      <c r="AA49" s="46" t="s">
        <v>154</v>
      </c>
      <c r="AB49" s="46">
        <v>3</v>
      </c>
      <c r="AC49" s="46" t="s">
        <v>139</v>
      </c>
      <c r="AD49" s="46" t="s">
        <v>140</v>
      </c>
      <c r="AE49" s="48">
        <f t="shared" si="2"/>
        <v>10</v>
      </c>
      <c r="AF49" s="210"/>
      <c r="AG49" s="46"/>
      <c r="AH49" s="46"/>
      <c r="AI49" s="10" t="str" cm="1">
        <f t="array" ref="AI49">IF(B49="Fortinet",INDEX(#REF!,MATCH(1,('Site Addresses (Phase 2)'!AG49=#REF!)*('Site Addresses (Phase 2)'!AH49=#REF!),0)),"")</f>
        <v/>
      </c>
      <c r="AJ49" s="10" t="str">
        <f>IF(B49="Fortinet",_xlfn.IFNA(VLOOKUP(AG49,#REF!,2,FALSE),"Please select option under Full PRMA Coverage column"),"")</f>
        <v/>
      </c>
      <c r="AK49" s="10" t="str">
        <f t="shared" si="4"/>
        <v/>
      </c>
      <c r="AL49" s="10" t="str">
        <f t="shared" si="4"/>
        <v/>
      </c>
      <c r="AM49" s="210"/>
      <c r="AN49" s="46" t="s">
        <v>142</v>
      </c>
      <c r="AO49" s="46" t="s">
        <v>143</v>
      </c>
      <c r="AP49" s="46">
        <v>1</v>
      </c>
      <c r="AQ49" s="48"/>
      <c r="AR49" s="48"/>
      <c r="AS49" s="210"/>
      <c r="AT49" s="48"/>
      <c r="AU49" s="48"/>
      <c r="AV49" s="48"/>
      <c r="AW49" s="48"/>
      <c r="AX49" s="48"/>
      <c r="AY49" s="48"/>
      <c r="AZ49" s="48"/>
      <c r="BA49" s="48"/>
      <c r="BB49" s="48"/>
      <c r="BC49" s="48"/>
      <c r="BD49" s="48"/>
      <c r="BE49" s="13" t="str">
        <f t="shared" ref="BE49:BJ91" si="5">CONCATENATE($B49,BE$3)</f>
        <v>SilverpeakSFP</v>
      </c>
      <c r="BF49" s="13" t="str">
        <f t="shared" si="5"/>
        <v>SilverpeakPIM</v>
      </c>
      <c r="BG49" s="13" t="str">
        <f t="shared" si="5"/>
        <v>SilverpeakBW</v>
      </c>
      <c r="BH49" s="13" t="str">
        <f t="shared" si="5"/>
        <v>SilverpeakCable</v>
      </c>
      <c r="BI49" s="13" t="str">
        <f t="shared" si="5"/>
        <v>SilverpeakPC</v>
      </c>
      <c r="BJ49" s="13" t="str">
        <f t="shared" si="5"/>
        <v>SilverpeakFull PRMA</v>
      </c>
      <c r="BL49" s="226">
        <f>IF(ISBLANK($G49),"",COUNTA($G$4:G49))</f>
        <v>46</v>
      </c>
      <c r="BM49" s="226"/>
      <c r="BN49" s="226"/>
      <c r="BO49" s="226"/>
    </row>
    <row r="50" spans="1:67" ht="25" customHeight="1" x14ac:dyDescent="0.35">
      <c r="A50" s="48" t="s">
        <v>893</v>
      </c>
      <c r="B50" s="43" t="s">
        <v>128</v>
      </c>
      <c r="C50" s="10" t="s">
        <v>129</v>
      </c>
      <c r="D50" s="229" t="s">
        <v>26</v>
      </c>
      <c r="E50" s="8" t="s">
        <v>1690</v>
      </c>
      <c r="F50" s="235" t="s">
        <v>1691</v>
      </c>
      <c r="G50" s="46">
        <v>30</v>
      </c>
      <c r="H50" s="10" t="s">
        <v>130</v>
      </c>
      <c r="I50" s="48" t="s">
        <v>146</v>
      </c>
      <c r="J50" s="48" t="s">
        <v>147</v>
      </c>
      <c r="K50" s="61">
        <v>100</v>
      </c>
      <c r="L50" s="48" t="s">
        <v>199</v>
      </c>
      <c r="M50" s="10" t="s">
        <v>133</v>
      </c>
      <c r="N50" s="46"/>
      <c r="O50" s="48" t="s">
        <v>134</v>
      </c>
      <c r="P50" s="10" t="s">
        <v>149</v>
      </c>
      <c r="Q50" s="46" t="s">
        <v>136</v>
      </c>
      <c r="R50" s="46"/>
      <c r="S50" s="13"/>
      <c r="T50" s="46"/>
      <c r="U50" s="46"/>
      <c r="V50" s="46"/>
      <c r="W50" s="46"/>
      <c r="X50" s="46" t="s">
        <v>137</v>
      </c>
      <c r="Y50" s="46"/>
      <c r="Z50" s="46"/>
      <c r="AA50" s="46" t="s">
        <v>154</v>
      </c>
      <c r="AB50" s="46">
        <v>3</v>
      </c>
      <c r="AC50" s="46" t="s">
        <v>139</v>
      </c>
      <c r="AD50" s="46" t="s">
        <v>140</v>
      </c>
      <c r="AE50" s="48">
        <f t="shared" si="2"/>
        <v>10</v>
      </c>
      <c r="AF50" s="210"/>
      <c r="AG50" s="46"/>
      <c r="AH50" s="46"/>
      <c r="AI50" s="10" t="str" cm="1">
        <f t="array" ref="AI50">IF(B50="Fortinet",INDEX(#REF!,MATCH(1,('Site Addresses (Phase 2)'!AG50=#REF!)*('Site Addresses (Phase 2)'!AH50=#REF!),0)),"")</f>
        <v/>
      </c>
      <c r="AJ50" s="10" t="str">
        <f>IF(B50="Fortinet",_xlfn.IFNA(VLOOKUP(AG50,#REF!,2,FALSE),"Please select option under Full PRMA Coverage column"),"")</f>
        <v/>
      </c>
      <c r="AK50" s="10" t="str">
        <f t="shared" si="4"/>
        <v/>
      </c>
      <c r="AL50" s="10" t="str">
        <f t="shared" si="4"/>
        <v/>
      </c>
      <c r="AM50" s="210"/>
      <c r="AN50" s="46" t="s">
        <v>142</v>
      </c>
      <c r="AO50" s="46" t="s">
        <v>143</v>
      </c>
      <c r="AP50" s="46">
        <v>1</v>
      </c>
      <c r="AQ50" s="48"/>
      <c r="AR50" s="48"/>
      <c r="AS50" s="210"/>
      <c r="AT50" s="48"/>
      <c r="AU50" s="48"/>
      <c r="AV50" s="48"/>
      <c r="AW50" s="48"/>
      <c r="AX50" s="48"/>
      <c r="AY50" s="48"/>
      <c r="AZ50" s="48"/>
      <c r="BA50" s="48"/>
      <c r="BB50" s="48"/>
      <c r="BC50" s="48"/>
      <c r="BD50" s="48"/>
      <c r="BE50" s="13" t="str">
        <f t="shared" si="5"/>
        <v>SilverpeakSFP</v>
      </c>
      <c r="BF50" s="13" t="str">
        <f t="shared" si="5"/>
        <v>SilverpeakPIM</v>
      </c>
      <c r="BG50" s="13" t="str">
        <f t="shared" si="5"/>
        <v>SilverpeakBW</v>
      </c>
      <c r="BH50" s="13" t="str">
        <f t="shared" si="5"/>
        <v>SilverpeakCable</v>
      </c>
      <c r="BI50" s="13" t="str">
        <f t="shared" si="5"/>
        <v>SilverpeakPC</v>
      </c>
      <c r="BJ50" s="13" t="str">
        <f t="shared" si="5"/>
        <v>SilverpeakFull PRMA</v>
      </c>
      <c r="BL50" s="226">
        <f>IF(ISBLANK($G50),"",COUNTA($G$4:G50))</f>
        <v>47</v>
      </c>
      <c r="BM50" s="226"/>
      <c r="BN50" s="226"/>
      <c r="BO50" s="226"/>
    </row>
    <row r="51" spans="1:67" ht="25" customHeight="1" x14ac:dyDescent="0.35">
      <c r="A51" s="48" t="s">
        <v>895</v>
      </c>
      <c r="B51" s="43" t="s">
        <v>128</v>
      </c>
      <c r="C51" s="10" t="s">
        <v>129</v>
      </c>
      <c r="D51" s="229" t="s">
        <v>26</v>
      </c>
      <c r="E51" s="8" t="s">
        <v>1690</v>
      </c>
      <c r="F51" s="235" t="s">
        <v>1691</v>
      </c>
      <c r="G51" s="46">
        <v>31</v>
      </c>
      <c r="H51" s="10" t="s">
        <v>130</v>
      </c>
      <c r="I51" s="48" t="s">
        <v>146</v>
      </c>
      <c r="J51" s="48" t="s">
        <v>147</v>
      </c>
      <c r="K51" s="61">
        <v>100</v>
      </c>
      <c r="L51" s="48" t="s">
        <v>199</v>
      </c>
      <c r="M51" s="10" t="s">
        <v>133</v>
      </c>
      <c r="N51" s="46"/>
      <c r="O51" s="48" t="s">
        <v>134</v>
      </c>
      <c r="P51" s="10" t="s">
        <v>149</v>
      </c>
      <c r="Q51" s="46" t="s">
        <v>136</v>
      </c>
      <c r="R51" s="46"/>
      <c r="S51" s="13"/>
      <c r="T51" s="46"/>
      <c r="U51" s="46"/>
      <c r="V51" s="46"/>
      <c r="W51" s="46"/>
      <c r="X51" s="46" t="s">
        <v>137</v>
      </c>
      <c r="Y51" s="46"/>
      <c r="Z51" s="46"/>
      <c r="AA51" s="46" t="s">
        <v>154</v>
      </c>
      <c r="AB51" s="46">
        <v>3</v>
      </c>
      <c r="AC51" s="46" t="s">
        <v>139</v>
      </c>
      <c r="AD51" s="46" t="s">
        <v>140</v>
      </c>
      <c r="AE51" s="48">
        <f t="shared" si="2"/>
        <v>10</v>
      </c>
      <c r="AF51" s="210"/>
      <c r="AG51" s="46"/>
      <c r="AH51" s="46"/>
      <c r="AI51" s="10" t="str" cm="1">
        <f t="array" ref="AI51">IF(B51="Fortinet",INDEX(#REF!,MATCH(1,('Site Addresses (Phase 2)'!AG51=#REF!)*('Site Addresses (Phase 2)'!AH51=#REF!),0)),"")</f>
        <v/>
      </c>
      <c r="AJ51" s="10" t="str">
        <f>IF(B51="Fortinet",_xlfn.IFNA(VLOOKUP(AG51,#REF!,2,FALSE),"Please select option under Full PRMA Coverage column"),"")</f>
        <v/>
      </c>
      <c r="AK51" s="10" t="str">
        <f t="shared" si="4"/>
        <v/>
      </c>
      <c r="AL51" s="10" t="str">
        <f t="shared" si="4"/>
        <v/>
      </c>
      <c r="AM51" s="210"/>
      <c r="AN51" s="46" t="s">
        <v>142</v>
      </c>
      <c r="AO51" s="46" t="s">
        <v>143</v>
      </c>
      <c r="AP51" s="46">
        <v>1</v>
      </c>
      <c r="AQ51" s="48"/>
      <c r="AR51" s="48"/>
      <c r="AS51" s="210"/>
      <c r="AT51" s="48"/>
      <c r="AU51" s="48"/>
      <c r="AV51" s="48"/>
      <c r="AW51" s="48"/>
      <c r="AX51" s="48"/>
      <c r="AY51" s="48"/>
      <c r="AZ51" s="48"/>
      <c r="BA51" s="48"/>
      <c r="BB51" s="48"/>
      <c r="BC51" s="48"/>
      <c r="BD51" s="48"/>
      <c r="BE51" s="13" t="str">
        <f t="shared" si="5"/>
        <v>SilverpeakSFP</v>
      </c>
      <c r="BF51" s="13" t="str">
        <f t="shared" si="5"/>
        <v>SilverpeakPIM</v>
      </c>
      <c r="BG51" s="13" t="str">
        <f t="shared" si="5"/>
        <v>SilverpeakBW</v>
      </c>
      <c r="BH51" s="13" t="str">
        <f t="shared" si="5"/>
        <v>SilverpeakCable</v>
      </c>
      <c r="BI51" s="13" t="str">
        <f t="shared" si="5"/>
        <v>SilverpeakPC</v>
      </c>
      <c r="BJ51" s="13" t="str">
        <f t="shared" si="5"/>
        <v>SilverpeakFull PRMA</v>
      </c>
      <c r="BL51" s="226">
        <f>IF(ISBLANK($G51),"",COUNTA($G$4:G51))</f>
        <v>48</v>
      </c>
      <c r="BM51" s="226"/>
      <c r="BN51" s="226"/>
      <c r="BO51" s="226"/>
    </row>
    <row r="52" spans="1:67" ht="25" customHeight="1" x14ac:dyDescent="0.35">
      <c r="A52" s="48" t="s">
        <v>897</v>
      </c>
      <c r="B52" s="43" t="s">
        <v>128</v>
      </c>
      <c r="C52" s="10" t="s">
        <v>129</v>
      </c>
      <c r="D52" s="229" t="s">
        <v>26</v>
      </c>
      <c r="E52" s="8" t="s">
        <v>1692</v>
      </c>
      <c r="F52" s="235" t="s">
        <v>1693</v>
      </c>
      <c r="G52" s="46">
        <v>9</v>
      </c>
      <c r="H52" s="10" t="s">
        <v>130</v>
      </c>
      <c r="I52" s="48" t="s">
        <v>146</v>
      </c>
      <c r="J52" s="48" t="s">
        <v>147</v>
      </c>
      <c r="K52" s="61">
        <v>200</v>
      </c>
      <c r="L52" s="48" t="s">
        <v>200</v>
      </c>
      <c r="M52" s="10" t="s">
        <v>133</v>
      </c>
      <c r="N52" s="46"/>
      <c r="O52" s="48" t="s">
        <v>134</v>
      </c>
      <c r="P52" s="10" t="s">
        <v>149</v>
      </c>
      <c r="Q52" s="46" t="s">
        <v>136</v>
      </c>
      <c r="R52" s="46"/>
      <c r="S52" s="13"/>
      <c r="T52" s="46"/>
      <c r="U52" s="46"/>
      <c r="V52" s="46"/>
      <c r="W52" s="46"/>
      <c r="X52" s="46" t="s">
        <v>137</v>
      </c>
      <c r="Y52" s="46"/>
      <c r="Z52" s="46"/>
      <c r="AA52" s="46" t="s">
        <v>154</v>
      </c>
      <c r="AB52" s="46">
        <v>3</v>
      </c>
      <c r="AC52" s="46" t="s">
        <v>139</v>
      </c>
      <c r="AD52" s="46" t="s">
        <v>140</v>
      </c>
      <c r="AE52" s="48">
        <f t="shared" si="2"/>
        <v>20</v>
      </c>
      <c r="AF52" s="210"/>
      <c r="AG52" s="46"/>
      <c r="AH52" s="46"/>
      <c r="AI52" s="10" t="str" cm="1">
        <f t="array" ref="AI52">IF(B52="Fortinet",INDEX(#REF!,MATCH(1,('Site Addresses (Phase 2)'!AG52=#REF!)*('Site Addresses (Phase 2)'!AH52=#REF!),0)),"")</f>
        <v/>
      </c>
      <c r="AJ52" s="10" t="str">
        <f>IF(B52="Fortinet",_xlfn.IFNA(VLOOKUP(AG52,#REF!,2,FALSE),"Please select option under Full PRMA Coverage column"),"")</f>
        <v/>
      </c>
      <c r="AK52" s="10" t="str">
        <f t="shared" si="4"/>
        <v/>
      </c>
      <c r="AL52" s="10" t="str">
        <f t="shared" si="4"/>
        <v/>
      </c>
      <c r="AM52" s="210"/>
      <c r="AN52" s="46" t="s">
        <v>142</v>
      </c>
      <c r="AO52" s="46" t="s">
        <v>143</v>
      </c>
      <c r="AP52" s="46">
        <v>1</v>
      </c>
      <c r="AQ52" s="48"/>
      <c r="AR52" s="48"/>
      <c r="AS52" s="210"/>
      <c r="AT52" s="48"/>
      <c r="AU52" s="48"/>
      <c r="AV52" s="48"/>
      <c r="AW52" s="48"/>
      <c r="AX52" s="48"/>
      <c r="AY52" s="48"/>
      <c r="AZ52" s="48"/>
      <c r="BA52" s="48"/>
      <c r="BB52" s="48"/>
      <c r="BC52" s="48"/>
      <c r="BD52" s="48"/>
      <c r="BE52" s="13" t="str">
        <f t="shared" si="5"/>
        <v>SilverpeakSFP</v>
      </c>
      <c r="BF52" s="13" t="str">
        <f t="shared" si="5"/>
        <v>SilverpeakPIM</v>
      </c>
      <c r="BG52" s="13" t="str">
        <f t="shared" si="5"/>
        <v>SilverpeakBW</v>
      </c>
      <c r="BH52" s="13" t="str">
        <f t="shared" si="5"/>
        <v>SilverpeakCable</v>
      </c>
      <c r="BI52" s="13" t="str">
        <f t="shared" si="5"/>
        <v>SilverpeakPC</v>
      </c>
      <c r="BJ52" s="13" t="str">
        <f t="shared" si="5"/>
        <v>SilverpeakFull PRMA</v>
      </c>
      <c r="BL52" s="226">
        <f>IF(ISBLANK($G52),"",COUNTA($G$4:G52))</f>
        <v>49</v>
      </c>
      <c r="BM52" s="226"/>
      <c r="BN52" s="226"/>
      <c r="BO52" s="226"/>
    </row>
    <row r="53" spans="1:67" ht="25" customHeight="1" x14ac:dyDescent="0.35">
      <c r="A53" s="48" t="s">
        <v>899</v>
      </c>
      <c r="B53" s="43" t="s">
        <v>128</v>
      </c>
      <c r="C53" s="10" t="s">
        <v>129</v>
      </c>
      <c r="D53" s="229" t="s">
        <v>26</v>
      </c>
      <c r="E53" s="8" t="s">
        <v>1692</v>
      </c>
      <c r="F53" s="235" t="s">
        <v>1693</v>
      </c>
      <c r="G53" s="46">
        <v>10</v>
      </c>
      <c r="H53" s="10" t="s">
        <v>130</v>
      </c>
      <c r="I53" s="48" t="s">
        <v>146</v>
      </c>
      <c r="J53" s="48" t="s">
        <v>147</v>
      </c>
      <c r="K53" s="61">
        <v>200</v>
      </c>
      <c r="L53" s="48" t="s">
        <v>200</v>
      </c>
      <c r="M53" s="10" t="s">
        <v>133</v>
      </c>
      <c r="N53" s="46"/>
      <c r="O53" s="48" t="s">
        <v>134</v>
      </c>
      <c r="P53" s="10" t="s">
        <v>149</v>
      </c>
      <c r="Q53" s="46" t="s">
        <v>136</v>
      </c>
      <c r="R53" s="46"/>
      <c r="S53" s="13"/>
      <c r="T53" s="46"/>
      <c r="U53" s="46"/>
      <c r="V53" s="46"/>
      <c r="W53" s="46"/>
      <c r="X53" s="46" t="s">
        <v>137</v>
      </c>
      <c r="Y53" s="46"/>
      <c r="Z53" s="46"/>
      <c r="AA53" s="46" t="s">
        <v>154</v>
      </c>
      <c r="AB53" s="46">
        <v>3</v>
      </c>
      <c r="AC53" s="46" t="s">
        <v>139</v>
      </c>
      <c r="AD53" s="46" t="s">
        <v>140</v>
      </c>
      <c r="AE53" s="48">
        <f t="shared" si="2"/>
        <v>20</v>
      </c>
      <c r="AF53" s="210"/>
      <c r="AG53" s="46"/>
      <c r="AH53" s="46"/>
      <c r="AI53" s="10" t="str" cm="1">
        <f t="array" ref="AI53">IF(B53="Fortinet",INDEX(#REF!,MATCH(1,('Site Addresses (Phase 2)'!AG53=#REF!)*('Site Addresses (Phase 2)'!AH53=#REF!),0)),"")</f>
        <v/>
      </c>
      <c r="AJ53" s="10" t="str">
        <f>IF(B53="Fortinet",_xlfn.IFNA(VLOOKUP(AG53,#REF!,2,FALSE),"Please select option under Full PRMA Coverage column"),"")</f>
        <v/>
      </c>
      <c r="AK53" s="10" t="str">
        <f t="shared" si="4"/>
        <v/>
      </c>
      <c r="AL53" s="10" t="str">
        <f t="shared" si="4"/>
        <v/>
      </c>
      <c r="AM53" s="210"/>
      <c r="AN53" s="46" t="s">
        <v>142</v>
      </c>
      <c r="AO53" s="46" t="s">
        <v>143</v>
      </c>
      <c r="AP53" s="46">
        <v>1</v>
      </c>
      <c r="AQ53" s="48"/>
      <c r="AR53" s="48"/>
      <c r="AS53" s="210"/>
      <c r="AT53" s="48"/>
      <c r="AU53" s="48"/>
      <c r="AV53" s="48"/>
      <c r="AW53" s="48"/>
      <c r="AX53" s="48"/>
      <c r="AY53" s="48"/>
      <c r="AZ53" s="48"/>
      <c r="BA53" s="48"/>
      <c r="BB53" s="48"/>
      <c r="BC53" s="48"/>
      <c r="BD53" s="48"/>
      <c r="BE53" s="13" t="str">
        <f t="shared" si="5"/>
        <v>SilverpeakSFP</v>
      </c>
      <c r="BF53" s="13" t="str">
        <f t="shared" si="5"/>
        <v>SilverpeakPIM</v>
      </c>
      <c r="BG53" s="13" t="str">
        <f t="shared" si="5"/>
        <v>SilverpeakBW</v>
      </c>
      <c r="BH53" s="13" t="str">
        <f t="shared" si="5"/>
        <v>SilverpeakCable</v>
      </c>
      <c r="BI53" s="13" t="str">
        <f t="shared" si="5"/>
        <v>SilverpeakPC</v>
      </c>
      <c r="BJ53" s="13" t="str">
        <f t="shared" si="5"/>
        <v>SilverpeakFull PRMA</v>
      </c>
      <c r="BL53" s="226">
        <f>IF(ISBLANK($G53),"",COUNTA($G$4:G53))</f>
        <v>50</v>
      </c>
      <c r="BM53" s="226"/>
      <c r="BN53" s="226"/>
      <c r="BO53" s="226"/>
    </row>
    <row r="54" spans="1:67" ht="25" customHeight="1" x14ac:dyDescent="0.35">
      <c r="A54" s="48" t="s">
        <v>901</v>
      </c>
      <c r="B54" s="43" t="s">
        <v>128</v>
      </c>
      <c r="C54" s="10" t="s">
        <v>129</v>
      </c>
      <c r="D54" s="229" t="s">
        <v>26</v>
      </c>
      <c r="E54" s="8" t="s">
        <v>1694</v>
      </c>
      <c r="F54" s="235" t="s">
        <v>1695</v>
      </c>
      <c r="G54" s="46">
        <v>38</v>
      </c>
      <c r="H54" s="10" t="s">
        <v>130</v>
      </c>
      <c r="I54" s="48" t="s">
        <v>203</v>
      </c>
      <c r="J54" s="48" t="s">
        <v>147</v>
      </c>
      <c r="K54" s="61">
        <v>20</v>
      </c>
      <c r="L54" s="48" t="s">
        <v>204</v>
      </c>
      <c r="M54" s="10" t="s">
        <v>133</v>
      </c>
      <c r="N54" s="46"/>
      <c r="O54" s="48" t="s">
        <v>134</v>
      </c>
      <c r="P54" s="10" t="s">
        <v>160</v>
      </c>
      <c r="Q54" s="46" t="s">
        <v>136</v>
      </c>
      <c r="R54" s="46"/>
      <c r="S54" s="46"/>
      <c r="T54" s="48"/>
      <c r="U54" s="48"/>
      <c r="V54" s="48"/>
      <c r="W54" s="48"/>
      <c r="X54" s="46" t="s">
        <v>137</v>
      </c>
      <c r="Y54" s="46"/>
      <c r="Z54" s="46"/>
      <c r="AA54" s="46" t="s">
        <v>138</v>
      </c>
      <c r="AB54" s="46">
        <v>3</v>
      </c>
      <c r="AC54" s="46" t="s">
        <v>139</v>
      </c>
      <c r="AD54" s="46" t="s">
        <v>140</v>
      </c>
      <c r="AE54" s="10">
        <f t="shared" si="2"/>
        <v>2</v>
      </c>
      <c r="AF54" s="210"/>
      <c r="AG54" s="46"/>
      <c r="AH54" s="46"/>
      <c r="AI54" s="10" t="str" cm="1">
        <f t="array" ref="AI54">IF(B54="Fortinet",INDEX(#REF!,MATCH(1,('Site Addresses (Phase 2)'!AG54=#REF!)*('Site Addresses (Phase 2)'!AH54=#REF!),0)),"")</f>
        <v/>
      </c>
      <c r="AJ54" s="10" t="str">
        <f>IF(B54="Fortinet",_xlfn.IFNA(VLOOKUP(AG54,#REF!,2,FALSE),"Please select option under Full PRMA Coverage column"),"")</f>
        <v/>
      </c>
      <c r="AK54" s="10" t="str">
        <f t="shared" si="4"/>
        <v/>
      </c>
      <c r="AL54" s="10" t="str">
        <f t="shared" si="4"/>
        <v/>
      </c>
      <c r="AM54" s="210"/>
      <c r="AN54" s="46" t="s">
        <v>142</v>
      </c>
      <c r="AO54" s="46" t="s">
        <v>143</v>
      </c>
      <c r="AP54" s="46">
        <v>1</v>
      </c>
      <c r="AQ54" s="48"/>
      <c r="AR54" s="48"/>
      <c r="AS54" s="210"/>
      <c r="AT54" s="48"/>
      <c r="AU54" s="48"/>
      <c r="AV54" s="48"/>
      <c r="AW54" s="48"/>
      <c r="AX54" s="48"/>
      <c r="AY54" s="48"/>
      <c r="AZ54" s="48"/>
      <c r="BA54" s="48"/>
      <c r="BB54" s="48"/>
      <c r="BC54" s="48"/>
      <c r="BD54" s="48"/>
      <c r="BE54" s="13" t="str">
        <f t="shared" si="5"/>
        <v>SilverpeakSFP</v>
      </c>
      <c r="BF54" s="13" t="str">
        <f t="shared" si="5"/>
        <v>SilverpeakPIM</v>
      </c>
      <c r="BG54" s="13" t="str">
        <f t="shared" si="5"/>
        <v>SilverpeakBW</v>
      </c>
      <c r="BH54" s="13" t="str">
        <f t="shared" si="5"/>
        <v>SilverpeakCable</v>
      </c>
      <c r="BI54" s="13" t="str">
        <f t="shared" si="5"/>
        <v>SilverpeakPC</v>
      </c>
      <c r="BJ54" s="13" t="str">
        <f t="shared" si="5"/>
        <v>SilverpeakFull PRMA</v>
      </c>
      <c r="BL54" s="226">
        <f>IF(ISBLANK($G54),"",COUNTA($G$4:G54))</f>
        <v>51</v>
      </c>
      <c r="BM54" s="226"/>
      <c r="BN54" s="226"/>
      <c r="BO54" s="226"/>
    </row>
    <row r="55" spans="1:67" ht="25" customHeight="1" x14ac:dyDescent="0.35">
      <c r="A55" s="48" t="s">
        <v>903</v>
      </c>
      <c r="B55" s="43" t="s">
        <v>128</v>
      </c>
      <c r="C55" s="10" t="s">
        <v>129</v>
      </c>
      <c r="D55" s="223" t="s">
        <v>29</v>
      </c>
      <c r="E55" s="8" t="s">
        <v>1696</v>
      </c>
      <c r="F55" s="108" t="s">
        <v>1696</v>
      </c>
      <c r="G55" s="46">
        <v>36</v>
      </c>
      <c r="H55" s="10" t="s">
        <v>130</v>
      </c>
      <c r="I55" s="48" t="s">
        <v>205</v>
      </c>
      <c r="J55" s="48" t="s">
        <v>147</v>
      </c>
      <c r="K55" s="61">
        <v>50</v>
      </c>
      <c r="L55" s="48" t="s">
        <v>206</v>
      </c>
      <c r="M55" s="10" t="s">
        <v>133</v>
      </c>
      <c r="N55" s="46"/>
      <c r="O55" s="48" t="s">
        <v>134</v>
      </c>
      <c r="P55" s="10" t="s">
        <v>160</v>
      </c>
      <c r="Q55" s="46" t="s">
        <v>136</v>
      </c>
      <c r="R55" s="46"/>
      <c r="S55" s="46"/>
      <c r="T55" s="48"/>
      <c r="U55" s="48"/>
      <c r="V55" s="48"/>
      <c r="W55" s="48"/>
      <c r="X55" s="46" t="s">
        <v>137</v>
      </c>
      <c r="Y55" s="46"/>
      <c r="Z55" s="46"/>
      <c r="AA55" s="46" t="s">
        <v>138</v>
      </c>
      <c r="AB55" s="46">
        <v>3</v>
      </c>
      <c r="AC55" s="46" t="s">
        <v>139</v>
      </c>
      <c r="AD55" s="46" t="s">
        <v>140</v>
      </c>
      <c r="AE55" s="10">
        <f t="shared" si="2"/>
        <v>5</v>
      </c>
      <c r="AF55" s="210"/>
      <c r="AG55" s="46"/>
      <c r="AH55" s="46"/>
      <c r="AI55" s="10" t="str" cm="1">
        <f t="array" ref="AI55">IF(B55="Fortinet",INDEX(#REF!,MATCH(1,('Site Addresses (Phase 2)'!AG55=#REF!)*('Site Addresses (Phase 2)'!AH55=#REF!),0)),"")</f>
        <v/>
      </c>
      <c r="AJ55" s="10" t="str">
        <f>IF(B55="Fortinet",_xlfn.IFNA(VLOOKUP(AG55,#REF!,2,FALSE),"Please select option under Full PRMA Coverage column"),"")</f>
        <v/>
      </c>
      <c r="AK55" s="10" t="str">
        <f t="shared" si="4"/>
        <v/>
      </c>
      <c r="AL55" s="10" t="str">
        <f t="shared" si="4"/>
        <v/>
      </c>
      <c r="AM55" s="210"/>
      <c r="AN55" s="46" t="s">
        <v>142</v>
      </c>
      <c r="AO55" s="46" t="s">
        <v>143</v>
      </c>
      <c r="AP55" s="46">
        <v>1</v>
      </c>
      <c r="AQ55" s="48"/>
      <c r="AR55" s="48"/>
      <c r="AS55" s="210"/>
      <c r="AT55" s="48"/>
      <c r="AU55" s="48"/>
      <c r="AV55" s="48"/>
      <c r="AW55" s="48"/>
      <c r="AX55" s="48"/>
      <c r="AY55" s="48"/>
      <c r="AZ55" s="48"/>
      <c r="BA55" s="48"/>
      <c r="BB55" s="48"/>
      <c r="BC55" s="48"/>
      <c r="BD55" s="48"/>
      <c r="BE55" s="13" t="str">
        <f t="shared" si="5"/>
        <v>SilverpeakSFP</v>
      </c>
      <c r="BF55" s="13" t="str">
        <f t="shared" si="5"/>
        <v>SilverpeakPIM</v>
      </c>
      <c r="BG55" s="13" t="str">
        <f t="shared" si="5"/>
        <v>SilverpeakBW</v>
      </c>
      <c r="BH55" s="13" t="str">
        <f t="shared" si="5"/>
        <v>SilverpeakCable</v>
      </c>
      <c r="BI55" s="13" t="str">
        <f t="shared" si="5"/>
        <v>SilverpeakPC</v>
      </c>
      <c r="BJ55" s="13" t="str">
        <f t="shared" si="5"/>
        <v>SilverpeakFull PRMA</v>
      </c>
      <c r="BL55" s="226">
        <f>IF(ISBLANK($G55),"",COUNTA($G$4:G55))</f>
        <v>52</v>
      </c>
      <c r="BM55" s="226"/>
      <c r="BN55" s="226"/>
      <c r="BO55" s="226"/>
    </row>
    <row r="56" spans="1:67" ht="25" customHeight="1" x14ac:dyDescent="0.35">
      <c r="A56" s="48" t="s">
        <v>905</v>
      </c>
      <c r="B56" s="43" t="s">
        <v>128</v>
      </c>
      <c r="C56" s="10" t="s">
        <v>129</v>
      </c>
      <c r="D56" s="223" t="s">
        <v>29</v>
      </c>
      <c r="E56" s="8" t="s">
        <v>1696</v>
      </c>
      <c r="F56" s="108" t="s">
        <v>1696</v>
      </c>
      <c r="G56" s="46">
        <v>37</v>
      </c>
      <c r="H56" s="10" t="s">
        <v>130</v>
      </c>
      <c r="I56" s="48" t="s">
        <v>205</v>
      </c>
      <c r="J56" s="48" t="s">
        <v>159</v>
      </c>
      <c r="K56" s="61">
        <v>50</v>
      </c>
      <c r="L56" s="48" t="s">
        <v>206</v>
      </c>
      <c r="M56" s="10" t="s">
        <v>133</v>
      </c>
      <c r="N56" s="46"/>
      <c r="O56" s="48" t="s">
        <v>134</v>
      </c>
      <c r="P56" s="10" t="s">
        <v>160</v>
      </c>
      <c r="Q56" s="46" t="s">
        <v>136</v>
      </c>
      <c r="R56" s="46"/>
      <c r="S56" s="46"/>
      <c r="T56" s="46"/>
      <c r="U56" s="46"/>
      <c r="V56" s="46"/>
      <c r="W56" s="46"/>
      <c r="X56" s="46" t="s">
        <v>137</v>
      </c>
      <c r="Y56" s="46"/>
      <c r="Z56" s="46"/>
      <c r="AA56" s="46" t="s">
        <v>145</v>
      </c>
      <c r="AB56" s="46">
        <v>3</v>
      </c>
      <c r="AC56" s="46" t="s">
        <v>139</v>
      </c>
      <c r="AD56" s="46" t="s">
        <v>140</v>
      </c>
      <c r="AE56" s="48">
        <f t="shared" si="2"/>
        <v>5</v>
      </c>
      <c r="AF56" s="210"/>
      <c r="AG56" s="46"/>
      <c r="AH56" s="46"/>
      <c r="AI56" s="10" t="str" cm="1">
        <f t="array" ref="AI56">IF(B56="Fortinet",INDEX(#REF!,MATCH(1,('Site Addresses (Phase 2)'!AG56=#REF!)*('Site Addresses (Phase 2)'!AH56=#REF!),0)),"")</f>
        <v/>
      </c>
      <c r="AJ56" s="10" t="str">
        <f>IF(B56="Fortinet",_xlfn.IFNA(VLOOKUP(AG56,#REF!,2,FALSE),"Please select option under Full PRMA Coverage column"),"")</f>
        <v/>
      </c>
      <c r="AK56" s="10" t="str">
        <f t="shared" si="4"/>
        <v/>
      </c>
      <c r="AL56" s="10" t="str">
        <f t="shared" si="4"/>
        <v/>
      </c>
      <c r="AM56" s="210"/>
      <c r="AN56" s="46" t="s">
        <v>142</v>
      </c>
      <c r="AO56" s="46" t="s">
        <v>143</v>
      </c>
      <c r="AP56" s="46">
        <v>1</v>
      </c>
      <c r="AQ56" s="48"/>
      <c r="AR56" s="48"/>
      <c r="AS56" s="210"/>
      <c r="AT56" s="48"/>
      <c r="AU56" s="48"/>
      <c r="AV56" s="48"/>
      <c r="AW56" s="48"/>
      <c r="AX56" s="48"/>
      <c r="AY56" s="48"/>
      <c r="AZ56" s="48"/>
      <c r="BA56" s="48"/>
      <c r="BB56" s="48"/>
      <c r="BC56" s="48"/>
      <c r="BD56" s="48"/>
      <c r="BE56" s="13" t="str">
        <f t="shared" si="5"/>
        <v>SilverpeakSFP</v>
      </c>
      <c r="BF56" s="13" t="str">
        <f t="shared" si="5"/>
        <v>SilverpeakPIM</v>
      </c>
      <c r="BG56" s="13" t="str">
        <f t="shared" si="5"/>
        <v>SilverpeakBW</v>
      </c>
      <c r="BH56" s="13" t="str">
        <f t="shared" si="5"/>
        <v>SilverpeakCable</v>
      </c>
      <c r="BI56" s="13" t="str">
        <f t="shared" si="5"/>
        <v>SilverpeakPC</v>
      </c>
      <c r="BJ56" s="13" t="str">
        <f t="shared" si="5"/>
        <v>SilverpeakFull PRMA</v>
      </c>
      <c r="BL56" s="226">
        <f>IF(ISBLANK($G56),"",COUNTA($G$4:G56))</f>
        <v>53</v>
      </c>
      <c r="BM56" s="226"/>
      <c r="BN56" s="226"/>
      <c r="BO56" s="226"/>
    </row>
    <row r="57" spans="1:67" ht="25" customHeight="1" x14ac:dyDescent="0.35">
      <c r="A57" s="48" t="s">
        <v>907</v>
      </c>
      <c r="B57" s="43" t="s">
        <v>128</v>
      </c>
      <c r="C57" s="10" t="s">
        <v>129</v>
      </c>
      <c r="D57" s="223" t="s">
        <v>29</v>
      </c>
      <c r="E57" s="8" t="s">
        <v>1697</v>
      </c>
      <c r="F57" s="235" t="s">
        <v>1698</v>
      </c>
      <c r="G57" s="46">
        <v>30</v>
      </c>
      <c r="H57" s="10" t="s">
        <v>130</v>
      </c>
      <c r="I57" s="48" t="s">
        <v>205</v>
      </c>
      <c r="J57" s="48" t="s">
        <v>147</v>
      </c>
      <c r="K57" s="61">
        <v>100</v>
      </c>
      <c r="L57" s="48" t="s">
        <v>207</v>
      </c>
      <c r="M57" s="10" t="s">
        <v>133</v>
      </c>
      <c r="N57" s="46"/>
      <c r="O57" s="48" t="s">
        <v>134</v>
      </c>
      <c r="P57" s="10" t="s">
        <v>149</v>
      </c>
      <c r="Q57" s="46" t="s">
        <v>136</v>
      </c>
      <c r="R57" s="46"/>
      <c r="S57" s="46"/>
      <c r="T57" s="46"/>
      <c r="U57" s="46"/>
      <c r="V57" s="46"/>
      <c r="W57" s="46"/>
      <c r="X57" s="46" t="s">
        <v>137</v>
      </c>
      <c r="Y57" s="46"/>
      <c r="Z57" s="46"/>
      <c r="AA57" s="46" t="s">
        <v>145</v>
      </c>
      <c r="AB57" s="46">
        <v>3</v>
      </c>
      <c r="AC57" s="46" t="s">
        <v>139</v>
      </c>
      <c r="AD57" s="46" t="s">
        <v>140</v>
      </c>
      <c r="AE57" s="48">
        <f t="shared" si="2"/>
        <v>10</v>
      </c>
      <c r="AF57" s="210"/>
      <c r="AG57" s="46"/>
      <c r="AH57" s="46"/>
      <c r="AI57" s="10" t="str" cm="1">
        <f t="array" ref="AI57">IF(B57="Fortinet",INDEX(#REF!,MATCH(1,('Site Addresses (Phase 2)'!AG57=#REF!)*('Site Addresses (Phase 2)'!AH57=#REF!),0)),"")</f>
        <v/>
      </c>
      <c r="AJ57" s="10" t="str">
        <f>IF(B57="Fortinet",_xlfn.IFNA(VLOOKUP(AG57,#REF!,2,FALSE),"Please select option under Full PRMA Coverage column"),"")</f>
        <v/>
      </c>
      <c r="AK57" s="10" t="str">
        <f t="shared" si="4"/>
        <v/>
      </c>
      <c r="AL57" s="10" t="str">
        <f t="shared" si="4"/>
        <v/>
      </c>
      <c r="AM57" s="210"/>
      <c r="AN57" s="46" t="s">
        <v>142</v>
      </c>
      <c r="AO57" s="46" t="s">
        <v>143</v>
      </c>
      <c r="AP57" s="46">
        <v>1</v>
      </c>
      <c r="AQ57" s="48"/>
      <c r="AR57" s="48"/>
      <c r="AS57" s="210"/>
      <c r="AT57" s="48"/>
      <c r="AU57" s="48"/>
      <c r="AV57" s="48"/>
      <c r="AW57" s="48"/>
      <c r="AX57" s="48"/>
      <c r="AY57" s="48"/>
      <c r="AZ57" s="48"/>
      <c r="BA57" s="48"/>
      <c r="BB57" s="48"/>
      <c r="BC57" s="48"/>
      <c r="BD57" s="48"/>
      <c r="BE57" s="13" t="str">
        <f t="shared" si="5"/>
        <v>SilverpeakSFP</v>
      </c>
      <c r="BF57" s="13" t="str">
        <f t="shared" si="5"/>
        <v>SilverpeakPIM</v>
      </c>
      <c r="BG57" s="13" t="str">
        <f t="shared" si="5"/>
        <v>SilverpeakBW</v>
      </c>
      <c r="BH57" s="13" t="str">
        <f t="shared" si="5"/>
        <v>SilverpeakCable</v>
      </c>
      <c r="BI57" s="13" t="str">
        <f t="shared" si="5"/>
        <v>SilverpeakPC</v>
      </c>
      <c r="BJ57" s="13" t="str">
        <f t="shared" si="5"/>
        <v>SilverpeakFull PRMA</v>
      </c>
      <c r="BL57" s="226">
        <f>IF(ISBLANK($G57),"",COUNTA($G$4:G57))</f>
        <v>54</v>
      </c>
      <c r="BM57" s="226"/>
      <c r="BN57" s="226"/>
      <c r="BO57" s="226"/>
    </row>
    <row r="58" spans="1:67" ht="25" customHeight="1" x14ac:dyDescent="0.35">
      <c r="A58" s="48" t="s">
        <v>909</v>
      </c>
      <c r="B58" s="43" t="s">
        <v>128</v>
      </c>
      <c r="C58" s="10" t="s">
        <v>129</v>
      </c>
      <c r="D58" s="223" t="s">
        <v>29</v>
      </c>
      <c r="E58" s="8" t="s">
        <v>1697</v>
      </c>
      <c r="F58" s="235" t="s">
        <v>1698</v>
      </c>
      <c r="G58" s="46">
        <v>31</v>
      </c>
      <c r="H58" s="10" t="s">
        <v>130</v>
      </c>
      <c r="I58" s="48" t="s">
        <v>205</v>
      </c>
      <c r="J58" s="48" t="s">
        <v>159</v>
      </c>
      <c r="K58" s="61">
        <v>100</v>
      </c>
      <c r="L58" s="48" t="s">
        <v>207</v>
      </c>
      <c r="M58" s="10" t="s">
        <v>133</v>
      </c>
      <c r="N58" s="46"/>
      <c r="O58" s="48" t="s">
        <v>134</v>
      </c>
      <c r="P58" s="10" t="s">
        <v>149</v>
      </c>
      <c r="Q58" s="46" t="s">
        <v>136</v>
      </c>
      <c r="R58" s="48"/>
      <c r="S58" s="48"/>
      <c r="T58" s="48"/>
      <c r="U58" s="48"/>
      <c r="V58" s="48"/>
      <c r="W58" s="48"/>
      <c r="X58" s="46" t="s">
        <v>137</v>
      </c>
      <c r="Y58" s="46"/>
      <c r="Z58" s="46"/>
      <c r="AA58" s="46" t="s">
        <v>145</v>
      </c>
      <c r="AB58" s="46">
        <v>3</v>
      </c>
      <c r="AC58" s="46" t="s">
        <v>139</v>
      </c>
      <c r="AD58" s="46" t="s">
        <v>140</v>
      </c>
      <c r="AE58" s="10">
        <f t="shared" si="2"/>
        <v>10</v>
      </c>
      <c r="AF58" s="210"/>
      <c r="AG58" s="46"/>
      <c r="AH58" s="46"/>
      <c r="AI58" s="10" t="str" cm="1">
        <f t="array" ref="AI58">IF(B58="Fortinet",INDEX(#REF!,MATCH(1,('Site Addresses (Phase 2)'!AG58=#REF!)*('Site Addresses (Phase 2)'!AH58=#REF!),0)),"")</f>
        <v/>
      </c>
      <c r="AJ58" s="10" t="str">
        <f>IF(B58="Fortinet",_xlfn.IFNA(VLOOKUP(AG58,#REF!,2,FALSE),"Please select option under Full PRMA Coverage column"),"")</f>
        <v/>
      </c>
      <c r="AK58" s="10" t="str">
        <f t="shared" si="4"/>
        <v/>
      </c>
      <c r="AL58" s="10" t="str">
        <f t="shared" si="4"/>
        <v/>
      </c>
      <c r="AM58" s="210"/>
      <c r="AN58" s="46" t="s">
        <v>142</v>
      </c>
      <c r="AO58" s="46" t="s">
        <v>143</v>
      </c>
      <c r="AP58" s="46">
        <v>1</v>
      </c>
      <c r="AQ58" s="48"/>
      <c r="AR58" s="48"/>
      <c r="AS58" s="210"/>
      <c r="AT58" s="48"/>
      <c r="AU58" s="48"/>
      <c r="AV58" s="48"/>
      <c r="AW58" s="48"/>
      <c r="AX58" s="48"/>
      <c r="AY58" s="48"/>
      <c r="AZ58" s="48"/>
      <c r="BA58" s="48"/>
      <c r="BB58" s="48"/>
      <c r="BC58" s="48"/>
      <c r="BD58" s="48"/>
      <c r="BE58" s="13" t="str">
        <f t="shared" si="5"/>
        <v>SilverpeakSFP</v>
      </c>
      <c r="BF58" s="13" t="str">
        <f t="shared" si="5"/>
        <v>SilverpeakPIM</v>
      </c>
      <c r="BG58" s="13" t="str">
        <f t="shared" si="5"/>
        <v>SilverpeakBW</v>
      </c>
      <c r="BH58" s="13" t="str">
        <f t="shared" si="5"/>
        <v>SilverpeakCable</v>
      </c>
      <c r="BI58" s="13" t="str">
        <f t="shared" si="5"/>
        <v>SilverpeakPC</v>
      </c>
      <c r="BJ58" s="13" t="str">
        <f t="shared" si="5"/>
        <v>SilverpeakFull PRMA</v>
      </c>
      <c r="BL58" s="226">
        <f>IF(ISBLANK($G58),"",COUNTA($G$4:G58))</f>
        <v>55</v>
      </c>
      <c r="BM58" s="226"/>
      <c r="BN58" s="226"/>
      <c r="BO58" s="226"/>
    </row>
    <row r="59" spans="1:67" ht="25" customHeight="1" x14ac:dyDescent="0.35">
      <c r="A59" s="48" t="s">
        <v>911</v>
      </c>
      <c r="B59" s="48" t="s">
        <v>128</v>
      </c>
      <c r="C59" s="70" t="s">
        <v>129</v>
      </c>
      <c r="D59" s="223" t="s">
        <v>30</v>
      </c>
      <c r="E59" s="8" t="s">
        <v>1616</v>
      </c>
      <c r="F59" s="235" t="s">
        <v>1617</v>
      </c>
      <c r="G59" s="2">
        <v>15</v>
      </c>
      <c r="H59" s="70" t="s">
        <v>130</v>
      </c>
      <c r="I59" s="48" t="s">
        <v>131</v>
      </c>
      <c r="J59" s="48" t="s">
        <v>132</v>
      </c>
      <c r="K59" s="61">
        <v>1000</v>
      </c>
      <c r="L59" s="48" t="s">
        <v>208</v>
      </c>
      <c r="M59" s="70" t="s">
        <v>133</v>
      </c>
      <c r="N59" s="2"/>
      <c r="O59" s="48" t="s">
        <v>134</v>
      </c>
      <c r="P59" s="70" t="s">
        <v>135</v>
      </c>
      <c r="Q59" s="2" t="s">
        <v>136</v>
      </c>
      <c r="R59" s="48"/>
      <c r="S59" s="48"/>
      <c r="T59" s="48"/>
      <c r="U59" s="48"/>
      <c r="V59" s="48"/>
      <c r="W59" s="48"/>
      <c r="X59" s="2" t="s">
        <v>137</v>
      </c>
      <c r="Y59" s="2"/>
      <c r="Z59" s="2"/>
      <c r="AA59" s="2" t="s">
        <v>145</v>
      </c>
      <c r="AB59" s="2">
        <v>3</v>
      </c>
      <c r="AC59" s="2" t="s">
        <v>139</v>
      </c>
      <c r="AD59" s="2" t="s">
        <v>140</v>
      </c>
      <c r="AE59" s="70">
        <f t="shared" si="2"/>
        <v>100</v>
      </c>
      <c r="AF59" s="210"/>
      <c r="AG59" s="2"/>
      <c r="AH59" s="46"/>
      <c r="AI59" s="10" t="str" cm="1">
        <f t="array" ref="AI59">IF(B59="Fortinet",INDEX(#REF!,MATCH(1,('Site Addresses (Phase 2)'!AG59=#REF!)*('Site Addresses (Phase 2)'!AH59=#REF!),0)),"")</f>
        <v/>
      </c>
      <c r="AJ59" s="10" t="str">
        <f>IF(B59="Fortinet",_xlfn.IFNA(VLOOKUP(AG59,#REF!,2,FALSE),"Please select option under Full PRMA Coverage column"),"")</f>
        <v/>
      </c>
      <c r="AK59" s="10" t="str">
        <f t="shared" si="4"/>
        <v/>
      </c>
      <c r="AL59" s="10" t="str">
        <f t="shared" si="4"/>
        <v/>
      </c>
      <c r="AM59" s="210"/>
      <c r="AN59" s="2" t="s">
        <v>142</v>
      </c>
      <c r="AO59" s="2" t="s">
        <v>143</v>
      </c>
      <c r="AP59" s="2">
        <v>1</v>
      </c>
      <c r="AQ59" s="48"/>
      <c r="AR59" s="48"/>
      <c r="AS59" s="210"/>
      <c r="AT59" s="48"/>
      <c r="AU59" s="48"/>
      <c r="AV59" s="48"/>
      <c r="AW59" s="48"/>
      <c r="AX59" s="48"/>
      <c r="AY59" s="48"/>
      <c r="AZ59" s="48"/>
      <c r="BA59" s="48"/>
      <c r="BB59" s="48"/>
      <c r="BC59" s="48"/>
      <c r="BD59" s="48"/>
      <c r="BE59" s="69" t="str">
        <f t="shared" si="5"/>
        <v>SilverpeakSFP</v>
      </c>
      <c r="BF59" s="69" t="str">
        <f t="shared" si="5"/>
        <v>SilverpeakPIM</v>
      </c>
      <c r="BG59" s="69" t="str">
        <f t="shared" si="5"/>
        <v>SilverpeakBW</v>
      </c>
      <c r="BH59" s="69" t="str">
        <f t="shared" si="5"/>
        <v>SilverpeakCable</v>
      </c>
      <c r="BI59" s="69" t="str">
        <f t="shared" si="5"/>
        <v>SilverpeakPC</v>
      </c>
      <c r="BJ59" s="69" t="str">
        <f t="shared" si="5"/>
        <v>SilverpeakFull PRMA</v>
      </c>
      <c r="BL59" s="226">
        <f>IF(ISBLANK($G59),"",COUNTA($G$4:G59))</f>
        <v>56</v>
      </c>
      <c r="BM59" s="226"/>
      <c r="BN59" s="226"/>
      <c r="BO59" s="226"/>
    </row>
    <row r="60" spans="1:67" ht="25" customHeight="1" x14ac:dyDescent="0.35">
      <c r="A60" s="48" t="s">
        <v>913</v>
      </c>
      <c r="B60" s="48" t="s">
        <v>128</v>
      </c>
      <c r="C60" s="70" t="s">
        <v>129</v>
      </c>
      <c r="D60" s="223" t="s">
        <v>30</v>
      </c>
      <c r="E60" s="8" t="s">
        <v>1616</v>
      </c>
      <c r="F60" s="235" t="s">
        <v>1617</v>
      </c>
      <c r="G60" s="2">
        <v>16</v>
      </c>
      <c r="H60" s="70" t="s">
        <v>130</v>
      </c>
      <c r="I60" s="48" t="s">
        <v>131</v>
      </c>
      <c r="J60" s="48" t="s">
        <v>147</v>
      </c>
      <c r="K60" s="61">
        <v>1000</v>
      </c>
      <c r="L60" s="48" t="s">
        <v>208</v>
      </c>
      <c r="M60" s="70" t="s">
        <v>133</v>
      </c>
      <c r="N60" s="2"/>
      <c r="O60" s="48" t="s">
        <v>134</v>
      </c>
      <c r="P60" s="70" t="s">
        <v>144</v>
      </c>
      <c r="Q60" s="2" t="s">
        <v>136</v>
      </c>
      <c r="R60" s="2"/>
      <c r="S60" s="69"/>
      <c r="T60" s="2"/>
      <c r="U60" s="2"/>
      <c r="V60" s="2"/>
      <c r="W60" s="2"/>
      <c r="X60" s="2" t="s">
        <v>137</v>
      </c>
      <c r="Y60" s="2"/>
      <c r="Z60" s="2"/>
      <c r="AA60" s="2" t="s">
        <v>154</v>
      </c>
      <c r="AB60" s="2">
        <v>3</v>
      </c>
      <c r="AC60" s="2" t="s">
        <v>139</v>
      </c>
      <c r="AD60" s="2" t="s">
        <v>140</v>
      </c>
      <c r="AE60" s="48">
        <f t="shared" si="2"/>
        <v>100</v>
      </c>
      <c r="AF60" s="210"/>
      <c r="AG60" s="2"/>
      <c r="AH60" s="46"/>
      <c r="AI60" s="10" t="str" cm="1">
        <f t="array" ref="AI60">IF(B60="Fortinet",INDEX(#REF!,MATCH(1,('Site Addresses (Phase 2)'!AG60=#REF!)*('Site Addresses (Phase 2)'!AH60=#REF!),0)),"")</f>
        <v/>
      </c>
      <c r="AJ60" s="10" t="str">
        <f>IF(B60="Fortinet",_xlfn.IFNA(VLOOKUP(AG60,#REF!,2,FALSE),"Please select option under Full PRMA Coverage column"),"")</f>
        <v/>
      </c>
      <c r="AK60" s="10" t="str">
        <f t="shared" si="4"/>
        <v/>
      </c>
      <c r="AL60" s="10" t="str">
        <f t="shared" si="4"/>
        <v/>
      </c>
      <c r="AM60" s="210"/>
      <c r="AN60" s="2" t="s">
        <v>142</v>
      </c>
      <c r="AO60" s="2" t="s">
        <v>143</v>
      </c>
      <c r="AP60" s="2">
        <v>1</v>
      </c>
      <c r="AQ60" s="48"/>
      <c r="AR60" s="48"/>
      <c r="AS60" s="210"/>
      <c r="AT60" s="48"/>
      <c r="AU60" s="48"/>
      <c r="AV60" s="48"/>
      <c r="AW60" s="48"/>
      <c r="AX60" s="48"/>
      <c r="AY60" s="48"/>
      <c r="AZ60" s="48"/>
      <c r="BA60" s="48"/>
      <c r="BB60" s="48"/>
      <c r="BC60" s="48"/>
      <c r="BD60" s="48"/>
      <c r="BE60" s="69" t="str">
        <f t="shared" si="5"/>
        <v>SilverpeakSFP</v>
      </c>
      <c r="BF60" s="69" t="str">
        <f t="shared" si="5"/>
        <v>SilverpeakPIM</v>
      </c>
      <c r="BG60" s="69" t="str">
        <f t="shared" si="5"/>
        <v>SilverpeakBW</v>
      </c>
      <c r="BH60" s="69" t="str">
        <f t="shared" si="5"/>
        <v>SilverpeakCable</v>
      </c>
      <c r="BI60" s="69" t="str">
        <f t="shared" si="5"/>
        <v>SilverpeakPC</v>
      </c>
      <c r="BJ60" s="69" t="str">
        <f t="shared" si="5"/>
        <v>SilverpeakFull PRMA</v>
      </c>
      <c r="BL60" s="226">
        <f>IF(ISBLANK($G60),"",COUNTA($G$4:G60))</f>
        <v>57</v>
      </c>
      <c r="BM60" s="226"/>
      <c r="BN60" s="226"/>
      <c r="BO60" s="226"/>
    </row>
    <row r="61" spans="1:67" ht="25" customHeight="1" x14ac:dyDescent="0.35">
      <c r="A61" s="48" t="s">
        <v>915</v>
      </c>
      <c r="B61" s="48" t="s">
        <v>128</v>
      </c>
      <c r="C61" s="70" t="s">
        <v>129</v>
      </c>
      <c r="D61" s="223" t="s">
        <v>30</v>
      </c>
      <c r="E61" s="8" t="s">
        <v>1699</v>
      </c>
      <c r="F61" s="235" t="s">
        <v>1700</v>
      </c>
      <c r="G61" s="2">
        <v>36</v>
      </c>
      <c r="H61" s="70" t="s">
        <v>130</v>
      </c>
      <c r="I61" s="48" t="s">
        <v>205</v>
      </c>
      <c r="J61" s="48" t="s">
        <v>147</v>
      </c>
      <c r="K61" s="61">
        <v>50</v>
      </c>
      <c r="L61" s="48" t="s">
        <v>209</v>
      </c>
      <c r="M61" s="70" t="s">
        <v>133</v>
      </c>
      <c r="N61" s="2"/>
      <c r="O61" s="48" t="s">
        <v>134</v>
      </c>
      <c r="P61" s="70" t="s">
        <v>160</v>
      </c>
      <c r="Q61" s="2" t="s">
        <v>136</v>
      </c>
      <c r="R61" s="2"/>
      <c r="S61" s="69"/>
      <c r="T61" s="2"/>
      <c r="U61" s="2"/>
      <c r="V61" s="2"/>
      <c r="W61" s="2"/>
      <c r="X61" s="2" t="s">
        <v>137</v>
      </c>
      <c r="Y61" s="2"/>
      <c r="Z61" s="2"/>
      <c r="AA61" s="2" t="s">
        <v>154</v>
      </c>
      <c r="AB61" s="2">
        <v>3</v>
      </c>
      <c r="AC61" s="2" t="s">
        <v>139</v>
      </c>
      <c r="AD61" s="2" t="s">
        <v>140</v>
      </c>
      <c r="AE61" s="48">
        <f t="shared" si="2"/>
        <v>5</v>
      </c>
      <c r="AF61" s="210"/>
      <c r="AG61" s="2"/>
      <c r="AH61" s="46"/>
      <c r="AI61" s="10" t="str" cm="1">
        <f t="array" ref="AI61">IF(B61="Fortinet",INDEX(#REF!,MATCH(1,('Site Addresses (Phase 2)'!AG61=#REF!)*('Site Addresses (Phase 2)'!AH61=#REF!),0)),"")</f>
        <v/>
      </c>
      <c r="AJ61" s="10" t="str">
        <f>IF(B61="Fortinet",_xlfn.IFNA(VLOOKUP(AG61,#REF!,2,FALSE),"Please select option under Full PRMA Coverage column"),"")</f>
        <v/>
      </c>
      <c r="AK61" s="10" t="str">
        <f t="shared" si="4"/>
        <v/>
      </c>
      <c r="AL61" s="10" t="str">
        <f t="shared" si="4"/>
        <v/>
      </c>
      <c r="AM61" s="210"/>
      <c r="AN61" s="2" t="s">
        <v>142</v>
      </c>
      <c r="AO61" s="2" t="s">
        <v>143</v>
      </c>
      <c r="AP61" s="2">
        <v>1</v>
      </c>
      <c r="AQ61" s="48"/>
      <c r="AR61" s="48"/>
      <c r="AS61" s="210"/>
      <c r="AT61" s="48"/>
      <c r="AU61" s="48"/>
      <c r="AV61" s="48"/>
      <c r="AW61" s="48"/>
      <c r="AX61" s="48"/>
      <c r="AY61" s="48"/>
      <c r="AZ61" s="48"/>
      <c r="BA61" s="48"/>
      <c r="BB61" s="48"/>
      <c r="BC61" s="48"/>
      <c r="BD61" s="48"/>
      <c r="BE61" s="69" t="str">
        <f t="shared" si="5"/>
        <v>SilverpeakSFP</v>
      </c>
      <c r="BF61" s="69" t="str">
        <f t="shared" si="5"/>
        <v>SilverpeakPIM</v>
      </c>
      <c r="BG61" s="69" t="str">
        <f t="shared" si="5"/>
        <v>SilverpeakBW</v>
      </c>
      <c r="BH61" s="69" t="str">
        <f t="shared" si="5"/>
        <v>SilverpeakCable</v>
      </c>
      <c r="BI61" s="69" t="str">
        <f t="shared" si="5"/>
        <v>SilverpeakPC</v>
      </c>
      <c r="BJ61" s="69" t="str">
        <f t="shared" si="5"/>
        <v>SilverpeakFull PRMA</v>
      </c>
      <c r="BL61" s="226">
        <f>IF(ISBLANK($G61),"",COUNTA($G$4:G61))</f>
        <v>58</v>
      </c>
      <c r="BM61" s="226"/>
      <c r="BN61" s="226"/>
      <c r="BO61" s="226"/>
    </row>
    <row r="62" spans="1:67" ht="25" customHeight="1" x14ac:dyDescent="0.35">
      <c r="A62" s="48" t="s">
        <v>917</v>
      </c>
      <c r="B62" s="48" t="s">
        <v>128</v>
      </c>
      <c r="C62" s="70" t="s">
        <v>129</v>
      </c>
      <c r="D62" s="223" t="s">
        <v>30</v>
      </c>
      <c r="E62" s="8" t="s">
        <v>1699</v>
      </c>
      <c r="F62" s="235" t="s">
        <v>1700</v>
      </c>
      <c r="G62" s="2">
        <v>37</v>
      </c>
      <c r="H62" s="48" t="s">
        <v>128</v>
      </c>
      <c r="I62" s="48" t="s">
        <v>205</v>
      </c>
      <c r="J62" s="48" t="s">
        <v>159</v>
      </c>
      <c r="K62" s="61">
        <v>50</v>
      </c>
      <c r="L62" s="48" t="s">
        <v>209</v>
      </c>
      <c r="M62" s="70" t="s">
        <v>133</v>
      </c>
      <c r="N62" s="48"/>
      <c r="O62" s="48" t="s">
        <v>134</v>
      </c>
      <c r="P62" s="70" t="s">
        <v>160</v>
      </c>
      <c r="Q62" s="2" t="s">
        <v>136</v>
      </c>
      <c r="R62" s="2"/>
      <c r="S62" s="2"/>
      <c r="T62" s="2"/>
      <c r="U62" s="2"/>
      <c r="V62" s="2"/>
      <c r="W62" s="2"/>
      <c r="X62" s="2" t="s">
        <v>137</v>
      </c>
      <c r="Y62" s="2"/>
      <c r="Z62" s="2"/>
      <c r="AA62" s="2" t="s">
        <v>145</v>
      </c>
      <c r="AB62" s="2">
        <v>3</v>
      </c>
      <c r="AC62" s="2" t="s">
        <v>139</v>
      </c>
      <c r="AD62" s="2" t="s">
        <v>140</v>
      </c>
      <c r="AE62" s="48">
        <f t="shared" si="2"/>
        <v>5</v>
      </c>
      <c r="AF62" s="210"/>
      <c r="AG62" s="2"/>
      <c r="AH62" s="46"/>
      <c r="AI62" s="10" t="str" cm="1">
        <f t="array" ref="AI62">IF(B62="Fortinet",INDEX(#REF!,MATCH(1,('Site Addresses (Phase 2)'!AG62=#REF!)*('Site Addresses (Phase 2)'!AH62=#REF!),0)),"")</f>
        <v/>
      </c>
      <c r="AJ62" s="10" t="str">
        <f>IF(B62="Fortinet",_xlfn.IFNA(VLOOKUP(AG62,#REF!,2,FALSE),"Please select option under Full PRMA Coverage column"),"")</f>
        <v/>
      </c>
      <c r="AK62" s="10" t="str">
        <f t="shared" si="4"/>
        <v/>
      </c>
      <c r="AL62" s="10" t="str">
        <f t="shared" si="4"/>
        <v/>
      </c>
      <c r="AM62" s="210"/>
      <c r="AN62" s="2" t="s">
        <v>142</v>
      </c>
      <c r="AO62" s="2" t="s">
        <v>143</v>
      </c>
      <c r="AP62" s="2">
        <v>1</v>
      </c>
      <c r="AQ62" s="48"/>
      <c r="AR62" s="48"/>
      <c r="AS62" s="210"/>
      <c r="AT62" s="48"/>
      <c r="AU62" s="48"/>
      <c r="AV62" s="48"/>
      <c r="AW62" s="48"/>
      <c r="AX62" s="48"/>
      <c r="AY62" s="48"/>
      <c r="AZ62" s="48"/>
      <c r="BA62" s="48"/>
      <c r="BB62" s="48"/>
      <c r="BC62" s="48"/>
      <c r="BD62" s="48"/>
      <c r="BE62" s="69" t="str">
        <f t="shared" si="5"/>
        <v>SilverpeakSFP</v>
      </c>
      <c r="BF62" s="69" t="str">
        <f t="shared" si="5"/>
        <v>SilverpeakPIM</v>
      </c>
      <c r="BG62" s="69" t="str">
        <f t="shared" si="5"/>
        <v>SilverpeakBW</v>
      </c>
      <c r="BH62" s="69" t="str">
        <f t="shared" si="5"/>
        <v>SilverpeakCable</v>
      </c>
      <c r="BI62" s="69" t="str">
        <f t="shared" si="5"/>
        <v>SilverpeakPC</v>
      </c>
      <c r="BJ62" s="69" t="str">
        <f t="shared" si="5"/>
        <v>SilverpeakFull PRMA</v>
      </c>
      <c r="BL62" s="226">
        <f>IF(ISBLANK($G62),"",COUNTA($G$4:G62))</f>
        <v>59</v>
      </c>
      <c r="BM62" s="226"/>
      <c r="BN62" s="226"/>
      <c r="BO62" s="226"/>
    </row>
    <row r="63" spans="1:67" ht="25" customHeight="1" x14ac:dyDescent="0.35">
      <c r="A63" s="48" t="s">
        <v>919</v>
      </c>
      <c r="B63" s="48" t="s">
        <v>128</v>
      </c>
      <c r="C63" s="70" t="s">
        <v>129</v>
      </c>
      <c r="D63" s="223" t="s">
        <v>30</v>
      </c>
      <c r="E63" s="8" t="s">
        <v>1701</v>
      </c>
      <c r="F63" s="235" t="s">
        <v>1702</v>
      </c>
      <c r="G63" s="2">
        <v>30</v>
      </c>
      <c r="H63" s="48" t="s">
        <v>128</v>
      </c>
      <c r="I63" s="48" t="s">
        <v>205</v>
      </c>
      <c r="J63" s="48" t="s">
        <v>147</v>
      </c>
      <c r="K63" s="61">
        <v>100</v>
      </c>
      <c r="L63" s="48" t="s">
        <v>210</v>
      </c>
      <c r="M63" s="70" t="s">
        <v>133</v>
      </c>
      <c r="N63" s="48"/>
      <c r="O63" s="48" t="s">
        <v>134</v>
      </c>
      <c r="P63" s="70" t="s">
        <v>149</v>
      </c>
      <c r="Q63" s="2" t="s">
        <v>136</v>
      </c>
      <c r="R63" s="2"/>
      <c r="S63" s="2"/>
      <c r="T63" s="2"/>
      <c r="U63" s="2"/>
      <c r="V63" s="2"/>
      <c r="W63" s="2"/>
      <c r="X63" s="2" t="s">
        <v>137</v>
      </c>
      <c r="Y63" s="2"/>
      <c r="Z63" s="2"/>
      <c r="AA63" s="2" t="s">
        <v>145</v>
      </c>
      <c r="AB63" s="2">
        <v>3</v>
      </c>
      <c r="AC63" s="2" t="s">
        <v>139</v>
      </c>
      <c r="AD63" s="2" t="s">
        <v>140</v>
      </c>
      <c r="AE63" s="48">
        <f t="shared" si="2"/>
        <v>10</v>
      </c>
      <c r="AF63" s="210"/>
      <c r="AG63" s="2"/>
      <c r="AH63" s="46"/>
      <c r="AI63" s="10" t="str" cm="1">
        <f t="array" ref="AI63">IF(B63="Fortinet",INDEX(#REF!,MATCH(1,('Site Addresses (Phase 2)'!AG63=#REF!)*('Site Addresses (Phase 2)'!AH63=#REF!),0)),"")</f>
        <v/>
      </c>
      <c r="AJ63" s="10" t="str">
        <f>IF(B63="Fortinet",_xlfn.IFNA(VLOOKUP(AG63,#REF!,2,FALSE),"Please select option under Full PRMA Coverage column"),"")</f>
        <v/>
      </c>
      <c r="AK63" s="10" t="str">
        <f t="shared" si="4"/>
        <v/>
      </c>
      <c r="AL63" s="10" t="str">
        <f t="shared" si="4"/>
        <v/>
      </c>
      <c r="AM63" s="210"/>
      <c r="AN63" s="2" t="s">
        <v>142</v>
      </c>
      <c r="AO63" s="2" t="s">
        <v>143</v>
      </c>
      <c r="AP63" s="2">
        <v>1</v>
      </c>
      <c r="AQ63" s="48"/>
      <c r="AR63" s="48"/>
      <c r="AS63" s="210"/>
      <c r="AT63" s="48"/>
      <c r="AU63" s="48"/>
      <c r="AV63" s="48"/>
      <c r="AW63" s="48"/>
      <c r="AX63" s="48"/>
      <c r="AY63" s="48"/>
      <c r="AZ63" s="48"/>
      <c r="BA63" s="48"/>
      <c r="BB63" s="48"/>
      <c r="BC63" s="48"/>
      <c r="BD63" s="48"/>
      <c r="BE63" s="69" t="str">
        <f t="shared" si="5"/>
        <v>SilverpeakSFP</v>
      </c>
      <c r="BF63" s="69" t="str">
        <f t="shared" si="5"/>
        <v>SilverpeakPIM</v>
      </c>
      <c r="BG63" s="69" t="str">
        <f t="shared" si="5"/>
        <v>SilverpeakBW</v>
      </c>
      <c r="BH63" s="69" t="str">
        <f t="shared" si="5"/>
        <v>SilverpeakCable</v>
      </c>
      <c r="BI63" s="69" t="str">
        <f t="shared" si="5"/>
        <v>SilverpeakPC</v>
      </c>
      <c r="BJ63" s="69" t="str">
        <f t="shared" si="5"/>
        <v>SilverpeakFull PRMA</v>
      </c>
      <c r="BL63" s="226">
        <f>IF(ISBLANK($G63),"",COUNTA($G$4:G63))</f>
        <v>60</v>
      </c>
      <c r="BM63" s="226"/>
      <c r="BN63" s="226"/>
      <c r="BO63" s="226"/>
    </row>
    <row r="64" spans="1:67" ht="25" customHeight="1" x14ac:dyDescent="0.35">
      <c r="A64" s="48" t="s">
        <v>921</v>
      </c>
      <c r="B64" s="48" t="s">
        <v>128</v>
      </c>
      <c r="C64" s="70" t="s">
        <v>129</v>
      </c>
      <c r="D64" s="223" t="s">
        <v>30</v>
      </c>
      <c r="E64" s="8" t="s">
        <v>1701</v>
      </c>
      <c r="F64" s="235" t="s">
        <v>1702</v>
      </c>
      <c r="G64" s="2">
        <v>31</v>
      </c>
      <c r="H64" s="48" t="s">
        <v>128</v>
      </c>
      <c r="I64" s="48" t="s">
        <v>205</v>
      </c>
      <c r="J64" s="48" t="s">
        <v>159</v>
      </c>
      <c r="K64" s="61">
        <v>100</v>
      </c>
      <c r="L64" s="48" t="s">
        <v>210</v>
      </c>
      <c r="M64" s="70" t="s">
        <v>133</v>
      </c>
      <c r="N64" s="48"/>
      <c r="O64" s="48" t="s">
        <v>134</v>
      </c>
      <c r="P64" s="70" t="s">
        <v>149</v>
      </c>
      <c r="Q64" s="2" t="s">
        <v>136</v>
      </c>
      <c r="R64" s="2"/>
      <c r="S64" s="2"/>
      <c r="T64" s="2"/>
      <c r="U64" s="2"/>
      <c r="V64" s="2"/>
      <c r="W64" s="2"/>
      <c r="X64" s="2" t="s">
        <v>137</v>
      </c>
      <c r="Y64" s="2"/>
      <c r="Z64" s="2"/>
      <c r="AA64" s="2" t="s">
        <v>145</v>
      </c>
      <c r="AB64" s="2">
        <v>3</v>
      </c>
      <c r="AC64" s="2" t="s">
        <v>139</v>
      </c>
      <c r="AD64" s="2" t="s">
        <v>140</v>
      </c>
      <c r="AE64" s="48">
        <f t="shared" si="2"/>
        <v>10</v>
      </c>
      <c r="AF64" s="210"/>
      <c r="AG64" s="2"/>
      <c r="AH64" s="46"/>
      <c r="AI64" s="10" t="str" cm="1">
        <f t="array" ref="AI64">IF(B64="Fortinet",INDEX(#REF!,MATCH(1,('Site Addresses (Phase 2)'!AG64=#REF!)*('Site Addresses (Phase 2)'!AH64=#REF!),0)),"")</f>
        <v/>
      </c>
      <c r="AJ64" s="10" t="str">
        <f>IF(B64="Fortinet",_xlfn.IFNA(VLOOKUP(AG64,#REF!,2,FALSE),"Please select option under Full PRMA Coverage column"),"")</f>
        <v/>
      </c>
      <c r="AK64" s="10" t="str">
        <f t="shared" si="4"/>
        <v/>
      </c>
      <c r="AL64" s="10" t="str">
        <f t="shared" si="4"/>
        <v/>
      </c>
      <c r="AM64" s="210"/>
      <c r="AN64" s="2" t="s">
        <v>142</v>
      </c>
      <c r="AO64" s="2" t="s">
        <v>143</v>
      </c>
      <c r="AP64" s="2">
        <v>1</v>
      </c>
      <c r="AQ64" s="48"/>
      <c r="AR64" s="48"/>
      <c r="AS64" s="210"/>
      <c r="AT64" s="48"/>
      <c r="AU64" s="48"/>
      <c r="AV64" s="48"/>
      <c r="AW64" s="48"/>
      <c r="AX64" s="48"/>
      <c r="AY64" s="48"/>
      <c r="AZ64" s="48"/>
      <c r="BA64" s="48"/>
      <c r="BB64" s="48"/>
      <c r="BC64" s="48"/>
      <c r="BD64" s="48"/>
      <c r="BE64" s="69" t="str">
        <f t="shared" si="5"/>
        <v>SilverpeakSFP</v>
      </c>
      <c r="BF64" s="69" t="str">
        <f t="shared" si="5"/>
        <v>SilverpeakPIM</v>
      </c>
      <c r="BG64" s="69" t="str">
        <f t="shared" si="5"/>
        <v>SilverpeakBW</v>
      </c>
      <c r="BH64" s="69" t="str">
        <f t="shared" si="5"/>
        <v>SilverpeakCable</v>
      </c>
      <c r="BI64" s="69" t="str">
        <f t="shared" si="5"/>
        <v>SilverpeakPC</v>
      </c>
      <c r="BJ64" s="69" t="str">
        <f t="shared" si="5"/>
        <v>SilverpeakFull PRMA</v>
      </c>
      <c r="BL64" s="226">
        <f>IF(ISBLANK($G64),"",COUNTA($G$4:G64))</f>
        <v>61</v>
      </c>
      <c r="BM64" s="226"/>
      <c r="BN64" s="226"/>
      <c r="BO64" s="226"/>
    </row>
    <row r="65" spans="1:67" ht="25" customHeight="1" x14ac:dyDescent="0.35">
      <c r="A65" s="48" t="s">
        <v>923</v>
      </c>
      <c r="B65" s="48" t="s">
        <v>128</v>
      </c>
      <c r="C65" s="70" t="s">
        <v>129</v>
      </c>
      <c r="D65" s="223" t="s">
        <v>30</v>
      </c>
      <c r="E65" s="8" t="s">
        <v>1703</v>
      </c>
      <c r="F65" s="235" t="s">
        <v>1704</v>
      </c>
      <c r="G65" s="2">
        <v>9</v>
      </c>
      <c r="H65" s="48" t="s">
        <v>128</v>
      </c>
      <c r="I65" s="48" t="s">
        <v>131</v>
      </c>
      <c r="J65" s="48" t="s">
        <v>132</v>
      </c>
      <c r="K65" s="61">
        <v>200</v>
      </c>
      <c r="L65" s="48" t="s">
        <v>211</v>
      </c>
      <c r="M65" s="70" t="s">
        <v>133</v>
      </c>
      <c r="N65" s="48"/>
      <c r="O65" s="48" t="s">
        <v>134</v>
      </c>
      <c r="P65" s="70" t="s">
        <v>149</v>
      </c>
      <c r="Q65" s="2" t="s">
        <v>136</v>
      </c>
      <c r="R65" s="2"/>
      <c r="S65" s="2"/>
      <c r="T65" s="2"/>
      <c r="U65" s="2"/>
      <c r="V65" s="2"/>
      <c r="W65" s="2"/>
      <c r="X65" s="2" t="s">
        <v>137</v>
      </c>
      <c r="Y65" s="2"/>
      <c r="Z65" s="2"/>
      <c r="AA65" s="2" t="s">
        <v>145</v>
      </c>
      <c r="AB65" s="2">
        <v>3</v>
      </c>
      <c r="AC65" s="2" t="s">
        <v>139</v>
      </c>
      <c r="AD65" s="2" t="s">
        <v>140</v>
      </c>
      <c r="AE65" s="48">
        <f t="shared" si="2"/>
        <v>20</v>
      </c>
      <c r="AF65" s="210"/>
      <c r="AG65" s="2"/>
      <c r="AH65" s="46"/>
      <c r="AI65" s="10" t="str" cm="1">
        <f t="array" ref="AI65">IF(B65="Fortinet",INDEX(#REF!,MATCH(1,('Site Addresses (Phase 2)'!AG65=#REF!)*('Site Addresses (Phase 2)'!AH65=#REF!),0)),"")</f>
        <v/>
      </c>
      <c r="AJ65" s="10" t="str">
        <f>IF(B65="Fortinet",_xlfn.IFNA(VLOOKUP(AG65,#REF!,2,FALSE),"Please select option under Full PRMA Coverage column"),"")</f>
        <v/>
      </c>
      <c r="AK65" s="10" t="str">
        <f t="shared" si="4"/>
        <v/>
      </c>
      <c r="AL65" s="10" t="str">
        <f t="shared" si="4"/>
        <v/>
      </c>
      <c r="AM65" s="210"/>
      <c r="AN65" s="2" t="s">
        <v>142</v>
      </c>
      <c r="AO65" s="2" t="s">
        <v>143</v>
      </c>
      <c r="AP65" s="2">
        <v>1</v>
      </c>
      <c r="AQ65" s="48"/>
      <c r="AR65" s="48"/>
      <c r="AS65" s="210"/>
      <c r="AT65" s="48"/>
      <c r="AU65" s="48"/>
      <c r="AV65" s="48"/>
      <c r="AW65" s="48"/>
      <c r="AX65" s="48"/>
      <c r="AY65" s="48"/>
      <c r="AZ65" s="48"/>
      <c r="BA65" s="48"/>
      <c r="BB65" s="48"/>
      <c r="BC65" s="48"/>
      <c r="BD65" s="48"/>
      <c r="BE65" s="69" t="str">
        <f t="shared" si="5"/>
        <v>SilverpeakSFP</v>
      </c>
      <c r="BF65" s="69" t="str">
        <f t="shared" si="5"/>
        <v>SilverpeakPIM</v>
      </c>
      <c r="BG65" s="69" t="str">
        <f t="shared" si="5"/>
        <v>SilverpeakBW</v>
      </c>
      <c r="BH65" s="69" t="str">
        <f t="shared" si="5"/>
        <v>SilverpeakCable</v>
      </c>
      <c r="BI65" s="69" t="str">
        <f t="shared" si="5"/>
        <v>SilverpeakPC</v>
      </c>
      <c r="BJ65" s="69" t="str">
        <f t="shared" si="5"/>
        <v>SilverpeakFull PRMA</v>
      </c>
      <c r="BL65" s="226">
        <f>IF(ISBLANK($G65),"",COUNTA($G$4:G65))</f>
        <v>62</v>
      </c>
      <c r="BM65" s="226"/>
      <c r="BN65" s="226"/>
      <c r="BO65" s="226"/>
    </row>
    <row r="66" spans="1:67" ht="25" customHeight="1" x14ac:dyDescent="0.35">
      <c r="A66" s="48" t="s">
        <v>925</v>
      </c>
      <c r="B66" s="48" t="s">
        <v>128</v>
      </c>
      <c r="C66" s="70" t="s">
        <v>129</v>
      </c>
      <c r="D66" s="223" t="s">
        <v>30</v>
      </c>
      <c r="E66" s="8" t="s">
        <v>1703</v>
      </c>
      <c r="F66" s="235" t="s">
        <v>1704</v>
      </c>
      <c r="G66" s="2">
        <v>10</v>
      </c>
      <c r="H66" s="48" t="s">
        <v>128</v>
      </c>
      <c r="I66" s="48" t="s">
        <v>131</v>
      </c>
      <c r="J66" s="48" t="s">
        <v>147</v>
      </c>
      <c r="K66" s="61">
        <v>200</v>
      </c>
      <c r="L66" s="48" t="s">
        <v>211</v>
      </c>
      <c r="M66" s="70" t="s">
        <v>133</v>
      </c>
      <c r="N66" s="48"/>
      <c r="O66" s="48" t="s">
        <v>134</v>
      </c>
      <c r="P66" s="70" t="s">
        <v>149</v>
      </c>
      <c r="Q66" s="2" t="s">
        <v>136</v>
      </c>
      <c r="R66" s="48"/>
      <c r="S66" s="48"/>
      <c r="T66" s="48"/>
      <c r="U66" s="48"/>
      <c r="V66" s="48"/>
      <c r="W66" s="48"/>
      <c r="X66" s="2" t="s">
        <v>137</v>
      </c>
      <c r="Y66" s="2"/>
      <c r="Z66" s="2"/>
      <c r="AA66" s="2" t="s">
        <v>145</v>
      </c>
      <c r="AB66" s="2">
        <v>3</v>
      </c>
      <c r="AC66" s="2" t="s">
        <v>139</v>
      </c>
      <c r="AD66" s="2" t="s">
        <v>140</v>
      </c>
      <c r="AE66" s="70">
        <f t="shared" si="2"/>
        <v>20</v>
      </c>
      <c r="AF66" s="210"/>
      <c r="AG66" s="2"/>
      <c r="AH66" s="46"/>
      <c r="AI66" s="10" t="str" cm="1">
        <f t="array" ref="AI66">IF(B66="Fortinet",INDEX(#REF!,MATCH(1,('Site Addresses (Phase 2)'!AG66=#REF!)*('Site Addresses (Phase 2)'!AH66=#REF!),0)),"")</f>
        <v/>
      </c>
      <c r="AJ66" s="10" t="str">
        <f>IF(B66="Fortinet",_xlfn.IFNA(VLOOKUP(AG66,#REF!,2,FALSE),"Please select option under Full PRMA Coverage column"),"")</f>
        <v/>
      </c>
      <c r="AK66" s="10" t="str">
        <f t="shared" si="4"/>
        <v/>
      </c>
      <c r="AL66" s="10" t="str">
        <f t="shared" si="4"/>
        <v/>
      </c>
      <c r="AM66" s="210"/>
      <c r="AN66" s="2" t="s">
        <v>142</v>
      </c>
      <c r="AO66" s="2" t="s">
        <v>143</v>
      </c>
      <c r="AP66" s="2">
        <v>1</v>
      </c>
      <c r="AQ66" s="48"/>
      <c r="AR66" s="48"/>
      <c r="AS66" s="210"/>
      <c r="AT66" s="48"/>
      <c r="AU66" s="48"/>
      <c r="AV66" s="48"/>
      <c r="AW66" s="48"/>
      <c r="AX66" s="48"/>
      <c r="AY66" s="48"/>
      <c r="AZ66" s="48"/>
      <c r="BA66" s="48"/>
      <c r="BB66" s="48"/>
      <c r="BC66" s="48"/>
      <c r="BD66" s="48"/>
      <c r="BE66" s="69" t="str">
        <f t="shared" si="5"/>
        <v>SilverpeakSFP</v>
      </c>
      <c r="BF66" s="69" t="str">
        <f t="shared" si="5"/>
        <v>SilverpeakPIM</v>
      </c>
      <c r="BG66" s="69" t="str">
        <f t="shared" si="5"/>
        <v>SilverpeakBW</v>
      </c>
      <c r="BH66" s="69" t="str">
        <f t="shared" si="5"/>
        <v>SilverpeakCable</v>
      </c>
      <c r="BI66" s="69" t="str">
        <f t="shared" si="5"/>
        <v>SilverpeakPC</v>
      </c>
      <c r="BJ66" s="69" t="str">
        <f t="shared" si="5"/>
        <v>SilverpeakFull PRMA</v>
      </c>
      <c r="BL66" s="226">
        <f>IF(ISBLANK($G66),"",COUNTA($G$4:G66))</f>
        <v>63</v>
      </c>
      <c r="BM66" s="226"/>
      <c r="BN66" s="226"/>
      <c r="BO66" s="226"/>
    </row>
    <row r="67" spans="1:67" ht="25" customHeight="1" x14ac:dyDescent="0.35">
      <c r="A67" s="48" t="s">
        <v>927</v>
      </c>
      <c r="B67" s="48" t="s">
        <v>128</v>
      </c>
      <c r="C67" s="70" t="s">
        <v>129</v>
      </c>
      <c r="D67" s="223" t="s">
        <v>30</v>
      </c>
      <c r="E67" s="8" t="s">
        <v>1705</v>
      </c>
      <c r="F67" s="235" t="s">
        <v>1706</v>
      </c>
      <c r="G67" s="2">
        <v>36</v>
      </c>
      <c r="H67" s="48" t="s">
        <v>128</v>
      </c>
      <c r="I67" s="48" t="s">
        <v>205</v>
      </c>
      <c r="J67" s="48" t="s">
        <v>147</v>
      </c>
      <c r="K67" s="61">
        <v>20</v>
      </c>
      <c r="L67" s="48" t="s">
        <v>212</v>
      </c>
      <c r="M67" s="70" t="s">
        <v>133</v>
      </c>
      <c r="N67" s="48"/>
      <c r="O67" s="48" t="s">
        <v>134</v>
      </c>
      <c r="P67" s="70" t="s">
        <v>160</v>
      </c>
      <c r="Q67" s="2" t="s">
        <v>136</v>
      </c>
      <c r="R67" s="48"/>
      <c r="S67" s="48"/>
      <c r="T67" s="48"/>
      <c r="U67" s="48"/>
      <c r="V67" s="48"/>
      <c r="W67" s="48"/>
      <c r="X67" s="2" t="s">
        <v>137</v>
      </c>
      <c r="Y67" s="2"/>
      <c r="Z67" s="2"/>
      <c r="AA67" s="2" t="s">
        <v>145</v>
      </c>
      <c r="AB67" s="2">
        <v>3</v>
      </c>
      <c r="AC67" s="2" t="s">
        <v>139</v>
      </c>
      <c r="AD67" s="2" t="s">
        <v>140</v>
      </c>
      <c r="AE67" s="70">
        <f t="shared" si="2"/>
        <v>2</v>
      </c>
      <c r="AF67" s="210"/>
      <c r="AG67" s="2"/>
      <c r="AH67" s="46"/>
      <c r="AI67" s="10" t="str" cm="1">
        <f t="array" ref="AI67">IF(B67="Fortinet",INDEX(#REF!,MATCH(1,('Site Addresses (Phase 2)'!AG67=#REF!)*('Site Addresses (Phase 2)'!AH67=#REF!),0)),"")</f>
        <v/>
      </c>
      <c r="AJ67" s="10" t="str">
        <f>IF(B67="Fortinet",_xlfn.IFNA(VLOOKUP(AG67,#REF!,2,FALSE),"Please select option under Full PRMA Coverage column"),"")</f>
        <v/>
      </c>
      <c r="AK67" s="10" t="str">
        <f t="shared" si="4"/>
        <v/>
      </c>
      <c r="AL67" s="10" t="str">
        <f t="shared" si="4"/>
        <v/>
      </c>
      <c r="AM67" s="210"/>
      <c r="AN67" s="2" t="s">
        <v>142</v>
      </c>
      <c r="AO67" s="2" t="s">
        <v>143</v>
      </c>
      <c r="AP67" s="2">
        <v>1</v>
      </c>
      <c r="AQ67" s="48"/>
      <c r="AR67" s="48"/>
      <c r="AS67" s="210"/>
      <c r="AT67" s="48"/>
      <c r="AU67" s="48"/>
      <c r="AV67" s="48"/>
      <c r="AW67" s="48"/>
      <c r="AX67" s="48"/>
      <c r="AY67" s="48"/>
      <c r="AZ67" s="48"/>
      <c r="BA67" s="48"/>
      <c r="BB67" s="48"/>
      <c r="BC67" s="48"/>
      <c r="BD67" s="48"/>
      <c r="BE67" s="69" t="str">
        <f t="shared" si="5"/>
        <v>SilverpeakSFP</v>
      </c>
      <c r="BF67" s="69" t="str">
        <f t="shared" si="5"/>
        <v>SilverpeakPIM</v>
      </c>
      <c r="BG67" s="69" t="str">
        <f t="shared" si="5"/>
        <v>SilverpeakBW</v>
      </c>
      <c r="BH67" s="69" t="str">
        <f t="shared" si="5"/>
        <v>SilverpeakCable</v>
      </c>
      <c r="BI67" s="69" t="str">
        <f t="shared" si="5"/>
        <v>SilverpeakPC</v>
      </c>
      <c r="BJ67" s="69" t="str">
        <f t="shared" si="5"/>
        <v>SilverpeakFull PRMA</v>
      </c>
      <c r="BL67" s="226">
        <f>IF(ISBLANK($G67),"",COUNTA($G$4:G67))</f>
        <v>64</v>
      </c>
      <c r="BM67" s="226"/>
      <c r="BN67" s="226"/>
      <c r="BO67" s="226"/>
    </row>
    <row r="68" spans="1:67" ht="25" customHeight="1" x14ac:dyDescent="0.35">
      <c r="A68" s="48" t="s">
        <v>929</v>
      </c>
      <c r="B68" s="48" t="s">
        <v>128</v>
      </c>
      <c r="C68" s="70" t="s">
        <v>129</v>
      </c>
      <c r="D68" s="223" t="s">
        <v>30</v>
      </c>
      <c r="E68" s="8" t="s">
        <v>1705</v>
      </c>
      <c r="F68" s="235" t="s">
        <v>1706</v>
      </c>
      <c r="G68" s="2">
        <v>37</v>
      </c>
      <c r="H68" s="48" t="s">
        <v>128</v>
      </c>
      <c r="I68" s="48" t="s">
        <v>205</v>
      </c>
      <c r="J68" s="48" t="s">
        <v>159</v>
      </c>
      <c r="K68" s="61">
        <v>20</v>
      </c>
      <c r="L68" s="48" t="s">
        <v>212</v>
      </c>
      <c r="M68" s="70" t="s">
        <v>133</v>
      </c>
      <c r="N68" s="48"/>
      <c r="O68" s="48" t="s">
        <v>134</v>
      </c>
      <c r="P68" s="70" t="s">
        <v>160</v>
      </c>
      <c r="Q68" s="2" t="s">
        <v>136</v>
      </c>
      <c r="R68" s="48"/>
      <c r="S68" s="48"/>
      <c r="T68" s="48"/>
      <c r="U68" s="48"/>
      <c r="V68" s="48"/>
      <c r="W68" s="48"/>
      <c r="X68" s="2" t="s">
        <v>137</v>
      </c>
      <c r="Y68" s="2"/>
      <c r="Z68" s="2"/>
      <c r="AA68" s="2" t="s">
        <v>145</v>
      </c>
      <c r="AB68" s="2">
        <v>3</v>
      </c>
      <c r="AC68" s="2" t="s">
        <v>139</v>
      </c>
      <c r="AD68" s="2" t="s">
        <v>140</v>
      </c>
      <c r="AE68" s="70">
        <f t="shared" si="2"/>
        <v>2</v>
      </c>
      <c r="AF68" s="210"/>
      <c r="AG68" s="2"/>
      <c r="AH68" s="46"/>
      <c r="AI68" s="10" t="str" cm="1">
        <f t="array" ref="AI68">IF(B68="Fortinet",INDEX(#REF!,MATCH(1,('Site Addresses (Phase 2)'!AG68=#REF!)*('Site Addresses (Phase 2)'!AH68=#REF!),0)),"")</f>
        <v/>
      </c>
      <c r="AJ68" s="10" t="str">
        <f>IF(B68="Fortinet",_xlfn.IFNA(VLOOKUP(AG68,#REF!,2,FALSE),"Please select option under Full PRMA Coverage column"),"")</f>
        <v/>
      </c>
      <c r="AK68" s="10" t="str">
        <f t="shared" si="4"/>
        <v/>
      </c>
      <c r="AL68" s="10" t="str">
        <f t="shared" si="4"/>
        <v/>
      </c>
      <c r="AM68" s="210"/>
      <c r="AN68" s="2" t="s">
        <v>142</v>
      </c>
      <c r="AO68" s="2" t="s">
        <v>143</v>
      </c>
      <c r="AP68" s="2">
        <v>1</v>
      </c>
      <c r="AQ68" s="48"/>
      <c r="AR68" s="48"/>
      <c r="AS68" s="210"/>
      <c r="AT68" s="48"/>
      <c r="AU68" s="48"/>
      <c r="AV68" s="48"/>
      <c r="AW68" s="48"/>
      <c r="AX68" s="48"/>
      <c r="AY68" s="48"/>
      <c r="AZ68" s="48"/>
      <c r="BA68" s="48"/>
      <c r="BB68" s="48"/>
      <c r="BC68" s="48"/>
      <c r="BD68" s="48"/>
      <c r="BE68" s="69" t="str">
        <f t="shared" si="5"/>
        <v>SilverpeakSFP</v>
      </c>
      <c r="BF68" s="69" t="str">
        <f t="shared" si="5"/>
        <v>SilverpeakPIM</v>
      </c>
      <c r="BG68" s="69" t="str">
        <f t="shared" si="5"/>
        <v>SilverpeakBW</v>
      </c>
      <c r="BH68" s="69" t="str">
        <f t="shared" si="5"/>
        <v>SilverpeakCable</v>
      </c>
      <c r="BI68" s="69" t="str">
        <f t="shared" si="5"/>
        <v>SilverpeakPC</v>
      </c>
      <c r="BJ68" s="69" t="str">
        <f t="shared" si="5"/>
        <v>SilverpeakFull PRMA</v>
      </c>
      <c r="BL68" s="226">
        <f>IF(ISBLANK($G68),"",COUNTA($G$4:G68))</f>
        <v>65</v>
      </c>
      <c r="BM68" s="226"/>
      <c r="BN68" s="226"/>
      <c r="BO68" s="226"/>
    </row>
    <row r="69" spans="1:67" ht="25" customHeight="1" x14ac:dyDescent="0.35">
      <c r="A69" s="48" t="s">
        <v>931</v>
      </c>
      <c r="B69" s="48" t="s">
        <v>128</v>
      </c>
      <c r="C69" s="70" t="s">
        <v>129</v>
      </c>
      <c r="D69" s="223" t="s">
        <v>30</v>
      </c>
      <c r="E69" s="8" t="s">
        <v>1596</v>
      </c>
      <c r="F69" s="235" t="s">
        <v>1597</v>
      </c>
      <c r="G69" s="2">
        <v>36</v>
      </c>
      <c r="H69" s="48" t="s">
        <v>128</v>
      </c>
      <c r="I69" s="48" t="s">
        <v>205</v>
      </c>
      <c r="J69" s="48" t="s">
        <v>147</v>
      </c>
      <c r="K69" s="61">
        <v>20</v>
      </c>
      <c r="L69" s="48" t="s">
        <v>213</v>
      </c>
      <c r="M69" s="70" t="s">
        <v>133</v>
      </c>
      <c r="N69" s="48"/>
      <c r="O69" s="48" t="s">
        <v>134</v>
      </c>
      <c r="P69" s="70" t="s">
        <v>160</v>
      </c>
      <c r="Q69" s="2" t="s">
        <v>136</v>
      </c>
      <c r="R69" s="48"/>
      <c r="S69" s="48"/>
      <c r="T69" s="48"/>
      <c r="U69" s="48"/>
      <c r="V69" s="48"/>
      <c r="W69" s="48"/>
      <c r="X69" s="2" t="s">
        <v>137</v>
      </c>
      <c r="Y69" s="2"/>
      <c r="Z69" s="2"/>
      <c r="AA69" s="2" t="s">
        <v>145</v>
      </c>
      <c r="AB69" s="2">
        <v>3</v>
      </c>
      <c r="AC69" s="2" t="s">
        <v>139</v>
      </c>
      <c r="AD69" s="2" t="s">
        <v>140</v>
      </c>
      <c r="AE69" s="70">
        <f t="shared" ref="AE69:AE126" si="6">10%*K69</f>
        <v>2</v>
      </c>
      <c r="AF69" s="210"/>
      <c r="AG69" s="2"/>
      <c r="AH69" s="46"/>
      <c r="AI69" s="10" t="str" cm="1">
        <f t="array" ref="AI69">IF(B69="Fortinet",INDEX(#REF!,MATCH(1,('Site Addresses (Phase 2)'!AG69=#REF!)*('Site Addresses (Phase 2)'!AH69=#REF!),0)),"")</f>
        <v/>
      </c>
      <c r="AJ69" s="10" t="str">
        <f>IF(B69="Fortinet",_xlfn.IFNA(VLOOKUP(AG69,#REF!,2,FALSE),"Please select option under Full PRMA Coverage column"),"")</f>
        <v/>
      </c>
      <c r="AK69" s="10" t="str">
        <f t="shared" si="4"/>
        <v/>
      </c>
      <c r="AL69" s="10" t="str">
        <f t="shared" si="4"/>
        <v/>
      </c>
      <c r="AM69" s="210"/>
      <c r="AN69" s="2" t="s">
        <v>142</v>
      </c>
      <c r="AO69" s="2" t="s">
        <v>143</v>
      </c>
      <c r="AP69" s="2">
        <v>1</v>
      </c>
      <c r="AQ69" s="48"/>
      <c r="AR69" s="48"/>
      <c r="AS69" s="210"/>
      <c r="AT69" s="48"/>
      <c r="AU69" s="48"/>
      <c r="AV69" s="48"/>
      <c r="AW69" s="48"/>
      <c r="AX69" s="48"/>
      <c r="AY69" s="48"/>
      <c r="AZ69" s="48"/>
      <c r="BA69" s="48"/>
      <c r="BB69" s="48"/>
      <c r="BC69" s="48"/>
      <c r="BD69" s="48"/>
      <c r="BE69" s="69" t="str">
        <f t="shared" si="5"/>
        <v>SilverpeakSFP</v>
      </c>
      <c r="BF69" s="69" t="str">
        <f t="shared" si="5"/>
        <v>SilverpeakPIM</v>
      </c>
      <c r="BG69" s="69" t="str">
        <f t="shared" si="5"/>
        <v>SilverpeakBW</v>
      </c>
      <c r="BH69" s="69" t="str">
        <f t="shared" si="5"/>
        <v>SilverpeakCable</v>
      </c>
      <c r="BI69" s="69" t="str">
        <f t="shared" si="5"/>
        <v>SilverpeakPC</v>
      </c>
      <c r="BJ69" s="69" t="str">
        <f t="shared" si="5"/>
        <v>SilverpeakFull PRMA</v>
      </c>
      <c r="BL69" s="226">
        <f>IF(ISBLANK($G69),"",COUNTA($G$4:G69))</f>
        <v>66</v>
      </c>
      <c r="BM69" s="226"/>
      <c r="BN69" s="226"/>
      <c r="BO69" s="226"/>
    </row>
    <row r="70" spans="1:67" ht="25" customHeight="1" x14ac:dyDescent="0.35">
      <c r="A70" s="48" t="s">
        <v>933</v>
      </c>
      <c r="B70" s="48" t="s">
        <v>128</v>
      </c>
      <c r="C70" s="70" t="s">
        <v>129</v>
      </c>
      <c r="D70" s="223" t="s">
        <v>30</v>
      </c>
      <c r="E70" s="8" t="s">
        <v>1596</v>
      </c>
      <c r="F70" s="235" t="s">
        <v>1597</v>
      </c>
      <c r="G70" s="2">
        <v>37</v>
      </c>
      <c r="H70" s="48" t="s">
        <v>128</v>
      </c>
      <c r="I70" s="48" t="s">
        <v>205</v>
      </c>
      <c r="J70" s="48" t="s">
        <v>159</v>
      </c>
      <c r="K70" s="61">
        <v>20</v>
      </c>
      <c r="L70" s="48" t="s">
        <v>213</v>
      </c>
      <c r="M70" s="70" t="s">
        <v>133</v>
      </c>
      <c r="N70" s="48"/>
      <c r="O70" s="48" t="s">
        <v>134</v>
      </c>
      <c r="P70" s="70" t="s">
        <v>160</v>
      </c>
      <c r="Q70" s="2" t="s">
        <v>136</v>
      </c>
      <c r="R70" s="48"/>
      <c r="S70" s="48"/>
      <c r="T70" s="48"/>
      <c r="U70" s="48"/>
      <c r="V70" s="48"/>
      <c r="W70" s="48"/>
      <c r="X70" s="2" t="s">
        <v>137</v>
      </c>
      <c r="Y70" s="2"/>
      <c r="Z70" s="2"/>
      <c r="AA70" s="2" t="s">
        <v>145</v>
      </c>
      <c r="AB70" s="2">
        <v>3</v>
      </c>
      <c r="AC70" s="2" t="s">
        <v>139</v>
      </c>
      <c r="AD70" s="2" t="s">
        <v>140</v>
      </c>
      <c r="AE70" s="70">
        <f t="shared" si="6"/>
        <v>2</v>
      </c>
      <c r="AF70" s="210"/>
      <c r="AG70" s="2"/>
      <c r="AH70" s="46"/>
      <c r="AI70" s="10" t="str" cm="1">
        <f t="array" ref="AI70">IF(B70="Fortinet",INDEX(#REF!,MATCH(1,('Site Addresses (Phase 2)'!AG70=#REF!)*('Site Addresses (Phase 2)'!AH70=#REF!),0)),"")</f>
        <v/>
      </c>
      <c r="AJ70" s="10" t="str">
        <f>IF(B70="Fortinet",_xlfn.IFNA(VLOOKUP(AG70,#REF!,2,FALSE),"Please select option under Full PRMA Coverage column"),"")</f>
        <v/>
      </c>
      <c r="AK70" s="10" t="str">
        <f t="shared" si="4"/>
        <v/>
      </c>
      <c r="AL70" s="10" t="str">
        <f t="shared" si="4"/>
        <v/>
      </c>
      <c r="AM70" s="210"/>
      <c r="AN70" s="2" t="s">
        <v>142</v>
      </c>
      <c r="AO70" s="2" t="s">
        <v>143</v>
      </c>
      <c r="AP70" s="2">
        <v>1</v>
      </c>
      <c r="AQ70" s="48"/>
      <c r="AR70" s="48"/>
      <c r="AS70" s="210"/>
      <c r="AT70" s="48"/>
      <c r="AU70" s="48"/>
      <c r="AV70" s="48"/>
      <c r="AW70" s="48"/>
      <c r="AX70" s="48"/>
      <c r="AY70" s="48"/>
      <c r="AZ70" s="48"/>
      <c r="BA70" s="48"/>
      <c r="BB70" s="48"/>
      <c r="BC70" s="48"/>
      <c r="BD70" s="48"/>
      <c r="BE70" s="69" t="str">
        <f t="shared" si="5"/>
        <v>SilverpeakSFP</v>
      </c>
      <c r="BF70" s="69" t="str">
        <f t="shared" si="5"/>
        <v>SilverpeakPIM</v>
      </c>
      <c r="BG70" s="69" t="str">
        <f t="shared" si="5"/>
        <v>SilverpeakBW</v>
      </c>
      <c r="BH70" s="69" t="str">
        <f t="shared" si="5"/>
        <v>SilverpeakCable</v>
      </c>
      <c r="BI70" s="69" t="str">
        <f t="shared" si="5"/>
        <v>SilverpeakPC</v>
      </c>
      <c r="BJ70" s="69" t="str">
        <f t="shared" si="5"/>
        <v>SilverpeakFull PRMA</v>
      </c>
      <c r="BL70" s="226">
        <f>IF(ISBLANK($G70),"",COUNTA($G$4:G70))</f>
        <v>67</v>
      </c>
      <c r="BM70" s="226"/>
      <c r="BN70" s="226"/>
      <c r="BO70" s="226"/>
    </row>
    <row r="71" spans="1:67" ht="25" customHeight="1" x14ac:dyDescent="0.35">
      <c r="A71" s="48" t="s">
        <v>935</v>
      </c>
      <c r="B71" s="48" t="s">
        <v>128</v>
      </c>
      <c r="C71" s="70" t="s">
        <v>129</v>
      </c>
      <c r="D71" s="223" t="s">
        <v>30</v>
      </c>
      <c r="E71" s="8" t="s">
        <v>1707</v>
      </c>
      <c r="F71" s="108" t="s">
        <v>1707</v>
      </c>
      <c r="G71" s="2">
        <v>36</v>
      </c>
      <c r="H71" s="48" t="s">
        <v>128</v>
      </c>
      <c r="I71" s="48" t="s">
        <v>205</v>
      </c>
      <c r="J71" s="48" t="s">
        <v>147</v>
      </c>
      <c r="K71" s="61">
        <v>50</v>
      </c>
      <c r="L71" s="48" t="s">
        <v>214</v>
      </c>
      <c r="M71" s="70" t="s">
        <v>133</v>
      </c>
      <c r="N71" s="48"/>
      <c r="O71" s="48" t="s">
        <v>134</v>
      </c>
      <c r="P71" s="70" t="s">
        <v>160</v>
      </c>
      <c r="Q71" s="2" t="s">
        <v>136</v>
      </c>
      <c r="R71" s="48"/>
      <c r="S71" s="48"/>
      <c r="T71" s="48"/>
      <c r="U71" s="48"/>
      <c r="V71" s="48"/>
      <c r="W71" s="48"/>
      <c r="X71" s="2" t="s">
        <v>137</v>
      </c>
      <c r="Y71" s="2"/>
      <c r="Z71" s="2"/>
      <c r="AA71" s="2" t="s">
        <v>145</v>
      </c>
      <c r="AB71" s="2">
        <v>3</v>
      </c>
      <c r="AC71" s="2" t="s">
        <v>139</v>
      </c>
      <c r="AD71" s="2" t="s">
        <v>140</v>
      </c>
      <c r="AE71" s="70">
        <f t="shared" si="6"/>
        <v>5</v>
      </c>
      <c r="AF71" s="210"/>
      <c r="AG71" s="2"/>
      <c r="AH71" s="46"/>
      <c r="AI71" s="10" t="str" cm="1">
        <f t="array" ref="AI71">IF(B71="Fortinet",INDEX(#REF!,MATCH(1,('Site Addresses (Phase 2)'!AG71=#REF!)*('Site Addresses (Phase 2)'!AH71=#REF!),0)),"")</f>
        <v/>
      </c>
      <c r="AJ71" s="10" t="str">
        <f>IF(B71="Fortinet",_xlfn.IFNA(VLOOKUP(AG71,#REF!,2,FALSE),"Please select option under Full PRMA Coverage column"),"")</f>
        <v/>
      </c>
      <c r="AK71" s="10" t="str">
        <f t="shared" si="4"/>
        <v/>
      </c>
      <c r="AL71" s="10" t="str">
        <f t="shared" si="4"/>
        <v/>
      </c>
      <c r="AM71" s="210"/>
      <c r="AN71" s="2" t="s">
        <v>142</v>
      </c>
      <c r="AO71" s="2" t="s">
        <v>143</v>
      </c>
      <c r="AP71" s="2">
        <v>1</v>
      </c>
      <c r="AQ71" s="48"/>
      <c r="AR71" s="48"/>
      <c r="AS71" s="210"/>
      <c r="AT71" s="48"/>
      <c r="AU71" s="48"/>
      <c r="AV71" s="48"/>
      <c r="AW71" s="48"/>
      <c r="AX71" s="48"/>
      <c r="AY71" s="48"/>
      <c r="AZ71" s="48"/>
      <c r="BA71" s="48"/>
      <c r="BB71" s="48"/>
      <c r="BC71" s="48"/>
      <c r="BD71" s="48"/>
      <c r="BE71" s="69" t="str">
        <f t="shared" si="5"/>
        <v>SilverpeakSFP</v>
      </c>
      <c r="BF71" s="69" t="str">
        <f t="shared" si="5"/>
        <v>SilverpeakPIM</v>
      </c>
      <c r="BG71" s="69" t="str">
        <f t="shared" si="5"/>
        <v>SilverpeakBW</v>
      </c>
      <c r="BH71" s="69" t="str">
        <f t="shared" si="5"/>
        <v>SilverpeakCable</v>
      </c>
      <c r="BI71" s="69" t="str">
        <f t="shared" si="5"/>
        <v>SilverpeakPC</v>
      </c>
      <c r="BJ71" s="69" t="str">
        <f t="shared" si="5"/>
        <v>SilverpeakFull PRMA</v>
      </c>
      <c r="BL71" s="226">
        <f>IF(ISBLANK($G71),"",COUNTA($G$4:G71))</f>
        <v>68</v>
      </c>
      <c r="BM71" s="226"/>
      <c r="BN71" s="226"/>
      <c r="BO71" s="226"/>
    </row>
    <row r="72" spans="1:67" ht="25" customHeight="1" x14ac:dyDescent="0.35">
      <c r="A72" s="48" t="s">
        <v>937</v>
      </c>
      <c r="B72" s="48" t="s">
        <v>128</v>
      </c>
      <c r="C72" s="70" t="s">
        <v>129</v>
      </c>
      <c r="D72" s="223" t="s">
        <v>30</v>
      </c>
      <c r="E72" s="8" t="s">
        <v>1707</v>
      </c>
      <c r="F72" s="108" t="s">
        <v>1707</v>
      </c>
      <c r="G72" s="2">
        <v>37</v>
      </c>
      <c r="H72" s="48" t="s">
        <v>128</v>
      </c>
      <c r="I72" s="48" t="s">
        <v>205</v>
      </c>
      <c r="J72" s="48" t="s">
        <v>159</v>
      </c>
      <c r="K72" s="61">
        <v>50</v>
      </c>
      <c r="L72" s="48" t="s">
        <v>214</v>
      </c>
      <c r="M72" s="70" t="s">
        <v>133</v>
      </c>
      <c r="N72" s="48"/>
      <c r="O72" s="48" t="s">
        <v>134</v>
      </c>
      <c r="P72" s="70" t="s">
        <v>160</v>
      </c>
      <c r="Q72" s="2" t="s">
        <v>136</v>
      </c>
      <c r="R72" s="2"/>
      <c r="S72" s="2"/>
      <c r="T72" s="2"/>
      <c r="U72" s="2"/>
      <c r="V72" s="2"/>
      <c r="W72" s="2"/>
      <c r="X72" s="2" t="s">
        <v>137</v>
      </c>
      <c r="Y72" s="2"/>
      <c r="Z72" s="2"/>
      <c r="AA72" s="2" t="s">
        <v>138</v>
      </c>
      <c r="AB72" s="2">
        <v>3</v>
      </c>
      <c r="AC72" s="2" t="s">
        <v>139</v>
      </c>
      <c r="AD72" s="2" t="s">
        <v>140</v>
      </c>
      <c r="AE72" s="70">
        <f t="shared" si="6"/>
        <v>5</v>
      </c>
      <c r="AF72" s="210"/>
      <c r="AG72" s="2"/>
      <c r="AH72" s="46"/>
      <c r="AI72" s="10" t="str" cm="1">
        <f t="array" ref="AI72">IF(B72="Fortinet",INDEX(#REF!,MATCH(1,('Site Addresses (Phase 2)'!AG72=#REF!)*('Site Addresses (Phase 2)'!AH72=#REF!),0)),"")</f>
        <v/>
      </c>
      <c r="AJ72" s="10" t="str">
        <f>IF(B72="Fortinet",_xlfn.IFNA(VLOOKUP(AG72,#REF!,2,FALSE),"Please select option under Full PRMA Coverage column"),"")</f>
        <v/>
      </c>
      <c r="AK72" s="10" t="str">
        <f t="shared" si="4"/>
        <v/>
      </c>
      <c r="AL72" s="10" t="str">
        <f t="shared" si="4"/>
        <v/>
      </c>
      <c r="AM72" s="210"/>
      <c r="AN72" s="2" t="s">
        <v>142</v>
      </c>
      <c r="AO72" s="2" t="s">
        <v>143</v>
      </c>
      <c r="AP72" s="2">
        <v>1</v>
      </c>
      <c r="AQ72" s="48"/>
      <c r="AR72" s="48"/>
      <c r="AS72" s="210"/>
      <c r="AT72" s="48"/>
      <c r="AU72" s="48"/>
      <c r="AV72" s="48"/>
      <c r="AW72" s="48"/>
      <c r="AX72" s="48"/>
      <c r="AY72" s="48"/>
      <c r="AZ72" s="48"/>
      <c r="BA72" s="48"/>
      <c r="BB72" s="48"/>
      <c r="BC72" s="48"/>
      <c r="BD72" s="48"/>
      <c r="BE72" s="69" t="str">
        <f t="shared" si="5"/>
        <v>SilverpeakSFP</v>
      </c>
      <c r="BF72" s="69" t="str">
        <f t="shared" si="5"/>
        <v>SilverpeakPIM</v>
      </c>
      <c r="BG72" s="69" t="str">
        <f t="shared" si="5"/>
        <v>SilverpeakBW</v>
      </c>
      <c r="BH72" s="69" t="str">
        <f t="shared" si="5"/>
        <v>SilverpeakCable</v>
      </c>
      <c r="BI72" s="69" t="str">
        <f t="shared" si="5"/>
        <v>SilverpeakPC</v>
      </c>
      <c r="BJ72" s="69" t="str">
        <f t="shared" si="5"/>
        <v>SilverpeakFull PRMA</v>
      </c>
      <c r="BL72" s="226">
        <f>IF(ISBLANK($G72),"",COUNTA($G$4:G72))</f>
        <v>69</v>
      </c>
      <c r="BM72" s="226"/>
      <c r="BN72" s="226"/>
      <c r="BO72" s="226"/>
    </row>
    <row r="73" spans="1:67" ht="25" customHeight="1" x14ac:dyDescent="0.35">
      <c r="A73" s="48" t="s">
        <v>939</v>
      </c>
      <c r="B73" s="48" t="s">
        <v>128</v>
      </c>
      <c r="C73" s="70" t="s">
        <v>129</v>
      </c>
      <c r="D73" s="223" t="s">
        <v>30</v>
      </c>
      <c r="E73" s="8" t="s">
        <v>1708</v>
      </c>
      <c r="F73" s="235" t="s">
        <v>1709</v>
      </c>
      <c r="G73" s="2">
        <v>36</v>
      </c>
      <c r="H73" s="48" t="s">
        <v>128</v>
      </c>
      <c r="I73" s="48" t="s">
        <v>205</v>
      </c>
      <c r="J73" s="48" t="s">
        <v>147</v>
      </c>
      <c r="K73" s="61">
        <v>50</v>
      </c>
      <c r="L73" s="48" t="s">
        <v>215</v>
      </c>
      <c r="M73" s="70" t="s">
        <v>133</v>
      </c>
      <c r="N73" s="48"/>
      <c r="O73" s="48" t="s">
        <v>134</v>
      </c>
      <c r="P73" s="70" t="s">
        <v>160</v>
      </c>
      <c r="Q73" s="2" t="s">
        <v>136</v>
      </c>
      <c r="R73" s="2"/>
      <c r="S73" s="2"/>
      <c r="T73" s="2"/>
      <c r="U73" s="2"/>
      <c r="V73" s="2"/>
      <c r="W73" s="2"/>
      <c r="X73" s="2" t="s">
        <v>137</v>
      </c>
      <c r="Y73" s="2"/>
      <c r="Z73" s="2"/>
      <c r="AA73" s="2" t="s">
        <v>138</v>
      </c>
      <c r="AB73" s="2">
        <v>3</v>
      </c>
      <c r="AC73" s="2" t="s">
        <v>139</v>
      </c>
      <c r="AD73" s="2" t="s">
        <v>140</v>
      </c>
      <c r="AE73" s="70">
        <f t="shared" si="6"/>
        <v>5</v>
      </c>
      <c r="AF73" s="210"/>
      <c r="AG73" s="2"/>
      <c r="AH73" s="46"/>
      <c r="AI73" s="10" t="str" cm="1">
        <f t="array" ref="AI73">IF(B73="Fortinet",INDEX(#REF!,MATCH(1,('Site Addresses (Phase 2)'!AG73=#REF!)*('Site Addresses (Phase 2)'!AH73=#REF!),0)),"")</f>
        <v/>
      </c>
      <c r="AJ73" s="10" t="str">
        <f>IF(B73="Fortinet",_xlfn.IFNA(VLOOKUP(AG73,#REF!,2,FALSE),"Please select option under Full PRMA Coverage column"),"")</f>
        <v/>
      </c>
      <c r="AK73" s="10" t="str">
        <f t="shared" si="4"/>
        <v/>
      </c>
      <c r="AL73" s="10" t="str">
        <f t="shared" si="4"/>
        <v/>
      </c>
      <c r="AM73" s="210"/>
      <c r="AN73" s="2" t="s">
        <v>142</v>
      </c>
      <c r="AO73" s="2" t="s">
        <v>143</v>
      </c>
      <c r="AP73" s="2">
        <v>1</v>
      </c>
      <c r="AQ73" s="48"/>
      <c r="AR73" s="48"/>
      <c r="AS73" s="210"/>
      <c r="AT73" s="48"/>
      <c r="AU73" s="48"/>
      <c r="AV73" s="48"/>
      <c r="AW73" s="48"/>
      <c r="AX73" s="48"/>
      <c r="AY73" s="48"/>
      <c r="AZ73" s="48"/>
      <c r="BA73" s="48"/>
      <c r="BB73" s="48"/>
      <c r="BC73" s="48"/>
      <c r="BD73" s="48"/>
      <c r="BE73" s="69" t="str">
        <f t="shared" si="5"/>
        <v>SilverpeakSFP</v>
      </c>
      <c r="BF73" s="69" t="str">
        <f t="shared" si="5"/>
        <v>SilverpeakPIM</v>
      </c>
      <c r="BG73" s="69" t="str">
        <f t="shared" si="5"/>
        <v>SilverpeakBW</v>
      </c>
      <c r="BH73" s="69" t="str">
        <f t="shared" si="5"/>
        <v>SilverpeakCable</v>
      </c>
      <c r="BI73" s="69" t="str">
        <f t="shared" si="5"/>
        <v>SilverpeakPC</v>
      </c>
      <c r="BJ73" s="69" t="str">
        <f t="shared" si="5"/>
        <v>SilverpeakFull PRMA</v>
      </c>
      <c r="BL73" s="226">
        <f>IF(ISBLANK($G73),"",COUNTA($G$4:G73))</f>
        <v>70</v>
      </c>
      <c r="BM73" s="226"/>
      <c r="BN73" s="226"/>
      <c r="BO73" s="226"/>
    </row>
    <row r="74" spans="1:67" ht="25" customHeight="1" x14ac:dyDescent="0.35">
      <c r="A74" s="48" t="s">
        <v>941</v>
      </c>
      <c r="B74" s="48" t="s">
        <v>128</v>
      </c>
      <c r="C74" s="70" t="s">
        <v>129</v>
      </c>
      <c r="D74" s="223" t="s">
        <v>30</v>
      </c>
      <c r="E74" s="8" t="s">
        <v>1708</v>
      </c>
      <c r="F74" s="235" t="s">
        <v>1709</v>
      </c>
      <c r="G74" s="2">
        <v>37</v>
      </c>
      <c r="H74" s="48" t="s">
        <v>128</v>
      </c>
      <c r="I74" s="48" t="s">
        <v>205</v>
      </c>
      <c r="J74" s="48" t="s">
        <v>159</v>
      </c>
      <c r="K74" s="61">
        <v>50</v>
      </c>
      <c r="L74" s="48" t="s">
        <v>215</v>
      </c>
      <c r="M74" s="70" t="s">
        <v>133</v>
      </c>
      <c r="N74" s="48"/>
      <c r="O74" s="48" t="s">
        <v>134</v>
      </c>
      <c r="P74" s="70" t="s">
        <v>160</v>
      </c>
      <c r="Q74" s="2" t="s">
        <v>136</v>
      </c>
      <c r="R74" s="2"/>
      <c r="S74" s="2"/>
      <c r="T74" s="2"/>
      <c r="U74" s="2"/>
      <c r="V74" s="2"/>
      <c r="W74" s="2"/>
      <c r="X74" s="2" t="s">
        <v>137</v>
      </c>
      <c r="Y74" s="2"/>
      <c r="Z74" s="2"/>
      <c r="AA74" s="2" t="s">
        <v>145</v>
      </c>
      <c r="AB74" s="2">
        <v>3</v>
      </c>
      <c r="AC74" s="2" t="s">
        <v>139</v>
      </c>
      <c r="AD74" s="2" t="s">
        <v>140</v>
      </c>
      <c r="AE74" s="48">
        <f t="shared" si="6"/>
        <v>5</v>
      </c>
      <c r="AF74" s="210"/>
      <c r="AG74" s="2"/>
      <c r="AH74" s="46"/>
      <c r="AI74" s="10" t="str" cm="1">
        <f t="array" ref="AI74">IF(B74="Fortinet",INDEX(#REF!,MATCH(1,('Site Addresses (Phase 2)'!AG74=#REF!)*('Site Addresses (Phase 2)'!AH74=#REF!),0)),"")</f>
        <v/>
      </c>
      <c r="AJ74" s="10" t="str">
        <f>IF(B74="Fortinet",_xlfn.IFNA(VLOOKUP(AG74,#REF!,2,FALSE),"Please select option under Full PRMA Coverage column"),"")</f>
        <v/>
      </c>
      <c r="AK74" s="10" t="str">
        <f t="shared" si="4"/>
        <v/>
      </c>
      <c r="AL74" s="10" t="str">
        <f t="shared" si="4"/>
        <v/>
      </c>
      <c r="AM74" s="210"/>
      <c r="AN74" s="2" t="s">
        <v>142</v>
      </c>
      <c r="AO74" s="2" t="s">
        <v>143</v>
      </c>
      <c r="AP74" s="2">
        <v>1</v>
      </c>
      <c r="AQ74" s="48"/>
      <c r="AR74" s="48"/>
      <c r="AS74" s="210"/>
      <c r="AT74" s="48"/>
      <c r="AU74" s="48"/>
      <c r="AV74" s="48"/>
      <c r="AW74" s="48"/>
      <c r="AX74" s="48"/>
      <c r="AY74" s="48"/>
      <c r="AZ74" s="48"/>
      <c r="BA74" s="48"/>
      <c r="BB74" s="48"/>
      <c r="BC74" s="48"/>
      <c r="BD74" s="48"/>
      <c r="BE74" s="69" t="str">
        <f t="shared" si="5"/>
        <v>SilverpeakSFP</v>
      </c>
      <c r="BF74" s="69" t="str">
        <f t="shared" si="5"/>
        <v>SilverpeakPIM</v>
      </c>
      <c r="BG74" s="69" t="str">
        <f t="shared" si="5"/>
        <v>SilverpeakBW</v>
      </c>
      <c r="BH74" s="69" t="str">
        <f t="shared" si="5"/>
        <v>SilverpeakCable</v>
      </c>
      <c r="BI74" s="69" t="str">
        <f t="shared" si="5"/>
        <v>SilverpeakPC</v>
      </c>
      <c r="BJ74" s="69" t="str">
        <f t="shared" si="5"/>
        <v>SilverpeakFull PRMA</v>
      </c>
      <c r="BL74" s="226">
        <f>IF(ISBLANK($G74),"",COUNTA($G$4:G74))</f>
        <v>71</v>
      </c>
      <c r="BM74" s="226"/>
      <c r="BN74" s="226"/>
      <c r="BO74" s="226"/>
    </row>
    <row r="75" spans="1:67" ht="25" customHeight="1" x14ac:dyDescent="0.35">
      <c r="A75" s="48" t="s">
        <v>943</v>
      </c>
      <c r="B75" s="48" t="s">
        <v>128</v>
      </c>
      <c r="C75" s="70" t="s">
        <v>129</v>
      </c>
      <c r="D75" s="223" t="s">
        <v>30</v>
      </c>
      <c r="E75" s="8" t="s">
        <v>1574</v>
      </c>
      <c r="F75" s="108" t="s">
        <v>1574</v>
      </c>
      <c r="G75" s="2">
        <v>36</v>
      </c>
      <c r="H75" s="48" t="s">
        <v>128</v>
      </c>
      <c r="I75" s="48" t="s">
        <v>205</v>
      </c>
      <c r="J75" s="48" t="s">
        <v>147</v>
      </c>
      <c r="K75" s="61">
        <v>50</v>
      </c>
      <c r="L75" s="48" t="s">
        <v>216</v>
      </c>
      <c r="M75" s="70" t="s">
        <v>133</v>
      </c>
      <c r="N75" s="48"/>
      <c r="O75" s="48" t="s">
        <v>134</v>
      </c>
      <c r="P75" s="70" t="s">
        <v>160</v>
      </c>
      <c r="Q75" s="2" t="s">
        <v>136</v>
      </c>
      <c r="R75" s="2"/>
      <c r="S75" s="2"/>
      <c r="T75" s="2"/>
      <c r="U75" s="2"/>
      <c r="V75" s="2"/>
      <c r="W75" s="2"/>
      <c r="X75" s="2" t="s">
        <v>137</v>
      </c>
      <c r="Y75" s="2"/>
      <c r="Z75" s="2"/>
      <c r="AA75" s="2" t="s">
        <v>145</v>
      </c>
      <c r="AB75" s="2">
        <v>3</v>
      </c>
      <c r="AC75" s="2" t="s">
        <v>139</v>
      </c>
      <c r="AD75" s="2" t="s">
        <v>140</v>
      </c>
      <c r="AE75" s="48">
        <f t="shared" si="6"/>
        <v>5</v>
      </c>
      <c r="AF75" s="210"/>
      <c r="AG75" s="2"/>
      <c r="AH75" s="46"/>
      <c r="AI75" s="10" t="str" cm="1">
        <f t="array" ref="AI75">IF(B75="Fortinet",INDEX(#REF!,MATCH(1,('Site Addresses (Phase 2)'!AG75=#REF!)*('Site Addresses (Phase 2)'!AH75=#REF!),0)),"")</f>
        <v/>
      </c>
      <c r="AJ75" s="10" t="str">
        <f>IF(B75="Fortinet",_xlfn.IFNA(VLOOKUP(AG75,#REF!,2,FALSE),"Please select option under Full PRMA Coverage column"),"")</f>
        <v/>
      </c>
      <c r="AK75" s="10" t="str">
        <f t="shared" si="4"/>
        <v/>
      </c>
      <c r="AL75" s="10" t="str">
        <f t="shared" si="4"/>
        <v/>
      </c>
      <c r="AM75" s="210"/>
      <c r="AN75" s="2" t="s">
        <v>142</v>
      </c>
      <c r="AO75" s="2" t="s">
        <v>143</v>
      </c>
      <c r="AP75" s="2">
        <v>1</v>
      </c>
      <c r="AQ75" s="48"/>
      <c r="AR75" s="48"/>
      <c r="AS75" s="210"/>
      <c r="AT75" s="48"/>
      <c r="AU75" s="48"/>
      <c r="AV75" s="48"/>
      <c r="AW75" s="48"/>
      <c r="AX75" s="48"/>
      <c r="AY75" s="48"/>
      <c r="AZ75" s="48"/>
      <c r="BA75" s="48"/>
      <c r="BB75" s="48"/>
      <c r="BC75" s="48"/>
      <c r="BD75" s="48"/>
      <c r="BE75" s="69" t="str">
        <f t="shared" si="5"/>
        <v>SilverpeakSFP</v>
      </c>
      <c r="BF75" s="69" t="str">
        <f t="shared" si="5"/>
        <v>SilverpeakPIM</v>
      </c>
      <c r="BG75" s="69" t="str">
        <f t="shared" si="5"/>
        <v>SilverpeakBW</v>
      </c>
      <c r="BH75" s="69" t="str">
        <f t="shared" si="5"/>
        <v>SilverpeakCable</v>
      </c>
      <c r="BI75" s="69" t="str">
        <f t="shared" si="5"/>
        <v>SilverpeakPC</v>
      </c>
      <c r="BJ75" s="69" t="str">
        <f t="shared" si="5"/>
        <v>SilverpeakFull PRMA</v>
      </c>
      <c r="BL75" s="226">
        <f>IF(ISBLANK($G75),"",COUNTA($G$4:G75))</f>
        <v>72</v>
      </c>
      <c r="BM75" s="226"/>
      <c r="BN75" s="226"/>
      <c r="BO75" s="226"/>
    </row>
    <row r="76" spans="1:67" ht="25" customHeight="1" x14ac:dyDescent="0.35">
      <c r="A76" s="48" t="s">
        <v>945</v>
      </c>
      <c r="B76" s="48" t="s">
        <v>128</v>
      </c>
      <c r="C76" s="70" t="s">
        <v>129</v>
      </c>
      <c r="D76" s="223" t="s">
        <v>30</v>
      </c>
      <c r="E76" s="8" t="s">
        <v>1574</v>
      </c>
      <c r="F76" s="108" t="s">
        <v>1574</v>
      </c>
      <c r="G76" s="2">
        <v>37</v>
      </c>
      <c r="H76" s="48" t="s">
        <v>128</v>
      </c>
      <c r="I76" s="48" t="s">
        <v>205</v>
      </c>
      <c r="J76" s="48" t="s">
        <v>159</v>
      </c>
      <c r="K76" s="61">
        <v>50</v>
      </c>
      <c r="L76" s="48" t="s">
        <v>216</v>
      </c>
      <c r="M76" s="70" t="s">
        <v>133</v>
      </c>
      <c r="N76" s="48"/>
      <c r="O76" s="48" t="s">
        <v>134</v>
      </c>
      <c r="P76" s="70" t="s">
        <v>160</v>
      </c>
      <c r="Q76" s="2" t="s">
        <v>136</v>
      </c>
      <c r="R76" s="2"/>
      <c r="S76" s="2"/>
      <c r="T76" s="2"/>
      <c r="U76" s="2"/>
      <c r="V76" s="2"/>
      <c r="W76" s="2"/>
      <c r="X76" s="2" t="s">
        <v>137</v>
      </c>
      <c r="Y76" s="2"/>
      <c r="Z76" s="2"/>
      <c r="AA76" s="2" t="s">
        <v>145</v>
      </c>
      <c r="AB76" s="2">
        <v>3</v>
      </c>
      <c r="AC76" s="2" t="s">
        <v>139</v>
      </c>
      <c r="AD76" s="2" t="s">
        <v>140</v>
      </c>
      <c r="AE76" s="48">
        <f t="shared" si="6"/>
        <v>5</v>
      </c>
      <c r="AF76" s="210"/>
      <c r="AG76" s="2"/>
      <c r="AH76" s="46"/>
      <c r="AI76" s="10" t="str" cm="1">
        <f t="array" ref="AI76">IF(B76="Fortinet",INDEX(#REF!,MATCH(1,('Site Addresses (Phase 2)'!AG76=#REF!)*('Site Addresses (Phase 2)'!AH76=#REF!),0)),"")</f>
        <v/>
      </c>
      <c r="AJ76" s="10" t="str">
        <f>IF(B76="Fortinet",_xlfn.IFNA(VLOOKUP(AG76,#REF!,2,FALSE),"Please select option under Full PRMA Coverage column"),"")</f>
        <v/>
      </c>
      <c r="AK76" s="10" t="str">
        <f t="shared" si="4"/>
        <v/>
      </c>
      <c r="AL76" s="10" t="str">
        <f t="shared" si="4"/>
        <v/>
      </c>
      <c r="AM76" s="210"/>
      <c r="AN76" s="2" t="s">
        <v>142</v>
      </c>
      <c r="AO76" s="2" t="s">
        <v>143</v>
      </c>
      <c r="AP76" s="2">
        <v>1</v>
      </c>
      <c r="AQ76" s="48"/>
      <c r="AR76" s="48"/>
      <c r="AS76" s="210"/>
      <c r="AT76" s="48"/>
      <c r="AU76" s="48"/>
      <c r="AV76" s="48"/>
      <c r="AW76" s="48"/>
      <c r="AX76" s="48"/>
      <c r="AY76" s="48"/>
      <c r="AZ76" s="48"/>
      <c r="BA76" s="48"/>
      <c r="BB76" s="48"/>
      <c r="BC76" s="48"/>
      <c r="BD76" s="48"/>
      <c r="BE76" s="69" t="str">
        <f t="shared" si="5"/>
        <v>SilverpeakSFP</v>
      </c>
      <c r="BF76" s="69" t="str">
        <f t="shared" si="5"/>
        <v>SilverpeakPIM</v>
      </c>
      <c r="BG76" s="69" t="str">
        <f t="shared" si="5"/>
        <v>SilverpeakBW</v>
      </c>
      <c r="BH76" s="69" t="str">
        <f t="shared" si="5"/>
        <v>SilverpeakCable</v>
      </c>
      <c r="BI76" s="69" t="str">
        <f t="shared" si="5"/>
        <v>SilverpeakPC</v>
      </c>
      <c r="BJ76" s="69" t="str">
        <f t="shared" si="5"/>
        <v>SilverpeakFull PRMA</v>
      </c>
      <c r="BL76" s="226">
        <f>IF(ISBLANK($G76),"",COUNTA($G$4:G76))</f>
        <v>73</v>
      </c>
      <c r="BM76" s="226"/>
      <c r="BN76" s="226"/>
      <c r="BO76" s="226"/>
    </row>
    <row r="77" spans="1:67" ht="25" customHeight="1" x14ac:dyDescent="0.35">
      <c r="A77" s="48" t="s">
        <v>947</v>
      </c>
      <c r="B77" s="43" t="s">
        <v>128</v>
      </c>
      <c r="C77" s="10" t="s">
        <v>129</v>
      </c>
      <c r="D77" s="223" t="s">
        <v>32</v>
      </c>
      <c r="E77" s="8" t="s">
        <v>1710</v>
      </c>
      <c r="F77" s="108" t="s">
        <v>1710</v>
      </c>
      <c r="G77" s="46">
        <v>30</v>
      </c>
      <c r="H77" s="43" t="s">
        <v>128</v>
      </c>
      <c r="I77" s="48" t="s">
        <v>205</v>
      </c>
      <c r="J77" s="48" t="s">
        <v>147</v>
      </c>
      <c r="K77" s="61">
        <v>100</v>
      </c>
      <c r="L77" s="48" t="s">
        <v>217</v>
      </c>
      <c r="M77" s="10" t="s">
        <v>133</v>
      </c>
      <c r="N77" s="48"/>
      <c r="O77" s="48" t="s">
        <v>134</v>
      </c>
      <c r="P77" s="10" t="s">
        <v>149</v>
      </c>
      <c r="Q77" s="46" t="s">
        <v>136</v>
      </c>
      <c r="R77" s="46"/>
      <c r="S77" s="46"/>
      <c r="T77" s="46"/>
      <c r="U77" s="46"/>
      <c r="V77" s="46"/>
      <c r="W77" s="46"/>
      <c r="X77" s="46" t="s">
        <v>137</v>
      </c>
      <c r="Y77" s="46"/>
      <c r="Z77" s="46"/>
      <c r="AA77" s="46" t="s">
        <v>145</v>
      </c>
      <c r="AB77" s="46">
        <v>3</v>
      </c>
      <c r="AC77" s="46" t="s">
        <v>139</v>
      </c>
      <c r="AD77" s="46" t="s">
        <v>140</v>
      </c>
      <c r="AE77" s="48">
        <f t="shared" si="6"/>
        <v>10</v>
      </c>
      <c r="AF77" s="210"/>
      <c r="AG77" s="46"/>
      <c r="AH77" s="46"/>
      <c r="AI77" s="10" t="str" cm="1">
        <f t="array" ref="AI77">IF(B77="Fortinet",INDEX(#REF!,MATCH(1,('Site Addresses (Phase 2)'!AG77=#REF!)*('Site Addresses (Phase 2)'!AH77=#REF!),0)),"")</f>
        <v/>
      </c>
      <c r="AJ77" s="10" t="str">
        <f>IF(B77="Fortinet",_xlfn.IFNA(VLOOKUP(AG77,#REF!,2,FALSE),"Please select option under Full PRMA Coverage column"),"")</f>
        <v/>
      </c>
      <c r="AK77" s="10" t="str">
        <f t="shared" si="4"/>
        <v/>
      </c>
      <c r="AL77" s="10" t="str">
        <f t="shared" si="4"/>
        <v/>
      </c>
      <c r="AM77" s="210"/>
      <c r="AN77" s="46" t="s">
        <v>142</v>
      </c>
      <c r="AO77" s="46" t="s">
        <v>143</v>
      </c>
      <c r="AP77" s="46">
        <v>1</v>
      </c>
      <c r="AQ77" s="48"/>
      <c r="AR77" s="48"/>
      <c r="AS77" s="210"/>
      <c r="AT77" s="48"/>
      <c r="AU77" s="48"/>
      <c r="AV77" s="48"/>
      <c r="AW77" s="48"/>
      <c r="AX77" s="48"/>
      <c r="AY77" s="48"/>
      <c r="AZ77" s="48"/>
      <c r="BA77" s="48"/>
      <c r="BB77" s="48"/>
      <c r="BC77" s="48"/>
      <c r="BD77" s="48"/>
      <c r="BE77" s="13" t="str">
        <f t="shared" si="5"/>
        <v>SilverpeakSFP</v>
      </c>
      <c r="BF77" s="13" t="str">
        <f t="shared" si="5"/>
        <v>SilverpeakPIM</v>
      </c>
      <c r="BG77" s="13" t="str">
        <f t="shared" si="5"/>
        <v>SilverpeakBW</v>
      </c>
      <c r="BH77" s="13" t="str">
        <f t="shared" si="5"/>
        <v>SilverpeakCable</v>
      </c>
      <c r="BI77" s="13" t="str">
        <f t="shared" si="5"/>
        <v>SilverpeakPC</v>
      </c>
      <c r="BJ77" s="13" t="str">
        <f t="shared" si="5"/>
        <v>SilverpeakFull PRMA</v>
      </c>
      <c r="BL77" s="226">
        <f>IF(ISBLANK($G77),"",COUNTA($G$4:G77))</f>
        <v>74</v>
      </c>
      <c r="BM77" s="226"/>
      <c r="BN77" s="226"/>
      <c r="BO77" s="226"/>
    </row>
    <row r="78" spans="1:67" ht="25" customHeight="1" x14ac:dyDescent="0.35">
      <c r="A78" s="48" t="s">
        <v>949</v>
      </c>
      <c r="B78" s="43" t="s">
        <v>128</v>
      </c>
      <c r="C78" s="10" t="s">
        <v>129</v>
      </c>
      <c r="D78" s="223" t="s">
        <v>32</v>
      </c>
      <c r="E78" s="8" t="s">
        <v>1710</v>
      </c>
      <c r="F78" s="108" t="s">
        <v>1710</v>
      </c>
      <c r="G78" s="46">
        <v>31</v>
      </c>
      <c r="H78" s="43" t="s">
        <v>128</v>
      </c>
      <c r="I78" s="48" t="s">
        <v>205</v>
      </c>
      <c r="J78" s="48" t="s">
        <v>159</v>
      </c>
      <c r="K78" s="61">
        <v>100</v>
      </c>
      <c r="L78" s="48" t="s">
        <v>217</v>
      </c>
      <c r="M78" s="10" t="s">
        <v>133</v>
      </c>
      <c r="N78" s="48"/>
      <c r="O78" s="48" t="s">
        <v>134</v>
      </c>
      <c r="P78" s="10" t="s">
        <v>149</v>
      </c>
      <c r="Q78" s="46" t="s">
        <v>136</v>
      </c>
      <c r="R78" s="48"/>
      <c r="S78" s="48"/>
      <c r="T78" s="48"/>
      <c r="U78" s="48"/>
      <c r="V78" s="48"/>
      <c r="W78" s="48"/>
      <c r="X78" s="46" t="s">
        <v>137</v>
      </c>
      <c r="Y78" s="46"/>
      <c r="Z78" s="46"/>
      <c r="AA78" s="46" t="s">
        <v>145</v>
      </c>
      <c r="AB78" s="46">
        <v>3</v>
      </c>
      <c r="AC78" s="46" t="s">
        <v>139</v>
      </c>
      <c r="AD78" s="46" t="s">
        <v>140</v>
      </c>
      <c r="AE78" s="10">
        <f t="shared" si="6"/>
        <v>10</v>
      </c>
      <c r="AF78" s="210"/>
      <c r="AG78" s="46"/>
      <c r="AH78" s="46"/>
      <c r="AI78" s="10" t="str" cm="1">
        <f t="array" ref="AI78">IF(B78="Fortinet",INDEX(#REF!,MATCH(1,('Site Addresses (Phase 2)'!AG78=#REF!)*('Site Addresses (Phase 2)'!AH78=#REF!),0)),"")</f>
        <v/>
      </c>
      <c r="AJ78" s="10" t="str">
        <f>IF(B78="Fortinet",_xlfn.IFNA(VLOOKUP(AG78,#REF!,2,FALSE),"Please select option under Full PRMA Coverage column"),"")</f>
        <v/>
      </c>
      <c r="AK78" s="10" t="str">
        <f t="shared" si="4"/>
        <v/>
      </c>
      <c r="AL78" s="10" t="str">
        <f t="shared" si="4"/>
        <v/>
      </c>
      <c r="AM78" s="210"/>
      <c r="AN78" s="46" t="s">
        <v>142</v>
      </c>
      <c r="AO78" s="46" t="s">
        <v>143</v>
      </c>
      <c r="AP78" s="46">
        <v>1</v>
      </c>
      <c r="AQ78" s="48"/>
      <c r="AR78" s="48"/>
      <c r="AS78" s="210"/>
      <c r="AT78" s="48"/>
      <c r="AU78" s="48"/>
      <c r="AV78" s="48"/>
      <c r="AW78" s="48"/>
      <c r="AX78" s="48"/>
      <c r="AY78" s="48"/>
      <c r="AZ78" s="48"/>
      <c r="BA78" s="48"/>
      <c r="BB78" s="48"/>
      <c r="BC78" s="48"/>
      <c r="BD78" s="48"/>
      <c r="BE78" s="13" t="str">
        <f t="shared" si="5"/>
        <v>SilverpeakSFP</v>
      </c>
      <c r="BF78" s="13" t="str">
        <f t="shared" si="5"/>
        <v>SilverpeakPIM</v>
      </c>
      <c r="BG78" s="13" t="str">
        <f t="shared" si="5"/>
        <v>SilverpeakBW</v>
      </c>
      <c r="BH78" s="13" t="str">
        <f t="shared" si="5"/>
        <v>SilverpeakCable</v>
      </c>
      <c r="BI78" s="13" t="str">
        <f t="shared" si="5"/>
        <v>SilverpeakPC</v>
      </c>
      <c r="BJ78" s="13" t="str">
        <f t="shared" si="5"/>
        <v>SilverpeakFull PRMA</v>
      </c>
      <c r="BL78" s="226">
        <f>IF(ISBLANK($G78),"",COUNTA($G$4:G78))</f>
        <v>75</v>
      </c>
      <c r="BM78" s="226"/>
      <c r="BN78" s="226"/>
      <c r="BO78" s="226"/>
    </row>
    <row r="79" spans="1:67" ht="25" customHeight="1" x14ac:dyDescent="0.35">
      <c r="A79" s="48" t="s">
        <v>951</v>
      </c>
      <c r="B79" s="43" t="s">
        <v>128</v>
      </c>
      <c r="C79" s="10" t="s">
        <v>129</v>
      </c>
      <c r="D79" s="223" t="s">
        <v>32</v>
      </c>
      <c r="E79" s="8" t="s">
        <v>33</v>
      </c>
      <c r="F79" s="108" t="s">
        <v>33</v>
      </c>
      <c r="G79" s="46">
        <v>36</v>
      </c>
      <c r="H79" s="43" t="s">
        <v>128</v>
      </c>
      <c r="I79" s="48" t="s">
        <v>205</v>
      </c>
      <c r="J79" s="48" t="s">
        <v>147</v>
      </c>
      <c r="K79" s="61">
        <v>50</v>
      </c>
      <c r="L79" s="48" t="s">
        <v>218</v>
      </c>
      <c r="M79" s="10" t="s">
        <v>133</v>
      </c>
      <c r="N79" s="48"/>
      <c r="O79" s="48" t="s">
        <v>134</v>
      </c>
      <c r="P79" s="10" t="s">
        <v>160</v>
      </c>
      <c r="Q79" s="46" t="s">
        <v>136</v>
      </c>
      <c r="R79" s="48"/>
      <c r="S79" s="48"/>
      <c r="T79" s="48"/>
      <c r="U79" s="48"/>
      <c r="V79" s="48"/>
      <c r="W79" s="48"/>
      <c r="X79" s="46" t="s">
        <v>137</v>
      </c>
      <c r="Y79" s="46"/>
      <c r="Z79" s="46"/>
      <c r="AA79" s="46" t="s">
        <v>145</v>
      </c>
      <c r="AB79" s="46">
        <v>3</v>
      </c>
      <c r="AC79" s="46" t="s">
        <v>139</v>
      </c>
      <c r="AD79" s="46" t="s">
        <v>140</v>
      </c>
      <c r="AE79" s="10">
        <f t="shared" si="6"/>
        <v>5</v>
      </c>
      <c r="AF79" s="210"/>
      <c r="AG79" s="46"/>
      <c r="AH79" s="46"/>
      <c r="AI79" s="10" t="str" cm="1">
        <f t="array" ref="AI79">IF(B79="Fortinet",INDEX(#REF!,MATCH(1,('Site Addresses (Phase 2)'!AG79=#REF!)*('Site Addresses (Phase 2)'!AH79=#REF!),0)),"")</f>
        <v/>
      </c>
      <c r="AJ79" s="10" t="str">
        <f>IF(B79="Fortinet",_xlfn.IFNA(VLOOKUP(AG79,#REF!,2,FALSE),"Please select option under Full PRMA Coverage column"),"")</f>
        <v/>
      </c>
      <c r="AK79" s="10" t="str">
        <f t="shared" si="4"/>
        <v/>
      </c>
      <c r="AL79" s="10" t="str">
        <f t="shared" si="4"/>
        <v/>
      </c>
      <c r="AM79" s="210"/>
      <c r="AN79" s="46" t="s">
        <v>142</v>
      </c>
      <c r="AO79" s="46" t="s">
        <v>143</v>
      </c>
      <c r="AP79" s="46">
        <v>1</v>
      </c>
      <c r="AQ79" s="48"/>
      <c r="AR79" s="48"/>
      <c r="AS79" s="210"/>
      <c r="AT79" s="48"/>
      <c r="AU79" s="48"/>
      <c r="AV79" s="48"/>
      <c r="AW79" s="48"/>
      <c r="AX79" s="48"/>
      <c r="AY79" s="48"/>
      <c r="AZ79" s="48"/>
      <c r="BA79" s="48"/>
      <c r="BB79" s="48"/>
      <c r="BC79" s="48"/>
      <c r="BD79" s="48"/>
      <c r="BE79" s="13" t="str">
        <f t="shared" si="5"/>
        <v>SilverpeakSFP</v>
      </c>
      <c r="BF79" s="13" t="str">
        <f t="shared" si="5"/>
        <v>SilverpeakPIM</v>
      </c>
      <c r="BG79" s="13" t="str">
        <f t="shared" si="5"/>
        <v>SilverpeakBW</v>
      </c>
      <c r="BH79" s="13" t="str">
        <f t="shared" si="5"/>
        <v>SilverpeakCable</v>
      </c>
      <c r="BI79" s="13" t="str">
        <f t="shared" si="5"/>
        <v>SilverpeakPC</v>
      </c>
      <c r="BJ79" s="13" t="str">
        <f t="shared" si="5"/>
        <v>SilverpeakFull PRMA</v>
      </c>
      <c r="BL79" s="226">
        <f>IF(ISBLANK($G79),"",COUNTA($G$4:G79))</f>
        <v>76</v>
      </c>
      <c r="BM79" s="226"/>
      <c r="BN79" s="226"/>
      <c r="BO79" s="226"/>
    </row>
    <row r="80" spans="1:67" ht="25" customHeight="1" x14ac:dyDescent="0.35">
      <c r="A80" s="48" t="s">
        <v>953</v>
      </c>
      <c r="B80" s="43" t="s">
        <v>128</v>
      </c>
      <c r="C80" s="10" t="s">
        <v>129</v>
      </c>
      <c r="D80" s="223" t="s">
        <v>32</v>
      </c>
      <c r="E80" s="8" t="s">
        <v>33</v>
      </c>
      <c r="F80" s="108" t="s">
        <v>33</v>
      </c>
      <c r="G80" s="46">
        <v>37</v>
      </c>
      <c r="H80" s="43" t="s">
        <v>128</v>
      </c>
      <c r="I80" s="48" t="s">
        <v>205</v>
      </c>
      <c r="J80" s="48" t="s">
        <v>159</v>
      </c>
      <c r="K80" s="61">
        <v>50</v>
      </c>
      <c r="L80" s="48" t="s">
        <v>218</v>
      </c>
      <c r="M80" s="10" t="s">
        <v>133</v>
      </c>
      <c r="N80" s="48"/>
      <c r="O80" s="48" t="s">
        <v>134</v>
      </c>
      <c r="P80" s="10" t="s">
        <v>160</v>
      </c>
      <c r="Q80" s="46" t="s">
        <v>136</v>
      </c>
      <c r="R80" s="46"/>
      <c r="S80" s="46"/>
      <c r="T80" s="46"/>
      <c r="U80" s="46"/>
      <c r="V80" s="46"/>
      <c r="W80" s="46"/>
      <c r="X80" s="46" t="s">
        <v>137</v>
      </c>
      <c r="Y80" s="46"/>
      <c r="Z80" s="46"/>
      <c r="AA80" s="46" t="s">
        <v>145</v>
      </c>
      <c r="AB80" s="46">
        <v>3</v>
      </c>
      <c r="AC80" s="46" t="s">
        <v>139</v>
      </c>
      <c r="AD80" s="46" t="s">
        <v>140</v>
      </c>
      <c r="AE80" s="48">
        <f t="shared" si="6"/>
        <v>5</v>
      </c>
      <c r="AF80" s="210"/>
      <c r="AG80" s="46"/>
      <c r="AH80" s="46"/>
      <c r="AI80" s="10" t="str" cm="1">
        <f t="array" ref="AI80">IF(B80="Fortinet",INDEX(#REF!,MATCH(1,('Site Addresses (Phase 2)'!AG80=#REF!)*('Site Addresses (Phase 2)'!AH80=#REF!),0)),"")</f>
        <v/>
      </c>
      <c r="AJ80" s="10" t="str">
        <f>IF(B80="Fortinet",_xlfn.IFNA(VLOOKUP(AG80,#REF!,2,FALSE),"Please select option under Full PRMA Coverage column"),"")</f>
        <v/>
      </c>
      <c r="AK80" s="10" t="str">
        <f t="shared" si="4"/>
        <v/>
      </c>
      <c r="AL80" s="10" t="str">
        <f t="shared" si="4"/>
        <v/>
      </c>
      <c r="AM80" s="210"/>
      <c r="AN80" s="46" t="s">
        <v>142</v>
      </c>
      <c r="AO80" s="46" t="s">
        <v>143</v>
      </c>
      <c r="AP80" s="46">
        <v>1</v>
      </c>
      <c r="AQ80" s="48"/>
      <c r="AR80" s="48"/>
      <c r="AS80" s="210"/>
      <c r="AT80" s="48"/>
      <c r="AU80" s="48"/>
      <c r="AV80" s="48"/>
      <c r="AW80" s="48"/>
      <c r="AX80" s="48"/>
      <c r="AY80" s="48"/>
      <c r="AZ80" s="48"/>
      <c r="BA80" s="48"/>
      <c r="BB80" s="48"/>
      <c r="BC80" s="48"/>
      <c r="BD80" s="48"/>
      <c r="BE80" s="13" t="str">
        <f t="shared" si="5"/>
        <v>SilverpeakSFP</v>
      </c>
      <c r="BF80" s="13" t="str">
        <f t="shared" si="5"/>
        <v>SilverpeakPIM</v>
      </c>
      <c r="BG80" s="13" t="str">
        <f t="shared" si="5"/>
        <v>SilverpeakBW</v>
      </c>
      <c r="BH80" s="13" t="str">
        <f t="shared" si="5"/>
        <v>SilverpeakCable</v>
      </c>
      <c r="BI80" s="13" t="str">
        <f t="shared" si="5"/>
        <v>SilverpeakPC</v>
      </c>
      <c r="BJ80" s="13" t="str">
        <f t="shared" si="5"/>
        <v>SilverpeakFull PRMA</v>
      </c>
      <c r="BL80" s="226">
        <f>IF(ISBLANK($G80),"",COUNTA($G$4:G80))</f>
        <v>77</v>
      </c>
      <c r="BM80" s="226"/>
      <c r="BN80" s="226"/>
      <c r="BO80" s="226"/>
    </row>
    <row r="81" spans="1:67" ht="25" customHeight="1" x14ac:dyDescent="0.35">
      <c r="A81" s="48" t="s">
        <v>955</v>
      </c>
      <c r="B81" s="43" t="s">
        <v>128</v>
      </c>
      <c r="C81" s="10" t="s">
        <v>129</v>
      </c>
      <c r="D81" s="223" t="s">
        <v>19</v>
      </c>
      <c r="E81" s="8" t="s">
        <v>1711</v>
      </c>
      <c r="F81" s="235" t="s">
        <v>1712</v>
      </c>
      <c r="G81" s="46">
        <v>9</v>
      </c>
      <c r="H81" s="43" t="s">
        <v>128</v>
      </c>
      <c r="I81" s="48" t="s">
        <v>205</v>
      </c>
      <c r="J81" s="48" t="s">
        <v>147</v>
      </c>
      <c r="K81" s="61">
        <v>200</v>
      </c>
      <c r="L81" s="48" t="s">
        <v>219</v>
      </c>
      <c r="M81" s="10" t="s">
        <v>133</v>
      </c>
      <c r="N81" s="48"/>
      <c r="O81" s="48" t="s">
        <v>134</v>
      </c>
      <c r="P81" s="10" t="s">
        <v>149</v>
      </c>
      <c r="Q81" s="46" t="s">
        <v>136</v>
      </c>
      <c r="R81" s="46"/>
      <c r="S81" s="46"/>
      <c r="T81" s="46"/>
      <c r="U81" s="46"/>
      <c r="V81" s="46"/>
      <c r="W81" s="46"/>
      <c r="X81" s="46" t="s">
        <v>137</v>
      </c>
      <c r="Y81" s="46"/>
      <c r="Z81" s="46"/>
      <c r="AA81" s="46" t="s">
        <v>145</v>
      </c>
      <c r="AB81" s="46">
        <v>3</v>
      </c>
      <c r="AC81" s="46" t="s">
        <v>139</v>
      </c>
      <c r="AD81" s="46" t="s">
        <v>140</v>
      </c>
      <c r="AE81" s="48">
        <f t="shared" si="6"/>
        <v>20</v>
      </c>
      <c r="AF81" s="210"/>
      <c r="AG81" s="46"/>
      <c r="AH81" s="46"/>
      <c r="AI81" s="10" t="str" cm="1">
        <f t="array" ref="AI81">IF(B81="Fortinet",INDEX(#REF!,MATCH(1,('Site Addresses (Phase 2)'!AG81=#REF!)*('Site Addresses (Phase 2)'!AH81=#REF!),0)),"")</f>
        <v/>
      </c>
      <c r="AJ81" s="10" t="str">
        <f>IF(B81="Fortinet",_xlfn.IFNA(VLOOKUP(AG81,#REF!,2,FALSE),"Please select option under Full PRMA Coverage column"),"")</f>
        <v/>
      </c>
      <c r="AK81" s="10" t="str">
        <f t="shared" si="4"/>
        <v/>
      </c>
      <c r="AL81" s="10" t="str">
        <f t="shared" si="4"/>
        <v/>
      </c>
      <c r="AM81" s="210"/>
      <c r="AN81" s="46" t="s">
        <v>142</v>
      </c>
      <c r="AO81" s="46" t="s">
        <v>143</v>
      </c>
      <c r="AP81" s="46">
        <v>1</v>
      </c>
      <c r="AQ81" s="48"/>
      <c r="AR81" s="48"/>
      <c r="AS81" s="210"/>
      <c r="AT81" s="48"/>
      <c r="AU81" s="48"/>
      <c r="AV81" s="48"/>
      <c r="AW81" s="48"/>
      <c r="AX81" s="48"/>
      <c r="AY81" s="48"/>
      <c r="AZ81" s="48"/>
      <c r="BA81" s="48"/>
      <c r="BB81" s="48"/>
      <c r="BC81" s="48"/>
      <c r="BD81" s="48"/>
      <c r="BE81" s="13" t="str">
        <f t="shared" si="5"/>
        <v>SilverpeakSFP</v>
      </c>
      <c r="BF81" s="13" t="str">
        <f t="shared" si="5"/>
        <v>SilverpeakPIM</v>
      </c>
      <c r="BG81" s="13" t="str">
        <f t="shared" si="5"/>
        <v>SilverpeakBW</v>
      </c>
      <c r="BH81" s="13" t="str">
        <f t="shared" si="5"/>
        <v>SilverpeakCable</v>
      </c>
      <c r="BI81" s="13" t="str">
        <f t="shared" si="5"/>
        <v>SilverpeakPC</v>
      </c>
      <c r="BJ81" s="13" t="str">
        <f t="shared" si="5"/>
        <v>SilverpeakFull PRMA</v>
      </c>
      <c r="BL81" s="226">
        <f>IF(ISBLANK($G81),"",COUNTA($G$4:G81))</f>
        <v>78</v>
      </c>
      <c r="BM81" s="226"/>
      <c r="BN81" s="226"/>
      <c r="BO81" s="226"/>
    </row>
    <row r="82" spans="1:67" ht="25" customHeight="1" x14ac:dyDescent="0.35">
      <c r="A82" s="48" t="s">
        <v>957</v>
      </c>
      <c r="B82" s="43" t="s">
        <v>128</v>
      </c>
      <c r="C82" s="10" t="s">
        <v>129</v>
      </c>
      <c r="D82" s="223" t="s">
        <v>19</v>
      </c>
      <c r="E82" s="8" t="s">
        <v>1711</v>
      </c>
      <c r="F82" s="235" t="s">
        <v>1712</v>
      </c>
      <c r="G82" s="46">
        <v>10</v>
      </c>
      <c r="H82" s="10" t="s">
        <v>130</v>
      </c>
      <c r="I82" s="48" t="s">
        <v>205</v>
      </c>
      <c r="J82" s="48" t="s">
        <v>159</v>
      </c>
      <c r="K82" s="61">
        <v>200</v>
      </c>
      <c r="L82" s="48" t="s">
        <v>219</v>
      </c>
      <c r="M82" s="10" t="s">
        <v>133</v>
      </c>
      <c r="N82" s="48"/>
      <c r="O82" s="48" t="s">
        <v>134</v>
      </c>
      <c r="P82" s="10" t="s">
        <v>149</v>
      </c>
      <c r="Q82" s="46" t="s">
        <v>136</v>
      </c>
      <c r="R82" s="46"/>
      <c r="S82" s="46"/>
      <c r="T82" s="48"/>
      <c r="U82" s="48"/>
      <c r="V82" s="48"/>
      <c r="W82" s="48"/>
      <c r="X82" s="46" t="s">
        <v>137</v>
      </c>
      <c r="Y82" s="46"/>
      <c r="Z82" s="46"/>
      <c r="AA82" s="46" t="s">
        <v>138</v>
      </c>
      <c r="AB82" s="46">
        <v>3</v>
      </c>
      <c r="AC82" s="46" t="s">
        <v>139</v>
      </c>
      <c r="AD82" s="46" t="s">
        <v>140</v>
      </c>
      <c r="AE82" s="10">
        <f t="shared" si="6"/>
        <v>20</v>
      </c>
      <c r="AF82" s="210"/>
      <c r="AG82" s="46"/>
      <c r="AH82" s="46"/>
      <c r="AI82" s="10" t="str" cm="1">
        <f t="array" ref="AI82">IF(B82="Fortinet",INDEX(#REF!,MATCH(1,('Site Addresses (Phase 2)'!AG82=#REF!)*('Site Addresses (Phase 2)'!AH82=#REF!),0)),"")</f>
        <v/>
      </c>
      <c r="AJ82" s="10" t="str">
        <f>IF(B82="Fortinet",_xlfn.IFNA(VLOOKUP(AG82,#REF!,2,FALSE),"Please select option under Full PRMA Coverage column"),"")</f>
        <v/>
      </c>
      <c r="AK82" s="10" t="str">
        <f t="shared" si="4"/>
        <v/>
      </c>
      <c r="AL82" s="10" t="str">
        <f t="shared" si="4"/>
        <v/>
      </c>
      <c r="AM82" s="210"/>
      <c r="AN82" s="46" t="s">
        <v>142</v>
      </c>
      <c r="AO82" s="46" t="s">
        <v>143</v>
      </c>
      <c r="AP82" s="46">
        <v>1</v>
      </c>
      <c r="AQ82" s="48"/>
      <c r="AR82" s="48"/>
      <c r="AS82" s="210"/>
      <c r="AT82" s="48"/>
      <c r="AU82" s="48"/>
      <c r="AV82" s="48"/>
      <c r="AW82" s="48"/>
      <c r="AX82" s="48"/>
      <c r="AY82" s="48"/>
      <c r="AZ82" s="48"/>
      <c r="BA82" s="48"/>
      <c r="BB82" s="48"/>
      <c r="BC82" s="48"/>
      <c r="BD82" s="48"/>
      <c r="BE82" s="13" t="str">
        <f t="shared" si="5"/>
        <v>SilverpeakSFP</v>
      </c>
      <c r="BF82" s="13" t="str">
        <f t="shared" si="5"/>
        <v>SilverpeakPIM</v>
      </c>
      <c r="BG82" s="13" t="str">
        <f t="shared" si="5"/>
        <v>SilverpeakBW</v>
      </c>
      <c r="BH82" s="13" t="str">
        <f t="shared" si="5"/>
        <v>SilverpeakCable</v>
      </c>
      <c r="BI82" s="13" t="str">
        <f t="shared" si="5"/>
        <v>SilverpeakPC</v>
      </c>
      <c r="BJ82" s="13" t="str">
        <f t="shared" si="5"/>
        <v>SilverpeakFull PRMA</v>
      </c>
      <c r="BL82" s="226">
        <f>IF(ISBLANK($G82),"",COUNTA($G$4:G82))</f>
        <v>79</v>
      </c>
      <c r="BM82" s="226"/>
      <c r="BN82" s="226"/>
      <c r="BO82" s="226"/>
    </row>
    <row r="83" spans="1:67" ht="25" customHeight="1" x14ac:dyDescent="0.35">
      <c r="A83" s="48" t="s">
        <v>959</v>
      </c>
      <c r="B83" s="43" t="s">
        <v>128</v>
      </c>
      <c r="C83" s="10" t="s">
        <v>129</v>
      </c>
      <c r="D83" s="223" t="s">
        <v>19</v>
      </c>
      <c r="E83" s="8" t="s">
        <v>1713</v>
      </c>
      <c r="F83" s="108" t="s">
        <v>1713</v>
      </c>
      <c r="G83" s="46">
        <v>30</v>
      </c>
      <c r="H83" s="10" t="s">
        <v>130</v>
      </c>
      <c r="I83" s="48" t="s">
        <v>205</v>
      </c>
      <c r="J83" s="48" t="s">
        <v>147</v>
      </c>
      <c r="K83" s="61">
        <v>100</v>
      </c>
      <c r="L83" s="48" t="s">
        <v>220</v>
      </c>
      <c r="M83" s="10" t="s">
        <v>133</v>
      </c>
      <c r="N83" s="48"/>
      <c r="O83" s="48" t="s">
        <v>134</v>
      </c>
      <c r="P83" s="10" t="s">
        <v>149</v>
      </c>
      <c r="Q83" s="46" t="s">
        <v>136</v>
      </c>
      <c r="R83" s="46"/>
      <c r="S83" s="46"/>
      <c r="T83" s="48"/>
      <c r="U83" s="48"/>
      <c r="V83" s="48"/>
      <c r="W83" s="48"/>
      <c r="X83" s="46" t="s">
        <v>137</v>
      </c>
      <c r="Y83" s="46"/>
      <c r="Z83" s="46"/>
      <c r="AA83" s="46" t="s">
        <v>138</v>
      </c>
      <c r="AB83" s="46">
        <v>3</v>
      </c>
      <c r="AC83" s="46" t="s">
        <v>139</v>
      </c>
      <c r="AD83" s="46" t="s">
        <v>140</v>
      </c>
      <c r="AE83" s="10">
        <f t="shared" si="6"/>
        <v>10</v>
      </c>
      <c r="AF83" s="210"/>
      <c r="AG83" s="46"/>
      <c r="AH83" s="46"/>
      <c r="AI83" s="10" t="str" cm="1">
        <f t="array" ref="AI83">IF(B83="Fortinet",INDEX(#REF!,MATCH(1,('Site Addresses (Phase 2)'!AG83=#REF!)*('Site Addresses (Phase 2)'!AH83=#REF!),0)),"")</f>
        <v/>
      </c>
      <c r="AJ83" s="10" t="str">
        <f>IF(B83="Fortinet",_xlfn.IFNA(VLOOKUP(AG83,#REF!,2,FALSE),"Please select option under Full PRMA Coverage column"),"")</f>
        <v/>
      </c>
      <c r="AK83" s="10" t="str">
        <f t="shared" si="4"/>
        <v/>
      </c>
      <c r="AL83" s="10" t="str">
        <f t="shared" si="4"/>
        <v/>
      </c>
      <c r="AM83" s="210"/>
      <c r="AN83" s="46" t="s">
        <v>142</v>
      </c>
      <c r="AO83" s="46" t="s">
        <v>143</v>
      </c>
      <c r="AP83" s="46">
        <v>1</v>
      </c>
      <c r="AQ83" s="48"/>
      <c r="AR83" s="48"/>
      <c r="AS83" s="210"/>
      <c r="AT83" s="48"/>
      <c r="AU83" s="48"/>
      <c r="AV83" s="48"/>
      <c r="AW83" s="48"/>
      <c r="AX83" s="48"/>
      <c r="AY83" s="48"/>
      <c r="AZ83" s="48"/>
      <c r="BA83" s="48"/>
      <c r="BB83" s="48"/>
      <c r="BC83" s="48"/>
      <c r="BD83" s="48"/>
      <c r="BE83" s="13" t="str">
        <f t="shared" si="5"/>
        <v>SilverpeakSFP</v>
      </c>
      <c r="BF83" s="13" t="str">
        <f t="shared" si="5"/>
        <v>SilverpeakPIM</v>
      </c>
      <c r="BG83" s="13" t="str">
        <f t="shared" si="5"/>
        <v>SilverpeakBW</v>
      </c>
      <c r="BH83" s="13" t="str">
        <f t="shared" si="5"/>
        <v>SilverpeakCable</v>
      </c>
      <c r="BI83" s="13" t="str">
        <f t="shared" si="5"/>
        <v>SilverpeakPC</v>
      </c>
      <c r="BJ83" s="13" t="str">
        <f t="shared" si="5"/>
        <v>SilverpeakFull PRMA</v>
      </c>
      <c r="BL83" s="226">
        <f>IF(ISBLANK($G83),"",COUNTA($G$4:G83))</f>
        <v>80</v>
      </c>
      <c r="BM83" s="226"/>
      <c r="BN83" s="226"/>
      <c r="BO83" s="226"/>
    </row>
    <row r="84" spans="1:67" ht="25" customHeight="1" x14ac:dyDescent="0.35">
      <c r="A84" s="48" t="s">
        <v>961</v>
      </c>
      <c r="B84" s="43" t="s">
        <v>128</v>
      </c>
      <c r="C84" s="10" t="s">
        <v>129</v>
      </c>
      <c r="D84" s="223" t="s">
        <v>19</v>
      </c>
      <c r="E84" s="8" t="s">
        <v>1713</v>
      </c>
      <c r="F84" s="108" t="s">
        <v>1713</v>
      </c>
      <c r="G84" s="46">
        <v>31</v>
      </c>
      <c r="H84" s="43" t="s">
        <v>128</v>
      </c>
      <c r="I84" s="48" t="s">
        <v>205</v>
      </c>
      <c r="J84" s="48" t="s">
        <v>159</v>
      </c>
      <c r="K84" s="61">
        <v>100</v>
      </c>
      <c r="L84" s="48" t="s">
        <v>220</v>
      </c>
      <c r="M84" s="10" t="s">
        <v>133</v>
      </c>
      <c r="N84" s="48"/>
      <c r="O84" s="48" t="s">
        <v>134</v>
      </c>
      <c r="P84" s="10" t="s">
        <v>149</v>
      </c>
      <c r="Q84" s="46" t="s">
        <v>136</v>
      </c>
      <c r="R84" s="48"/>
      <c r="S84" s="48"/>
      <c r="T84" s="48"/>
      <c r="U84" s="48"/>
      <c r="V84" s="48"/>
      <c r="W84" s="48"/>
      <c r="X84" s="46" t="s">
        <v>137</v>
      </c>
      <c r="Y84" s="46"/>
      <c r="Z84" s="46"/>
      <c r="AA84" s="46" t="s">
        <v>145</v>
      </c>
      <c r="AB84" s="46">
        <v>3</v>
      </c>
      <c r="AC84" s="46" t="s">
        <v>139</v>
      </c>
      <c r="AD84" s="46" t="s">
        <v>140</v>
      </c>
      <c r="AE84" s="10">
        <f t="shared" si="6"/>
        <v>10</v>
      </c>
      <c r="AF84" s="210"/>
      <c r="AG84" s="46"/>
      <c r="AH84" s="46"/>
      <c r="AI84" s="10" t="str" cm="1">
        <f t="array" ref="AI84">IF(B84="Fortinet",INDEX(#REF!,MATCH(1,('Site Addresses (Phase 2)'!AG84=#REF!)*('Site Addresses (Phase 2)'!AH84=#REF!),0)),"")</f>
        <v/>
      </c>
      <c r="AJ84" s="10" t="str">
        <f>IF(B84="Fortinet",_xlfn.IFNA(VLOOKUP(AG84,#REF!,2,FALSE),"Please select option under Full PRMA Coverage column"),"")</f>
        <v/>
      </c>
      <c r="AK84" s="10" t="str">
        <f t="shared" si="4"/>
        <v/>
      </c>
      <c r="AL84" s="10" t="str">
        <f t="shared" si="4"/>
        <v/>
      </c>
      <c r="AM84" s="210"/>
      <c r="AN84" s="46" t="s">
        <v>142</v>
      </c>
      <c r="AO84" s="46" t="s">
        <v>143</v>
      </c>
      <c r="AP84" s="46">
        <v>1</v>
      </c>
      <c r="AQ84" s="48"/>
      <c r="AR84" s="48"/>
      <c r="AS84" s="210"/>
      <c r="AT84" s="48"/>
      <c r="AU84" s="48"/>
      <c r="AV84" s="48"/>
      <c r="AW84" s="48"/>
      <c r="AX84" s="48"/>
      <c r="AY84" s="48"/>
      <c r="AZ84" s="48"/>
      <c r="BA84" s="48"/>
      <c r="BB84" s="48"/>
      <c r="BC84" s="48"/>
      <c r="BD84" s="48"/>
      <c r="BE84" s="13" t="str">
        <f t="shared" si="5"/>
        <v>SilverpeakSFP</v>
      </c>
      <c r="BF84" s="13" t="str">
        <f t="shared" si="5"/>
        <v>SilverpeakPIM</v>
      </c>
      <c r="BG84" s="13" t="str">
        <f t="shared" si="5"/>
        <v>SilverpeakBW</v>
      </c>
      <c r="BH84" s="13" t="str">
        <f t="shared" si="5"/>
        <v>SilverpeakCable</v>
      </c>
      <c r="BI84" s="13" t="str">
        <f t="shared" si="5"/>
        <v>SilverpeakPC</v>
      </c>
      <c r="BJ84" s="13" t="str">
        <f t="shared" si="5"/>
        <v>SilverpeakFull PRMA</v>
      </c>
      <c r="BL84" s="226">
        <f>IF(ISBLANK($G84),"",COUNTA($G$4:G84))</f>
        <v>81</v>
      </c>
      <c r="BM84" s="226"/>
      <c r="BN84" s="226"/>
      <c r="BO84" s="226"/>
    </row>
    <row r="85" spans="1:67" ht="25" customHeight="1" x14ac:dyDescent="0.35">
      <c r="A85" s="48" t="s">
        <v>963</v>
      </c>
      <c r="B85" s="43" t="s">
        <v>128</v>
      </c>
      <c r="C85" s="10" t="s">
        <v>129</v>
      </c>
      <c r="D85" s="223" t="s">
        <v>19</v>
      </c>
      <c r="E85" s="8" t="s">
        <v>1714</v>
      </c>
      <c r="F85" s="235" t="s">
        <v>1715</v>
      </c>
      <c r="G85" s="46">
        <v>36</v>
      </c>
      <c r="H85" s="43" t="s">
        <v>128</v>
      </c>
      <c r="I85" s="48" t="s">
        <v>205</v>
      </c>
      <c r="J85" s="48" t="s">
        <v>147</v>
      </c>
      <c r="K85" s="61">
        <v>50</v>
      </c>
      <c r="L85" s="48" t="s">
        <v>221</v>
      </c>
      <c r="M85" s="10" t="s">
        <v>133</v>
      </c>
      <c r="N85" s="48"/>
      <c r="O85" s="48" t="s">
        <v>134</v>
      </c>
      <c r="P85" s="10" t="s">
        <v>160</v>
      </c>
      <c r="Q85" s="46" t="s">
        <v>136</v>
      </c>
      <c r="R85" s="48"/>
      <c r="S85" s="48"/>
      <c r="T85" s="48"/>
      <c r="U85" s="48"/>
      <c r="V85" s="48"/>
      <c r="W85" s="48"/>
      <c r="X85" s="46" t="s">
        <v>137</v>
      </c>
      <c r="Y85" s="46"/>
      <c r="Z85" s="46"/>
      <c r="AA85" s="46" t="s">
        <v>145</v>
      </c>
      <c r="AB85" s="46">
        <v>3</v>
      </c>
      <c r="AC85" s="46" t="s">
        <v>139</v>
      </c>
      <c r="AD85" s="46" t="s">
        <v>140</v>
      </c>
      <c r="AE85" s="10">
        <f t="shared" si="6"/>
        <v>5</v>
      </c>
      <c r="AF85" s="210"/>
      <c r="AG85" s="46"/>
      <c r="AH85" s="46"/>
      <c r="AI85" s="10" t="str" cm="1">
        <f t="array" ref="AI85">IF(B85="Fortinet",INDEX(#REF!,MATCH(1,('Site Addresses (Phase 2)'!AG85=#REF!)*('Site Addresses (Phase 2)'!AH85=#REF!),0)),"")</f>
        <v/>
      </c>
      <c r="AJ85" s="10" t="str">
        <f>IF(B85="Fortinet",_xlfn.IFNA(VLOOKUP(AG85,#REF!,2,FALSE),"Please select option under Full PRMA Coverage column"),"")</f>
        <v/>
      </c>
      <c r="AK85" s="10" t="str">
        <f t="shared" si="4"/>
        <v/>
      </c>
      <c r="AL85" s="10" t="str">
        <f t="shared" si="4"/>
        <v/>
      </c>
      <c r="AM85" s="210"/>
      <c r="AN85" s="46" t="s">
        <v>142</v>
      </c>
      <c r="AO85" s="46" t="s">
        <v>143</v>
      </c>
      <c r="AP85" s="46">
        <v>1</v>
      </c>
      <c r="AQ85" s="48"/>
      <c r="AR85" s="48"/>
      <c r="AS85" s="210"/>
      <c r="AT85" s="48"/>
      <c r="AU85" s="48"/>
      <c r="AV85" s="48"/>
      <c r="AW85" s="48"/>
      <c r="AX85" s="48"/>
      <c r="AY85" s="48"/>
      <c r="AZ85" s="48"/>
      <c r="BA85" s="48"/>
      <c r="BB85" s="48"/>
      <c r="BC85" s="48"/>
      <c r="BD85" s="48"/>
      <c r="BE85" s="13" t="str">
        <f t="shared" si="5"/>
        <v>SilverpeakSFP</v>
      </c>
      <c r="BF85" s="13" t="str">
        <f t="shared" si="5"/>
        <v>SilverpeakPIM</v>
      </c>
      <c r="BG85" s="13" t="str">
        <f t="shared" si="5"/>
        <v>SilverpeakBW</v>
      </c>
      <c r="BH85" s="13" t="str">
        <f t="shared" si="5"/>
        <v>SilverpeakCable</v>
      </c>
      <c r="BI85" s="13" t="str">
        <f t="shared" si="5"/>
        <v>SilverpeakPC</v>
      </c>
      <c r="BJ85" s="13" t="str">
        <f t="shared" si="5"/>
        <v>SilverpeakFull PRMA</v>
      </c>
      <c r="BL85" s="226">
        <f>IF(ISBLANK($G85),"",COUNTA($G$4:G85))</f>
        <v>82</v>
      </c>
      <c r="BM85" s="226"/>
      <c r="BN85" s="226"/>
      <c r="BO85" s="226"/>
    </row>
    <row r="86" spans="1:67" ht="25" customHeight="1" x14ac:dyDescent="0.35">
      <c r="A86" s="48" t="s">
        <v>965</v>
      </c>
      <c r="B86" s="43" t="s">
        <v>128</v>
      </c>
      <c r="C86" s="10" t="s">
        <v>129</v>
      </c>
      <c r="D86" s="223" t="s">
        <v>19</v>
      </c>
      <c r="E86" s="234" t="s">
        <v>1714</v>
      </c>
      <c r="F86" s="235" t="s">
        <v>1715</v>
      </c>
      <c r="G86" s="46">
        <v>37</v>
      </c>
      <c r="H86" s="43" t="s">
        <v>128</v>
      </c>
      <c r="I86" s="48" t="s">
        <v>205</v>
      </c>
      <c r="J86" s="48" t="s">
        <v>159</v>
      </c>
      <c r="K86" s="61">
        <v>50</v>
      </c>
      <c r="L86" s="48" t="s">
        <v>221</v>
      </c>
      <c r="M86" s="10" t="s">
        <v>133</v>
      </c>
      <c r="N86" s="48"/>
      <c r="O86" s="48" t="s">
        <v>134</v>
      </c>
      <c r="P86" s="10" t="s">
        <v>160</v>
      </c>
      <c r="Q86" s="46" t="s">
        <v>136</v>
      </c>
      <c r="R86" s="48"/>
      <c r="S86" s="48"/>
      <c r="T86" s="48"/>
      <c r="U86" s="48"/>
      <c r="V86" s="48"/>
      <c r="W86" s="48"/>
      <c r="X86" s="46" t="s">
        <v>137</v>
      </c>
      <c r="Y86" s="46"/>
      <c r="Z86" s="46"/>
      <c r="AA86" s="46" t="s">
        <v>145</v>
      </c>
      <c r="AB86" s="46">
        <v>3</v>
      </c>
      <c r="AC86" s="46" t="s">
        <v>139</v>
      </c>
      <c r="AD86" s="46" t="s">
        <v>140</v>
      </c>
      <c r="AE86" s="10">
        <f t="shared" si="6"/>
        <v>5</v>
      </c>
      <c r="AF86" s="210"/>
      <c r="AG86" s="46"/>
      <c r="AH86" s="46"/>
      <c r="AI86" s="10" t="str" cm="1">
        <f t="array" ref="AI86">IF(B86="Fortinet",INDEX(#REF!,MATCH(1,('Site Addresses (Phase 2)'!AG86=#REF!)*('Site Addresses (Phase 2)'!AH86=#REF!),0)),"")</f>
        <v/>
      </c>
      <c r="AJ86" s="10" t="str">
        <f>IF(B86="Fortinet",_xlfn.IFNA(VLOOKUP(AG86,#REF!,2,FALSE),"Please select option under Full PRMA Coverage column"),"")</f>
        <v/>
      </c>
      <c r="AK86" s="10" t="str">
        <f t="shared" si="4"/>
        <v/>
      </c>
      <c r="AL86" s="10" t="str">
        <f t="shared" si="4"/>
        <v/>
      </c>
      <c r="AM86" s="210"/>
      <c r="AN86" s="46" t="s">
        <v>142</v>
      </c>
      <c r="AO86" s="46" t="s">
        <v>143</v>
      </c>
      <c r="AP86" s="46">
        <v>1</v>
      </c>
      <c r="AQ86" s="48"/>
      <c r="AR86" s="48"/>
      <c r="AS86" s="210"/>
      <c r="AT86" s="48"/>
      <c r="AU86" s="48"/>
      <c r="AV86" s="48"/>
      <c r="AW86" s="48"/>
      <c r="AX86" s="48"/>
      <c r="AY86" s="48"/>
      <c r="AZ86" s="48"/>
      <c r="BA86" s="48"/>
      <c r="BB86" s="48"/>
      <c r="BC86" s="48"/>
      <c r="BD86" s="48"/>
      <c r="BE86" s="13" t="str">
        <f t="shared" si="5"/>
        <v>SilverpeakSFP</v>
      </c>
      <c r="BF86" s="13" t="str">
        <f t="shared" si="5"/>
        <v>SilverpeakPIM</v>
      </c>
      <c r="BG86" s="13" t="str">
        <f t="shared" si="5"/>
        <v>SilverpeakBW</v>
      </c>
      <c r="BH86" s="13" t="str">
        <f t="shared" si="5"/>
        <v>SilverpeakCable</v>
      </c>
      <c r="BI86" s="13" t="str">
        <f t="shared" si="5"/>
        <v>SilverpeakPC</v>
      </c>
      <c r="BJ86" s="13" t="str">
        <f t="shared" si="5"/>
        <v>SilverpeakFull PRMA</v>
      </c>
      <c r="BL86" s="226">
        <f>IF(ISBLANK($G86),"",COUNTA($G$4:G86))</f>
        <v>83</v>
      </c>
      <c r="BM86" s="226"/>
      <c r="BN86" s="226"/>
      <c r="BO86" s="226"/>
    </row>
    <row r="87" spans="1:67" ht="25" customHeight="1" x14ac:dyDescent="0.35">
      <c r="A87" s="48" t="s">
        <v>967</v>
      </c>
      <c r="B87" s="43" t="s">
        <v>128</v>
      </c>
      <c r="C87" s="10" t="s">
        <v>129</v>
      </c>
      <c r="D87" s="223" t="s">
        <v>34</v>
      </c>
      <c r="E87" s="8" t="s">
        <v>1716</v>
      </c>
      <c r="F87" s="235" t="s">
        <v>1717</v>
      </c>
      <c r="G87" s="46">
        <v>30</v>
      </c>
      <c r="H87" s="10" t="s">
        <v>130</v>
      </c>
      <c r="I87" s="48" t="s">
        <v>158</v>
      </c>
      <c r="J87" s="48" t="s">
        <v>159</v>
      </c>
      <c r="K87" s="61">
        <v>100</v>
      </c>
      <c r="L87" s="48" t="s">
        <v>224</v>
      </c>
      <c r="M87" s="10" t="s">
        <v>133</v>
      </c>
      <c r="N87" s="48"/>
      <c r="O87" s="48" t="s">
        <v>134</v>
      </c>
      <c r="P87" s="10" t="s">
        <v>149</v>
      </c>
      <c r="Q87" s="46" t="s">
        <v>136</v>
      </c>
      <c r="R87" s="46"/>
      <c r="S87" s="46"/>
      <c r="T87" s="48"/>
      <c r="U87" s="48"/>
      <c r="V87" s="48"/>
      <c r="W87" s="48"/>
      <c r="X87" s="46" t="s">
        <v>137</v>
      </c>
      <c r="Y87" s="46"/>
      <c r="Z87" s="46"/>
      <c r="AA87" s="46" t="s">
        <v>138</v>
      </c>
      <c r="AB87" s="46">
        <v>3</v>
      </c>
      <c r="AC87" s="46" t="s">
        <v>139</v>
      </c>
      <c r="AD87" s="46" t="s">
        <v>140</v>
      </c>
      <c r="AE87" s="10">
        <f t="shared" si="6"/>
        <v>10</v>
      </c>
      <c r="AF87" s="210"/>
      <c r="AG87" s="46"/>
      <c r="AH87" s="46"/>
      <c r="AI87" s="10" t="str" cm="1">
        <f t="array" ref="AI87">IF(B87="Fortinet",INDEX(#REF!,MATCH(1,('Site Addresses (Phase 2)'!AG87=#REF!)*('Site Addresses (Phase 2)'!AH87=#REF!),0)),"")</f>
        <v/>
      </c>
      <c r="AJ87" s="10" t="str">
        <f>IF(B87="Fortinet",_xlfn.IFNA(VLOOKUP(AG87,#REF!,2,FALSE),"Please select option under Full PRMA Coverage column"),"")</f>
        <v/>
      </c>
      <c r="AK87" s="10" t="str">
        <f t="shared" si="4"/>
        <v/>
      </c>
      <c r="AL87" s="10" t="str">
        <f t="shared" si="4"/>
        <v/>
      </c>
      <c r="AM87" s="210"/>
      <c r="AN87" s="46" t="s">
        <v>142</v>
      </c>
      <c r="AO87" s="46" t="s">
        <v>143</v>
      </c>
      <c r="AP87" s="46">
        <v>1</v>
      </c>
      <c r="AQ87" s="48"/>
      <c r="AR87" s="48"/>
      <c r="AS87" s="210"/>
      <c r="AT87" s="48"/>
      <c r="AU87" s="48"/>
      <c r="AV87" s="48"/>
      <c r="AW87" s="48"/>
      <c r="AX87" s="48"/>
      <c r="AY87" s="48"/>
      <c r="AZ87" s="48"/>
      <c r="BA87" s="48"/>
      <c r="BB87" s="48"/>
      <c r="BC87" s="48"/>
      <c r="BD87" s="48"/>
      <c r="BE87" s="13" t="str">
        <f t="shared" si="5"/>
        <v>SilverpeakSFP</v>
      </c>
      <c r="BF87" s="13" t="str">
        <f t="shared" si="5"/>
        <v>SilverpeakPIM</v>
      </c>
      <c r="BG87" s="13" t="str">
        <f t="shared" si="5"/>
        <v>SilverpeakBW</v>
      </c>
      <c r="BH87" s="13" t="str">
        <f t="shared" si="5"/>
        <v>SilverpeakCable</v>
      </c>
      <c r="BI87" s="13" t="str">
        <f t="shared" si="5"/>
        <v>SilverpeakPC</v>
      </c>
      <c r="BJ87" s="13" t="str">
        <f t="shared" si="5"/>
        <v>SilverpeakFull PRMA</v>
      </c>
      <c r="BL87" s="226">
        <f>IF(ISBLANK($G87),"",COUNTA($G$4:G87))</f>
        <v>84</v>
      </c>
      <c r="BM87" s="226"/>
      <c r="BN87" s="226"/>
      <c r="BO87" s="226"/>
    </row>
    <row r="88" spans="1:67" ht="25" customHeight="1" x14ac:dyDescent="0.35">
      <c r="A88" s="48" t="s">
        <v>969</v>
      </c>
      <c r="B88" s="43" t="s">
        <v>128</v>
      </c>
      <c r="C88" s="10" t="s">
        <v>129</v>
      </c>
      <c r="D88" s="223" t="s">
        <v>34</v>
      </c>
      <c r="E88" s="8" t="s">
        <v>1716</v>
      </c>
      <c r="F88" s="235" t="s">
        <v>1717</v>
      </c>
      <c r="G88" s="69">
        <v>31</v>
      </c>
      <c r="H88" s="43" t="s">
        <v>128</v>
      </c>
      <c r="I88" s="48" t="s">
        <v>158</v>
      </c>
      <c r="J88" s="48" t="s">
        <v>159</v>
      </c>
      <c r="K88" s="61">
        <v>100</v>
      </c>
      <c r="L88" s="48" t="s">
        <v>224</v>
      </c>
      <c r="M88" s="10" t="s">
        <v>133</v>
      </c>
      <c r="N88" s="48"/>
      <c r="O88" s="48" t="s">
        <v>134</v>
      </c>
      <c r="P88" s="10" t="s">
        <v>149</v>
      </c>
      <c r="Q88" s="46" t="s">
        <v>136</v>
      </c>
      <c r="R88" s="46"/>
      <c r="S88" s="13"/>
      <c r="T88" s="46"/>
      <c r="U88" s="46"/>
      <c r="V88" s="46"/>
      <c r="W88" s="46"/>
      <c r="X88" s="46" t="s">
        <v>137</v>
      </c>
      <c r="Y88" s="46"/>
      <c r="Z88" s="46"/>
      <c r="AA88" s="46" t="s">
        <v>154</v>
      </c>
      <c r="AB88" s="46">
        <v>3</v>
      </c>
      <c r="AC88" s="46" t="s">
        <v>139</v>
      </c>
      <c r="AD88" s="46" t="s">
        <v>140</v>
      </c>
      <c r="AE88" s="48">
        <f t="shared" si="6"/>
        <v>10</v>
      </c>
      <c r="AF88" s="210"/>
      <c r="AG88" s="46"/>
      <c r="AH88" s="46"/>
      <c r="AI88" s="10" t="str" cm="1">
        <f t="array" ref="AI88">IF(B88="Fortinet",INDEX(#REF!,MATCH(1,('Site Addresses (Phase 2)'!AG88=#REF!)*('Site Addresses (Phase 2)'!AH88=#REF!),0)),"")</f>
        <v/>
      </c>
      <c r="AJ88" s="10" t="str">
        <f>IF(B88="Fortinet",_xlfn.IFNA(VLOOKUP(AG88,#REF!,2,FALSE),"Please select option under Full PRMA Coverage column"),"")</f>
        <v/>
      </c>
      <c r="AK88" s="10" t="str">
        <f t="shared" si="4"/>
        <v/>
      </c>
      <c r="AL88" s="10" t="str">
        <f t="shared" si="4"/>
        <v/>
      </c>
      <c r="AM88" s="210"/>
      <c r="AN88" s="46" t="s">
        <v>142</v>
      </c>
      <c r="AO88" s="46" t="s">
        <v>143</v>
      </c>
      <c r="AP88" s="46">
        <v>1</v>
      </c>
      <c r="AQ88" s="48"/>
      <c r="AR88" s="48"/>
      <c r="AS88" s="210"/>
      <c r="AT88" s="48"/>
      <c r="AU88" s="48"/>
      <c r="AV88" s="48"/>
      <c r="AW88" s="48"/>
      <c r="AX88" s="48"/>
      <c r="AY88" s="48"/>
      <c r="AZ88" s="48"/>
      <c r="BA88" s="48"/>
      <c r="BB88" s="48"/>
      <c r="BC88" s="48"/>
      <c r="BD88" s="48"/>
      <c r="BE88" s="13" t="str">
        <f t="shared" si="5"/>
        <v>SilverpeakSFP</v>
      </c>
      <c r="BF88" s="13" t="str">
        <f t="shared" si="5"/>
        <v>SilverpeakPIM</v>
      </c>
      <c r="BG88" s="13" t="str">
        <f t="shared" si="5"/>
        <v>SilverpeakBW</v>
      </c>
      <c r="BH88" s="13" t="str">
        <f t="shared" si="5"/>
        <v>SilverpeakCable</v>
      </c>
      <c r="BI88" s="13" t="str">
        <f t="shared" si="5"/>
        <v>SilverpeakPC</v>
      </c>
      <c r="BJ88" s="13" t="str">
        <f t="shared" si="5"/>
        <v>SilverpeakFull PRMA</v>
      </c>
      <c r="BL88" s="226">
        <f>IF(ISBLANK($G88),"",COUNTA($G$4:G88))</f>
        <v>85</v>
      </c>
      <c r="BM88" s="226"/>
      <c r="BN88" s="226"/>
      <c r="BO88" s="226"/>
    </row>
    <row r="89" spans="1:67" ht="25" customHeight="1" x14ac:dyDescent="0.35">
      <c r="A89" s="48" t="s">
        <v>971</v>
      </c>
      <c r="B89" s="43" t="s">
        <v>128</v>
      </c>
      <c r="C89" s="10" t="s">
        <v>129</v>
      </c>
      <c r="D89" s="223" t="s">
        <v>34</v>
      </c>
      <c r="E89" s="8" t="s">
        <v>1718</v>
      </c>
      <c r="F89" s="235" t="s">
        <v>1719</v>
      </c>
      <c r="G89" s="60">
        <v>30</v>
      </c>
      <c r="H89" s="43" t="s">
        <v>128</v>
      </c>
      <c r="I89" s="48" t="s">
        <v>205</v>
      </c>
      <c r="J89" s="48" t="s">
        <v>147</v>
      </c>
      <c r="K89" s="61">
        <v>100</v>
      </c>
      <c r="L89" s="48" t="s">
        <v>225</v>
      </c>
      <c r="M89" s="10" t="s">
        <v>133</v>
      </c>
      <c r="N89" s="48"/>
      <c r="O89" s="48" t="s">
        <v>134</v>
      </c>
      <c r="P89" s="10" t="s">
        <v>149</v>
      </c>
      <c r="Q89" s="46" t="s">
        <v>136</v>
      </c>
      <c r="R89" s="46"/>
      <c r="S89" s="13"/>
      <c r="T89" s="46"/>
      <c r="U89" s="46"/>
      <c r="V89" s="46"/>
      <c r="W89" s="46"/>
      <c r="X89" s="46" t="s">
        <v>137</v>
      </c>
      <c r="Y89" s="46"/>
      <c r="Z89" s="46"/>
      <c r="AA89" s="46" t="s">
        <v>154</v>
      </c>
      <c r="AB89" s="46">
        <v>3</v>
      </c>
      <c r="AC89" s="46" t="s">
        <v>139</v>
      </c>
      <c r="AD89" s="46" t="s">
        <v>140</v>
      </c>
      <c r="AE89" s="48">
        <f t="shared" si="6"/>
        <v>10</v>
      </c>
      <c r="AF89" s="210"/>
      <c r="AG89" s="46"/>
      <c r="AH89" s="46"/>
      <c r="AI89" s="10" t="str" cm="1">
        <f t="array" ref="AI89">IF(B89="Fortinet",INDEX(#REF!,MATCH(1,('Site Addresses (Phase 2)'!AG89=#REF!)*('Site Addresses (Phase 2)'!AH89=#REF!),0)),"")</f>
        <v/>
      </c>
      <c r="AJ89" s="10" t="str">
        <f>IF(B89="Fortinet",_xlfn.IFNA(VLOOKUP(AG89,#REF!,2,FALSE),"Please select option under Full PRMA Coverage column"),"")</f>
        <v/>
      </c>
      <c r="AK89" s="10" t="str">
        <f t="shared" si="4"/>
        <v/>
      </c>
      <c r="AL89" s="10" t="str">
        <f t="shared" si="4"/>
        <v/>
      </c>
      <c r="AM89" s="210"/>
      <c r="AN89" s="46" t="s">
        <v>142</v>
      </c>
      <c r="AO89" s="46" t="s">
        <v>143</v>
      </c>
      <c r="AP89" s="46">
        <v>1</v>
      </c>
      <c r="AQ89" s="48"/>
      <c r="AR89" s="48"/>
      <c r="AS89" s="210"/>
      <c r="AT89" s="48"/>
      <c r="AU89" s="48"/>
      <c r="AV89" s="48"/>
      <c r="AW89" s="48"/>
      <c r="AX89" s="48"/>
      <c r="AY89" s="48"/>
      <c r="AZ89" s="48"/>
      <c r="BA89" s="48"/>
      <c r="BB89" s="48"/>
      <c r="BC89" s="48"/>
      <c r="BD89" s="48"/>
      <c r="BE89" s="13" t="str">
        <f t="shared" si="5"/>
        <v>SilverpeakSFP</v>
      </c>
      <c r="BF89" s="13" t="str">
        <f t="shared" si="5"/>
        <v>SilverpeakPIM</v>
      </c>
      <c r="BG89" s="13" t="str">
        <f t="shared" si="5"/>
        <v>SilverpeakBW</v>
      </c>
      <c r="BH89" s="13" t="str">
        <f t="shared" si="5"/>
        <v>SilverpeakCable</v>
      </c>
      <c r="BI89" s="13" t="str">
        <f t="shared" si="5"/>
        <v>SilverpeakPC</v>
      </c>
      <c r="BJ89" s="13" t="str">
        <f t="shared" si="5"/>
        <v>SilverpeakFull PRMA</v>
      </c>
      <c r="BL89" s="226">
        <f>IF(ISBLANK($G89),"",COUNTA($G$4:G89))</f>
        <v>86</v>
      </c>
      <c r="BM89" s="226"/>
      <c r="BN89" s="226"/>
      <c r="BO89" s="226"/>
    </row>
    <row r="90" spans="1:67" ht="25" customHeight="1" x14ac:dyDescent="0.35">
      <c r="A90" s="48" t="s">
        <v>973</v>
      </c>
      <c r="B90" s="43" t="s">
        <v>128</v>
      </c>
      <c r="C90" s="10" t="s">
        <v>129</v>
      </c>
      <c r="D90" s="223" t="s">
        <v>34</v>
      </c>
      <c r="E90" s="8" t="s">
        <v>1718</v>
      </c>
      <c r="F90" s="235" t="s">
        <v>1719</v>
      </c>
      <c r="G90" s="46">
        <v>31</v>
      </c>
      <c r="H90" s="10" t="s">
        <v>130</v>
      </c>
      <c r="I90" s="48" t="s">
        <v>205</v>
      </c>
      <c r="J90" s="48" t="s">
        <v>159</v>
      </c>
      <c r="K90" s="61">
        <v>100</v>
      </c>
      <c r="L90" s="48" t="s">
        <v>225</v>
      </c>
      <c r="M90" s="10" t="s">
        <v>133</v>
      </c>
      <c r="N90" s="48"/>
      <c r="O90" s="48" t="s">
        <v>134</v>
      </c>
      <c r="P90" s="10" t="s">
        <v>149</v>
      </c>
      <c r="Q90" s="46" t="s">
        <v>136</v>
      </c>
      <c r="R90" s="46"/>
      <c r="S90" s="46"/>
      <c r="T90" s="48"/>
      <c r="U90" s="48"/>
      <c r="V90" s="48"/>
      <c r="W90" s="48"/>
      <c r="X90" s="46" t="s">
        <v>137</v>
      </c>
      <c r="Y90" s="46"/>
      <c r="Z90" s="46"/>
      <c r="AA90" s="46" t="s">
        <v>138</v>
      </c>
      <c r="AB90" s="46">
        <v>3</v>
      </c>
      <c r="AC90" s="46" t="s">
        <v>139</v>
      </c>
      <c r="AD90" s="46" t="s">
        <v>140</v>
      </c>
      <c r="AE90" s="10">
        <f t="shared" si="6"/>
        <v>10</v>
      </c>
      <c r="AF90" s="210"/>
      <c r="AG90" s="46"/>
      <c r="AH90" s="46"/>
      <c r="AI90" s="10" t="str" cm="1">
        <f t="array" ref="AI90">IF(B90="Fortinet",INDEX(#REF!,MATCH(1,('Site Addresses (Phase 2)'!AG90=#REF!)*('Site Addresses (Phase 2)'!AH90=#REF!),0)),"")</f>
        <v/>
      </c>
      <c r="AJ90" s="10" t="str">
        <f>IF(B90="Fortinet",_xlfn.IFNA(VLOOKUP(AG90,#REF!,2,FALSE),"Please select option under Full PRMA Coverage column"),"")</f>
        <v/>
      </c>
      <c r="AK90" s="10" t="str">
        <f t="shared" si="4"/>
        <v/>
      </c>
      <c r="AL90" s="10" t="str">
        <f t="shared" si="4"/>
        <v/>
      </c>
      <c r="AM90" s="210"/>
      <c r="AN90" s="46" t="s">
        <v>142</v>
      </c>
      <c r="AO90" s="46" t="s">
        <v>143</v>
      </c>
      <c r="AP90" s="46">
        <v>1</v>
      </c>
      <c r="AQ90" s="48"/>
      <c r="AR90" s="48"/>
      <c r="AS90" s="210"/>
      <c r="AT90" s="48"/>
      <c r="AU90" s="48"/>
      <c r="AV90" s="48"/>
      <c r="AW90" s="48"/>
      <c r="AX90" s="48"/>
      <c r="AY90" s="48"/>
      <c r="AZ90" s="48"/>
      <c r="BA90" s="48"/>
      <c r="BB90" s="48"/>
      <c r="BC90" s="48"/>
      <c r="BD90" s="48"/>
      <c r="BE90" s="13" t="str">
        <f t="shared" si="5"/>
        <v>SilverpeakSFP</v>
      </c>
      <c r="BF90" s="13" t="str">
        <f t="shared" si="5"/>
        <v>SilverpeakPIM</v>
      </c>
      <c r="BG90" s="13" t="str">
        <f t="shared" si="5"/>
        <v>SilverpeakBW</v>
      </c>
      <c r="BH90" s="13" t="str">
        <f t="shared" si="5"/>
        <v>SilverpeakCable</v>
      </c>
      <c r="BI90" s="13" t="str">
        <f t="shared" si="5"/>
        <v>SilverpeakPC</v>
      </c>
      <c r="BJ90" s="13" t="str">
        <f t="shared" si="5"/>
        <v>SilverpeakFull PRMA</v>
      </c>
      <c r="BL90" s="226">
        <f>IF(ISBLANK($G90),"",COUNTA($G$4:G90))</f>
        <v>87</v>
      </c>
      <c r="BM90" s="226"/>
      <c r="BN90" s="226"/>
      <c r="BO90" s="226"/>
    </row>
    <row r="91" spans="1:67" ht="25" customHeight="1" x14ac:dyDescent="0.35">
      <c r="A91" s="48" t="s">
        <v>975</v>
      </c>
      <c r="B91" s="43" t="s">
        <v>128</v>
      </c>
      <c r="C91" s="10" t="s">
        <v>129</v>
      </c>
      <c r="D91" s="223" t="s">
        <v>34</v>
      </c>
      <c r="E91" s="8" t="s">
        <v>1720</v>
      </c>
      <c r="F91" s="235" t="s">
        <v>1721</v>
      </c>
      <c r="G91" s="69">
        <v>30</v>
      </c>
      <c r="H91" s="10" t="s">
        <v>130</v>
      </c>
      <c r="I91" s="48" t="s">
        <v>158</v>
      </c>
      <c r="J91" s="48" t="s">
        <v>159</v>
      </c>
      <c r="K91" s="61">
        <v>100</v>
      </c>
      <c r="L91" s="48" t="s">
        <v>226</v>
      </c>
      <c r="M91" s="10" t="s">
        <v>133</v>
      </c>
      <c r="N91" s="48"/>
      <c r="O91" s="48" t="s">
        <v>134</v>
      </c>
      <c r="P91" s="10" t="s">
        <v>149</v>
      </c>
      <c r="Q91" s="46" t="s">
        <v>136</v>
      </c>
      <c r="R91" s="46"/>
      <c r="S91" s="46"/>
      <c r="T91" s="48"/>
      <c r="U91" s="48"/>
      <c r="V91" s="48"/>
      <c r="W91" s="48"/>
      <c r="X91" s="46" t="s">
        <v>137</v>
      </c>
      <c r="Y91" s="46"/>
      <c r="Z91" s="46"/>
      <c r="AA91" s="46" t="s">
        <v>138</v>
      </c>
      <c r="AB91" s="46">
        <v>3</v>
      </c>
      <c r="AC91" s="46" t="s">
        <v>139</v>
      </c>
      <c r="AD91" s="46" t="s">
        <v>140</v>
      </c>
      <c r="AE91" s="10">
        <f t="shared" si="6"/>
        <v>10</v>
      </c>
      <c r="AF91" s="210"/>
      <c r="AG91" s="46"/>
      <c r="AH91" s="46"/>
      <c r="AI91" s="10" t="str" cm="1">
        <f t="array" ref="AI91">IF(B91="Fortinet",INDEX(#REF!,MATCH(1,('Site Addresses (Phase 2)'!AG91=#REF!)*('Site Addresses (Phase 2)'!AH91=#REF!),0)),"")</f>
        <v/>
      </c>
      <c r="AJ91" s="10" t="str">
        <f>IF(B91="Fortinet",_xlfn.IFNA(VLOOKUP(AG91,#REF!,2,FALSE),"Please select option under Full PRMA Coverage column"),"")</f>
        <v/>
      </c>
      <c r="AK91" s="10" t="str">
        <f t="shared" si="4"/>
        <v/>
      </c>
      <c r="AL91" s="10" t="str">
        <f t="shared" si="4"/>
        <v/>
      </c>
      <c r="AM91" s="210"/>
      <c r="AN91" s="46" t="s">
        <v>142</v>
      </c>
      <c r="AO91" s="46" t="s">
        <v>143</v>
      </c>
      <c r="AP91" s="46">
        <v>1</v>
      </c>
      <c r="AQ91" s="48"/>
      <c r="AR91" s="48"/>
      <c r="AS91" s="210"/>
      <c r="AT91" s="48"/>
      <c r="AU91" s="48"/>
      <c r="AV91" s="48"/>
      <c r="AW91" s="48"/>
      <c r="AX91" s="48"/>
      <c r="AY91" s="48"/>
      <c r="AZ91" s="48"/>
      <c r="BA91" s="48"/>
      <c r="BB91" s="48"/>
      <c r="BC91" s="48"/>
      <c r="BD91" s="48"/>
      <c r="BE91" s="13" t="str">
        <f t="shared" si="5"/>
        <v>SilverpeakSFP</v>
      </c>
      <c r="BF91" s="13" t="str">
        <f t="shared" si="5"/>
        <v>SilverpeakPIM</v>
      </c>
      <c r="BG91" s="13" t="str">
        <f t="shared" si="5"/>
        <v>SilverpeakBW</v>
      </c>
      <c r="BH91" s="13" t="str">
        <f t="shared" ref="BH91:BJ131" si="7">CONCATENATE($B91,BH$3)</f>
        <v>SilverpeakCable</v>
      </c>
      <c r="BI91" s="13" t="str">
        <f t="shared" si="7"/>
        <v>SilverpeakPC</v>
      </c>
      <c r="BJ91" s="13" t="str">
        <f t="shared" si="7"/>
        <v>SilverpeakFull PRMA</v>
      </c>
      <c r="BL91" s="226">
        <f>IF(ISBLANK($G91),"",COUNTA($G$4:G91))</f>
        <v>88</v>
      </c>
      <c r="BM91" s="226"/>
      <c r="BN91" s="226"/>
      <c r="BO91" s="226"/>
    </row>
    <row r="92" spans="1:67" ht="25" customHeight="1" x14ac:dyDescent="0.35">
      <c r="A92" s="48" t="s">
        <v>977</v>
      </c>
      <c r="B92" s="43" t="s">
        <v>128</v>
      </c>
      <c r="C92" s="10" t="s">
        <v>129</v>
      </c>
      <c r="D92" s="223" t="s">
        <v>34</v>
      </c>
      <c r="E92" s="8" t="s">
        <v>1720</v>
      </c>
      <c r="F92" s="235" t="s">
        <v>1721</v>
      </c>
      <c r="G92" s="69">
        <v>31</v>
      </c>
      <c r="H92" s="43" t="s">
        <v>128</v>
      </c>
      <c r="I92" s="48" t="s">
        <v>158</v>
      </c>
      <c r="J92" s="48" t="s">
        <v>159</v>
      </c>
      <c r="K92" s="61">
        <v>100</v>
      </c>
      <c r="L92" s="48" t="s">
        <v>226</v>
      </c>
      <c r="M92" s="10" t="s">
        <v>133</v>
      </c>
      <c r="N92" s="48"/>
      <c r="O92" s="48" t="s">
        <v>134</v>
      </c>
      <c r="P92" s="10" t="s">
        <v>149</v>
      </c>
      <c r="Q92" s="46" t="s">
        <v>136</v>
      </c>
      <c r="R92" s="48"/>
      <c r="S92" s="48"/>
      <c r="T92" s="48"/>
      <c r="U92" s="48"/>
      <c r="V92" s="48"/>
      <c r="W92" s="48"/>
      <c r="X92" s="46" t="s">
        <v>137</v>
      </c>
      <c r="Y92" s="46"/>
      <c r="Z92" s="46"/>
      <c r="AA92" s="46" t="s">
        <v>145</v>
      </c>
      <c r="AB92" s="46">
        <v>3</v>
      </c>
      <c r="AC92" s="46" t="s">
        <v>139</v>
      </c>
      <c r="AD92" s="46" t="s">
        <v>140</v>
      </c>
      <c r="AE92" s="10">
        <f t="shared" si="6"/>
        <v>10</v>
      </c>
      <c r="AF92" s="210"/>
      <c r="AG92" s="46"/>
      <c r="AH92" s="46"/>
      <c r="AI92" s="10" t="str" cm="1">
        <f t="array" ref="AI92">IF(B92="Fortinet",INDEX(#REF!,MATCH(1,('Site Addresses (Phase 2)'!AG92=#REF!)*('Site Addresses (Phase 2)'!AH92=#REF!),0)),"")</f>
        <v/>
      </c>
      <c r="AJ92" s="10" t="str">
        <f>IF(B92="Fortinet",_xlfn.IFNA(VLOOKUP(AG92,#REF!,2,FALSE),"Please select option under Full PRMA Coverage column"),"")</f>
        <v/>
      </c>
      <c r="AK92" s="10" t="str">
        <f t="shared" si="4"/>
        <v/>
      </c>
      <c r="AL92" s="10" t="str">
        <f t="shared" si="4"/>
        <v/>
      </c>
      <c r="AM92" s="210"/>
      <c r="AN92" s="46" t="s">
        <v>142</v>
      </c>
      <c r="AO92" s="46" t="s">
        <v>143</v>
      </c>
      <c r="AP92" s="46">
        <v>1</v>
      </c>
      <c r="AQ92" s="48"/>
      <c r="AR92" s="48"/>
      <c r="AS92" s="210"/>
      <c r="AT92" s="48"/>
      <c r="AU92" s="48"/>
      <c r="AV92" s="48"/>
      <c r="AW92" s="48"/>
      <c r="AX92" s="48"/>
      <c r="AY92" s="48"/>
      <c r="AZ92" s="48"/>
      <c r="BA92" s="48"/>
      <c r="BB92" s="48"/>
      <c r="BC92" s="48"/>
      <c r="BD92" s="48"/>
      <c r="BE92" s="13" t="str">
        <f t="shared" ref="BE92:BJ132" si="8">CONCATENATE($B92,BE$3)</f>
        <v>SilverpeakSFP</v>
      </c>
      <c r="BF92" s="13" t="str">
        <f t="shared" si="8"/>
        <v>SilverpeakPIM</v>
      </c>
      <c r="BG92" s="13" t="str">
        <f t="shared" si="8"/>
        <v>SilverpeakBW</v>
      </c>
      <c r="BH92" s="13" t="str">
        <f t="shared" si="8"/>
        <v>SilverpeakCable</v>
      </c>
      <c r="BI92" s="13" t="str">
        <f t="shared" si="8"/>
        <v>SilverpeakPC</v>
      </c>
      <c r="BJ92" s="13" t="str">
        <f t="shared" si="7"/>
        <v>SilverpeakFull PRMA</v>
      </c>
      <c r="BL92" s="226">
        <f>IF(ISBLANK($G92),"",COUNTA($G$4:G92))</f>
        <v>89</v>
      </c>
      <c r="BM92" s="226"/>
      <c r="BN92" s="226"/>
      <c r="BO92" s="226"/>
    </row>
    <row r="93" spans="1:67" ht="25" customHeight="1" x14ac:dyDescent="0.35">
      <c r="A93" s="48" t="s">
        <v>979</v>
      </c>
      <c r="B93" s="43" t="s">
        <v>128</v>
      </c>
      <c r="C93" s="10" t="s">
        <v>129</v>
      </c>
      <c r="D93" s="223" t="s">
        <v>34</v>
      </c>
      <c r="E93" s="8" t="s">
        <v>1564</v>
      </c>
      <c r="F93" s="235" t="s">
        <v>1565</v>
      </c>
      <c r="G93" s="46">
        <v>30</v>
      </c>
      <c r="H93" s="43" t="s">
        <v>128</v>
      </c>
      <c r="I93" s="48" t="s">
        <v>205</v>
      </c>
      <c r="J93" s="48" t="s">
        <v>147</v>
      </c>
      <c r="K93" s="61">
        <v>100</v>
      </c>
      <c r="L93" s="48" t="s">
        <v>227</v>
      </c>
      <c r="M93" s="10" t="s">
        <v>133</v>
      </c>
      <c r="N93" s="48"/>
      <c r="O93" s="48" t="s">
        <v>134</v>
      </c>
      <c r="P93" s="10" t="s">
        <v>149</v>
      </c>
      <c r="Q93" s="46" t="s">
        <v>136</v>
      </c>
      <c r="R93" s="48"/>
      <c r="S93" s="48"/>
      <c r="T93" s="48"/>
      <c r="U93" s="48"/>
      <c r="V93" s="48"/>
      <c r="W93" s="48"/>
      <c r="X93" s="46" t="s">
        <v>137</v>
      </c>
      <c r="Y93" s="46"/>
      <c r="Z93" s="46"/>
      <c r="AA93" s="46" t="s">
        <v>145</v>
      </c>
      <c r="AB93" s="46">
        <v>3</v>
      </c>
      <c r="AC93" s="46" t="s">
        <v>139</v>
      </c>
      <c r="AD93" s="46" t="s">
        <v>140</v>
      </c>
      <c r="AE93" s="10">
        <f t="shared" si="6"/>
        <v>10</v>
      </c>
      <c r="AF93" s="210"/>
      <c r="AG93" s="46"/>
      <c r="AH93" s="46"/>
      <c r="AI93" s="10" t="str" cm="1">
        <f t="array" ref="AI93">IF(B93="Fortinet",INDEX(#REF!,MATCH(1,('Site Addresses (Phase 2)'!AG93=#REF!)*('Site Addresses (Phase 2)'!AH93=#REF!),0)),"")</f>
        <v/>
      </c>
      <c r="AJ93" s="10" t="str">
        <f>IF(B93="Fortinet",_xlfn.IFNA(VLOOKUP(AG93,#REF!,2,FALSE),"Please select option under Full PRMA Coverage column"),"")</f>
        <v/>
      </c>
      <c r="AK93" s="10" t="str">
        <f t="shared" ref="AK93:AL118" si="9">IF($B93="Fortinet","SS to fill in","")</f>
        <v/>
      </c>
      <c r="AL93" s="10" t="str">
        <f t="shared" si="9"/>
        <v/>
      </c>
      <c r="AM93" s="210"/>
      <c r="AN93" s="46" t="s">
        <v>142</v>
      </c>
      <c r="AO93" s="46" t="s">
        <v>143</v>
      </c>
      <c r="AP93" s="46">
        <v>1</v>
      </c>
      <c r="AQ93" s="48"/>
      <c r="AR93" s="48"/>
      <c r="AS93" s="210"/>
      <c r="AT93" s="48"/>
      <c r="AU93" s="48"/>
      <c r="AV93" s="48"/>
      <c r="AW93" s="48"/>
      <c r="AX93" s="48"/>
      <c r="AY93" s="48"/>
      <c r="AZ93" s="48"/>
      <c r="BA93" s="48"/>
      <c r="BB93" s="48"/>
      <c r="BC93" s="48"/>
      <c r="BD93" s="48"/>
      <c r="BE93" s="13" t="str">
        <f t="shared" si="8"/>
        <v>SilverpeakSFP</v>
      </c>
      <c r="BF93" s="13" t="str">
        <f t="shared" si="8"/>
        <v>SilverpeakPIM</v>
      </c>
      <c r="BG93" s="13" t="str">
        <f t="shared" si="8"/>
        <v>SilverpeakBW</v>
      </c>
      <c r="BH93" s="13" t="str">
        <f t="shared" si="8"/>
        <v>SilverpeakCable</v>
      </c>
      <c r="BI93" s="13" t="str">
        <f t="shared" si="8"/>
        <v>SilverpeakPC</v>
      </c>
      <c r="BJ93" s="13" t="str">
        <f t="shared" si="7"/>
        <v>SilverpeakFull PRMA</v>
      </c>
      <c r="BL93" s="226">
        <f>IF(ISBLANK($G93),"",COUNTA($G$4:G93))</f>
        <v>90</v>
      </c>
      <c r="BM93" s="226"/>
      <c r="BN93" s="226"/>
      <c r="BO93" s="226"/>
    </row>
    <row r="94" spans="1:67" ht="25" customHeight="1" x14ac:dyDescent="0.35">
      <c r="A94" s="48" t="s">
        <v>981</v>
      </c>
      <c r="B94" s="43" t="s">
        <v>128</v>
      </c>
      <c r="C94" s="10" t="s">
        <v>129</v>
      </c>
      <c r="D94" s="223" t="s">
        <v>34</v>
      </c>
      <c r="E94" s="8" t="s">
        <v>1564</v>
      </c>
      <c r="F94" s="235" t="s">
        <v>1565</v>
      </c>
      <c r="G94" s="46">
        <v>31</v>
      </c>
      <c r="H94" s="43" t="s">
        <v>128</v>
      </c>
      <c r="I94" s="48" t="s">
        <v>205</v>
      </c>
      <c r="J94" s="48" t="s">
        <v>159</v>
      </c>
      <c r="K94" s="61">
        <v>100</v>
      </c>
      <c r="L94" s="48" t="s">
        <v>227</v>
      </c>
      <c r="M94" s="10" t="s">
        <v>133</v>
      </c>
      <c r="N94" s="48"/>
      <c r="O94" s="48" t="s">
        <v>134</v>
      </c>
      <c r="P94" s="10" t="s">
        <v>149</v>
      </c>
      <c r="Q94" s="46" t="s">
        <v>136</v>
      </c>
      <c r="R94" s="48"/>
      <c r="S94" s="48"/>
      <c r="T94" s="48"/>
      <c r="U94" s="48"/>
      <c r="V94" s="48"/>
      <c r="W94" s="48"/>
      <c r="X94" s="46" t="s">
        <v>137</v>
      </c>
      <c r="Y94" s="46"/>
      <c r="Z94" s="46"/>
      <c r="AA94" s="46" t="s">
        <v>145</v>
      </c>
      <c r="AB94" s="46">
        <v>3</v>
      </c>
      <c r="AC94" s="46" t="s">
        <v>139</v>
      </c>
      <c r="AD94" s="46" t="s">
        <v>140</v>
      </c>
      <c r="AE94" s="10">
        <f t="shared" si="6"/>
        <v>10</v>
      </c>
      <c r="AF94" s="210"/>
      <c r="AG94" s="46"/>
      <c r="AH94" s="46"/>
      <c r="AI94" s="10" t="str" cm="1">
        <f t="array" ref="AI94">IF(B94="Fortinet",INDEX(#REF!,MATCH(1,('Site Addresses (Phase 2)'!AG94=#REF!)*('Site Addresses (Phase 2)'!AH94=#REF!),0)),"")</f>
        <v/>
      </c>
      <c r="AJ94" s="10" t="str">
        <f>IF(B94="Fortinet",_xlfn.IFNA(VLOOKUP(AG94,#REF!,2,FALSE),"Please select option under Full PRMA Coverage column"),"")</f>
        <v/>
      </c>
      <c r="AK94" s="10" t="str">
        <f t="shared" si="9"/>
        <v/>
      </c>
      <c r="AL94" s="10" t="str">
        <f t="shared" si="9"/>
        <v/>
      </c>
      <c r="AM94" s="210"/>
      <c r="AN94" s="46" t="s">
        <v>142</v>
      </c>
      <c r="AO94" s="46" t="s">
        <v>143</v>
      </c>
      <c r="AP94" s="46">
        <v>1</v>
      </c>
      <c r="AQ94" s="48"/>
      <c r="AR94" s="48"/>
      <c r="AS94" s="210"/>
      <c r="AT94" s="48"/>
      <c r="AU94" s="48"/>
      <c r="AV94" s="48"/>
      <c r="AW94" s="48"/>
      <c r="AX94" s="48"/>
      <c r="AY94" s="48"/>
      <c r="AZ94" s="48"/>
      <c r="BA94" s="48"/>
      <c r="BB94" s="48"/>
      <c r="BC94" s="48"/>
      <c r="BD94" s="48"/>
      <c r="BE94" s="13" t="str">
        <f t="shared" si="8"/>
        <v>SilverpeakSFP</v>
      </c>
      <c r="BF94" s="13" t="str">
        <f t="shared" si="8"/>
        <v>SilverpeakPIM</v>
      </c>
      <c r="BG94" s="13" t="str">
        <f t="shared" si="8"/>
        <v>SilverpeakBW</v>
      </c>
      <c r="BH94" s="13" t="str">
        <f t="shared" si="8"/>
        <v>SilverpeakCable</v>
      </c>
      <c r="BI94" s="13" t="str">
        <f t="shared" si="8"/>
        <v>SilverpeakPC</v>
      </c>
      <c r="BJ94" s="13" t="str">
        <f t="shared" si="7"/>
        <v>SilverpeakFull PRMA</v>
      </c>
      <c r="BL94" s="226">
        <f>IF(ISBLANK($G94),"",COUNTA($G$4:G94))</f>
        <v>91</v>
      </c>
      <c r="BM94" s="226"/>
      <c r="BN94" s="226"/>
      <c r="BO94" s="226"/>
    </row>
    <row r="95" spans="1:67" ht="25" customHeight="1" x14ac:dyDescent="0.35">
      <c r="A95" s="48" t="s">
        <v>983</v>
      </c>
      <c r="B95" s="43" t="s">
        <v>128</v>
      </c>
      <c r="C95" s="10" t="s">
        <v>129</v>
      </c>
      <c r="D95" s="223" t="s">
        <v>34</v>
      </c>
      <c r="E95" s="8" t="s">
        <v>1575</v>
      </c>
      <c r="F95" s="108" t="s">
        <v>1575</v>
      </c>
      <c r="G95" s="46">
        <v>36</v>
      </c>
      <c r="H95" s="43" t="s">
        <v>128</v>
      </c>
      <c r="I95" s="48" t="s">
        <v>205</v>
      </c>
      <c r="J95" s="48" t="s">
        <v>147</v>
      </c>
      <c r="K95" s="61">
        <v>50</v>
      </c>
      <c r="L95" s="48" t="s">
        <v>228</v>
      </c>
      <c r="M95" s="10" t="s">
        <v>133</v>
      </c>
      <c r="N95" s="48"/>
      <c r="O95" s="48" t="s">
        <v>134</v>
      </c>
      <c r="P95" s="10" t="s">
        <v>160</v>
      </c>
      <c r="Q95" s="46" t="s">
        <v>136</v>
      </c>
      <c r="R95" s="48"/>
      <c r="S95" s="48"/>
      <c r="T95" s="48"/>
      <c r="U95" s="48"/>
      <c r="V95" s="48"/>
      <c r="W95" s="48"/>
      <c r="X95" s="46" t="s">
        <v>137</v>
      </c>
      <c r="Y95" s="46"/>
      <c r="Z95" s="46"/>
      <c r="AA95" s="46" t="s">
        <v>145</v>
      </c>
      <c r="AB95" s="46">
        <v>3</v>
      </c>
      <c r="AC95" s="46" t="s">
        <v>139</v>
      </c>
      <c r="AD95" s="46" t="s">
        <v>140</v>
      </c>
      <c r="AE95" s="10">
        <f t="shared" si="6"/>
        <v>5</v>
      </c>
      <c r="AF95" s="210"/>
      <c r="AG95" s="46"/>
      <c r="AH95" s="46"/>
      <c r="AI95" s="10" t="str" cm="1">
        <f t="array" ref="AI95">IF(B95="Fortinet",INDEX(#REF!,MATCH(1,('Site Addresses (Phase 2)'!AG95=#REF!)*('Site Addresses (Phase 2)'!AH95=#REF!),0)),"")</f>
        <v/>
      </c>
      <c r="AJ95" s="10" t="str">
        <f>IF(B95="Fortinet",_xlfn.IFNA(VLOOKUP(AG95,#REF!,2,FALSE),"Please select option under Full PRMA Coverage column"),"")</f>
        <v/>
      </c>
      <c r="AK95" s="10" t="str">
        <f t="shared" si="9"/>
        <v/>
      </c>
      <c r="AL95" s="10" t="str">
        <f t="shared" si="9"/>
        <v/>
      </c>
      <c r="AM95" s="210"/>
      <c r="AN95" s="46" t="s">
        <v>142</v>
      </c>
      <c r="AO95" s="46" t="s">
        <v>143</v>
      </c>
      <c r="AP95" s="46">
        <v>1</v>
      </c>
      <c r="AQ95" s="48"/>
      <c r="AR95" s="48"/>
      <c r="AS95" s="210"/>
      <c r="AT95" s="48"/>
      <c r="AU95" s="48"/>
      <c r="AV95" s="48"/>
      <c r="AW95" s="48"/>
      <c r="AX95" s="48"/>
      <c r="AY95" s="48"/>
      <c r="AZ95" s="48"/>
      <c r="BA95" s="48"/>
      <c r="BB95" s="48"/>
      <c r="BC95" s="48"/>
      <c r="BD95" s="48"/>
      <c r="BE95" s="13" t="str">
        <f t="shared" si="8"/>
        <v>SilverpeakSFP</v>
      </c>
      <c r="BF95" s="13" t="str">
        <f t="shared" si="8"/>
        <v>SilverpeakPIM</v>
      </c>
      <c r="BG95" s="13" t="str">
        <f t="shared" si="8"/>
        <v>SilverpeakBW</v>
      </c>
      <c r="BH95" s="13" t="str">
        <f t="shared" si="8"/>
        <v>SilverpeakCable</v>
      </c>
      <c r="BI95" s="13" t="str">
        <f t="shared" si="8"/>
        <v>SilverpeakPC</v>
      </c>
      <c r="BJ95" s="13" t="str">
        <f t="shared" si="7"/>
        <v>SilverpeakFull PRMA</v>
      </c>
      <c r="BL95" s="226">
        <f>IF(ISBLANK($G95),"",COUNTA($G$4:G95))</f>
        <v>92</v>
      </c>
      <c r="BM95" s="226"/>
      <c r="BN95" s="226"/>
      <c r="BO95" s="226"/>
    </row>
    <row r="96" spans="1:67" ht="25" customHeight="1" x14ac:dyDescent="0.35">
      <c r="A96" s="48" t="s">
        <v>985</v>
      </c>
      <c r="B96" s="43" t="s">
        <v>128</v>
      </c>
      <c r="C96" s="10" t="s">
        <v>129</v>
      </c>
      <c r="D96" s="223" t="s">
        <v>34</v>
      </c>
      <c r="E96" s="8" t="s">
        <v>1575</v>
      </c>
      <c r="F96" s="108" t="s">
        <v>1575</v>
      </c>
      <c r="G96" s="46">
        <v>37</v>
      </c>
      <c r="H96" s="43" t="s">
        <v>128</v>
      </c>
      <c r="I96" s="48" t="s">
        <v>205</v>
      </c>
      <c r="J96" s="48" t="s">
        <v>159</v>
      </c>
      <c r="K96" s="61">
        <v>50</v>
      </c>
      <c r="L96" s="48" t="s">
        <v>228</v>
      </c>
      <c r="M96" s="10" t="s">
        <v>133</v>
      </c>
      <c r="N96" s="48"/>
      <c r="O96" s="48" t="s">
        <v>134</v>
      </c>
      <c r="P96" s="10" t="s">
        <v>160</v>
      </c>
      <c r="Q96" s="46" t="s">
        <v>136</v>
      </c>
      <c r="R96" s="48"/>
      <c r="S96" s="48"/>
      <c r="T96" s="48"/>
      <c r="U96" s="48"/>
      <c r="V96" s="48"/>
      <c r="W96" s="48"/>
      <c r="X96" s="46" t="s">
        <v>137</v>
      </c>
      <c r="Y96" s="46"/>
      <c r="Z96" s="46"/>
      <c r="AA96" s="46" t="s">
        <v>145</v>
      </c>
      <c r="AB96" s="46">
        <v>3</v>
      </c>
      <c r="AC96" s="46" t="s">
        <v>139</v>
      </c>
      <c r="AD96" s="46" t="s">
        <v>140</v>
      </c>
      <c r="AE96" s="10">
        <f t="shared" si="6"/>
        <v>5</v>
      </c>
      <c r="AF96" s="210"/>
      <c r="AG96" s="46"/>
      <c r="AH96" s="46"/>
      <c r="AI96" s="10" t="str" cm="1">
        <f t="array" ref="AI96">IF(B96="Fortinet",INDEX(#REF!,MATCH(1,('Site Addresses (Phase 2)'!AG96=#REF!)*('Site Addresses (Phase 2)'!AH96=#REF!),0)),"")</f>
        <v/>
      </c>
      <c r="AJ96" s="10" t="str">
        <f>IF(B96="Fortinet",_xlfn.IFNA(VLOOKUP(AG96,#REF!,2,FALSE),"Please select option under Full PRMA Coverage column"),"")</f>
        <v/>
      </c>
      <c r="AK96" s="10" t="str">
        <f t="shared" si="9"/>
        <v/>
      </c>
      <c r="AL96" s="10" t="str">
        <f t="shared" si="9"/>
        <v/>
      </c>
      <c r="AM96" s="210"/>
      <c r="AN96" s="46" t="s">
        <v>142</v>
      </c>
      <c r="AO96" s="46" t="s">
        <v>143</v>
      </c>
      <c r="AP96" s="46">
        <v>1</v>
      </c>
      <c r="AQ96" s="48"/>
      <c r="AR96" s="48"/>
      <c r="AS96" s="210"/>
      <c r="AT96" s="48"/>
      <c r="AU96" s="48"/>
      <c r="AV96" s="48"/>
      <c r="AW96" s="48"/>
      <c r="AX96" s="48"/>
      <c r="AY96" s="48"/>
      <c r="AZ96" s="48"/>
      <c r="BA96" s="48"/>
      <c r="BB96" s="48"/>
      <c r="BC96" s="48"/>
      <c r="BD96" s="48"/>
      <c r="BE96" s="13" t="str">
        <f t="shared" si="8"/>
        <v>SilverpeakSFP</v>
      </c>
      <c r="BF96" s="13" t="str">
        <f t="shared" si="8"/>
        <v>SilverpeakPIM</v>
      </c>
      <c r="BG96" s="13" t="str">
        <f t="shared" si="8"/>
        <v>SilverpeakBW</v>
      </c>
      <c r="BH96" s="13" t="str">
        <f t="shared" si="8"/>
        <v>SilverpeakCable</v>
      </c>
      <c r="BI96" s="13" t="str">
        <f t="shared" si="8"/>
        <v>SilverpeakPC</v>
      </c>
      <c r="BJ96" s="13" t="str">
        <f t="shared" si="7"/>
        <v>SilverpeakFull PRMA</v>
      </c>
      <c r="BL96" s="226">
        <f>IF(ISBLANK($G96),"",COUNTA($G$4:G96))</f>
        <v>93</v>
      </c>
      <c r="BM96" s="226"/>
      <c r="BN96" s="226"/>
      <c r="BO96" s="226"/>
    </row>
    <row r="97" spans="1:67" ht="25" customHeight="1" x14ac:dyDescent="0.35">
      <c r="A97" s="48" t="s">
        <v>987</v>
      </c>
      <c r="B97" s="43" t="s">
        <v>128</v>
      </c>
      <c r="C97" s="10" t="s">
        <v>129</v>
      </c>
      <c r="D97" s="223" t="s">
        <v>34</v>
      </c>
      <c r="E97" s="8" t="s">
        <v>1576</v>
      </c>
      <c r="F97" s="108" t="s">
        <v>1576</v>
      </c>
      <c r="G97" s="46">
        <v>30</v>
      </c>
      <c r="H97" s="43" t="s">
        <v>128</v>
      </c>
      <c r="I97" s="48" t="s">
        <v>158</v>
      </c>
      <c r="J97" s="48" t="s">
        <v>159</v>
      </c>
      <c r="K97" s="61">
        <v>100</v>
      </c>
      <c r="L97" s="48" t="s">
        <v>229</v>
      </c>
      <c r="M97" s="10" t="s">
        <v>133</v>
      </c>
      <c r="N97" s="48"/>
      <c r="O97" s="48" t="s">
        <v>134</v>
      </c>
      <c r="P97" s="10" t="s">
        <v>149</v>
      </c>
      <c r="Q97" s="46" t="s">
        <v>136</v>
      </c>
      <c r="R97" s="48"/>
      <c r="S97" s="48"/>
      <c r="T97" s="48"/>
      <c r="U97" s="48"/>
      <c r="V97" s="48"/>
      <c r="W97" s="48"/>
      <c r="X97" s="46" t="s">
        <v>137</v>
      </c>
      <c r="Y97" s="46"/>
      <c r="Z97" s="46"/>
      <c r="AA97" s="46" t="s">
        <v>145</v>
      </c>
      <c r="AB97" s="46">
        <v>3</v>
      </c>
      <c r="AC97" s="46" t="s">
        <v>139</v>
      </c>
      <c r="AD97" s="46" t="s">
        <v>140</v>
      </c>
      <c r="AE97" s="10">
        <f t="shared" si="6"/>
        <v>10</v>
      </c>
      <c r="AF97" s="210"/>
      <c r="AG97" s="46"/>
      <c r="AH97" s="46"/>
      <c r="AI97" s="10" t="str" cm="1">
        <f t="array" ref="AI97">IF(B97="Fortinet",INDEX(#REF!,MATCH(1,('Site Addresses (Phase 2)'!AG97=#REF!)*('Site Addresses (Phase 2)'!AH97=#REF!),0)),"")</f>
        <v/>
      </c>
      <c r="AJ97" s="10" t="str">
        <f>IF(B97="Fortinet",_xlfn.IFNA(VLOOKUP(AG97,#REF!,2,FALSE),"Please select option under Full PRMA Coverage column"),"")</f>
        <v/>
      </c>
      <c r="AK97" s="10" t="str">
        <f t="shared" si="9"/>
        <v/>
      </c>
      <c r="AL97" s="10" t="str">
        <f t="shared" si="9"/>
        <v/>
      </c>
      <c r="AM97" s="210"/>
      <c r="AN97" s="46" t="s">
        <v>142</v>
      </c>
      <c r="AO97" s="46" t="s">
        <v>143</v>
      </c>
      <c r="AP97" s="46">
        <v>1</v>
      </c>
      <c r="AQ97" s="48"/>
      <c r="AR97" s="48"/>
      <c r="AS97" s="210"/>
      <c r="AT97" s="48"/>
      <c r="AU97" s="48"/>
      <c r="AV97" s="48"/>
      <c r="AW97" s="48"/>
      <c r="AX97" s="48"/>
      <c r="AY97" s="48"/>
      <c r="AZ97" s="48"/>
      <c r="BA97" s="48"/>
      <c r="BB97" s="48"/>
      <c r="BC97" s="48"/>
      <c r="BD97" s="48"/>
      <c r="BE97" s="13" t="str">
        <f t="shared" si="8"/>
        <v>SilverpeakSFP</v>
      </c>
      <c r="BF97" s="13" t="str">
        <f t="shared" si="8"/>
        <v>SilverpeakPIM</v>
      </c>
      <c r="BG97" s="13" t="str">
        <f t="shared" si="8"/>
        <v>SilverpeakBW</v>
      </c>
      <c r="BH97" s="13" t="str">
        <f t="shared" si="8"/>
        <v>SilverpeakCable</v>
      </c>
      <c r="BI97" s="13" t="str">
        <f t="shared" si="8"/>
        <v>SilverpeakPC</v>
      </c>
      <c r="BJ97" s="13" t="str">
        <f t="shared" si="7"/>
        <v>SilverpeakFull PRMA</v>
      </c>
      <c r="BL97" s="226">
        <f>IF(ISBLANK($G97),"",COUNTA($G$4:G97))</f>
        <v>94</v>
      </c>
      <c r="BM97" s="226"/>
      <c r="BN97" s="226"/>
      <c r="BO97" s="226"/>
    </row>
    <row r="98" spans="1:67" ht="25" customHeight="1" x14ac:dyDescent="0.35">
      <c r="A98" s="48" t="s">
        <v>989</v>
      </c>
      <c r="B98" s="43" t="s">
        <v>128</v>
      </c>
      <c r="C98" s="10" t="s">
        <v>129</v>
      </c>
      <c r="D98" s="223" t="s">
        <v>34</v>
      </c>
      <c r="E98" s="8" t="s">
        <v>1576</v>
      </c>
      <c r="F98" s="108" t="s">
        <v>1576</v>
      </c>
      <c r="G98" s="69">
        <v>31</v>
      </c>
      <c r="H98" s="43" t="s">
        <v>128</v>
      </c>
      <c r="I98" s="48" t="s">
        <v>158</v>
      </c>
      <c r="J98" s="48" t="s">
        <v>159</v>
      </c>
      <c r="K98" s="61">
        <v>100</v>
      </c>
      <c r="L98" s="48" t="s">
        <v>229</v>
      </c>
      <c r="M98" s="10" t="s">
        <v>133</v>
      </c>
      <c r="N98" s="48"/>
      <c r="O98" s="48" t="s">
        <v>134</v>
      </c>
      <c r="P98" s="10" t="s">
        <v>149</v>
      </c>
      <c r="Q98" s="46" t="s">
        <v>136</v>
      </c>
      <c r="R98" s="48"/>
      <c r="S98" s="48"/>
      <c r="T98" s="48"/>
      <c r="U98" s="48"/>
      <c r="V98" s="48"/>
      <c r="W98" s="48"/>
      <c r="X98" s="46" t="s">
        <v>137</v>
      </c>
      <c r="Y98" s="46"/>
      <c r="Z98" s="46"/>
      <c r="AA98" s="46" t="s">
        <v>145</v>
      </c>
      <c r="AB98" s="46">
        <v>3</v>
      </c>
      <c r="AC98" s="46" t="s">
        <v>139</v>
      </c>
      <c r="AD98" s="46" t="s">
        <v>140</v>
      </c>
      <c r="AE98" s="10">
        <f t="shared" si="6"/>
        <v>10</v>
      </c>
      <c r="AF98" s="210"/>
      <c r="AG98" s="46"/>
      <c r="AH98" s="46"/>
      <c r="AI98" s="10" t="str" cm="1">
        <f t="array" ref="AI98">IF(B98="Fortinet",INDEX(#REF!,MATCH(1,('Site Addresses (Phase 2)'!AG98=#REF!)*('Site Addresses (Phase 2)'!AH98=#REF!),0)),"")</f>
        <v/>
      </c>
      <c r="AJ98" s="10" t="str">
        <f>IF(B98="Fortinet",_xlfn.IFNA(VLOOKUP(AG98,#REF!,2,FALSE),"Please select option under Full PRMA Coverage column"),"")</f>
        <v/>
      </c>
      <c r="AK98" s="10" t="str">
        <f t="shared" si="9"/>
        <v/>
      </c>
      <c r="AL98" s="10" t="str">
        <f t="shared" si="9"/>
        <v/>
      </c>
      <c r="AM98" s="210"/>
      <c r="AN98" s="46" t="s">
        <v>142</v>
      </c>
      <c r="AO98" s="46" t="s">
        <v>143</v>
      </c>
      <c r="AP98" s="46">
        <v>1</v>
      </c>
      <c r="AQ98" s="48"/>
      <c r="AR98" s="48"/>
      <c r="AS98" s="210"/>
      <c r="AT98" s="48"/>
      <c r="AU98" s="48"/>
      <c r="AV98" s="48"/>
      <c r="AW98" s="48"/>
      <c r="AX98" s="48"/>
      <c r="AY98" s="48"/>
      <c r="AZ98" s="48"/>
      <c r="BA98" s="48"/>
      <c r="BB98" s="48"/>
      <c r="BC98" s="48"/>
      <c r="BD98" s="48"/>
      <c r="BE98" s="13" t="str">
        <f t="shared" si="8"/>
        <v>SilverpeakSFP</v>
      </c>
      <c r="BF98" s="13" t="str">
        <f t="shared" si="8"/>
        <v>SilverpeakPIM</v>
      </c>
      <c r="BG98" s="13" t="str">
        <f t="shared" si="8"/>
        <v>SilverpeakBW</v>
      </c>
      <c r="BH98" s="13" t="str">
        <f t="shared" si="8"/>
        <v>SilverpeakCable</v>
      </c>
      <c r="BI98" s="13" t="str">
        <f t="shared" si="8"/>
        <v>SilverpeakPC</v>
      </c>
      <c r="BJ98" s="13" t="str">
        <f t="shared" si="7"/>
        <v>SilverpeakFull PRMA</v>
      </c>
      <c r="BL98" s="226">
        <f>IF(ISBLANK($G98),"",COUNTA($G$4:G98))</f>
        <v>95</v>
      </c>
      <c r="BM98" s="226"/>
      <c r="BN98" s="226"/>
      <c r="BO98" s="226"/>
    </row>
    <row r="99" spans="1:67" ht="25" customHeight="1" x14ac:dyDescent="0.35">
      <c r="A99" s="48" t="s">
        <v>991</v>
      </c>
      <c r="B99" s="43" t="s">
        <v>128</v>
      </c>
      <c r="C99" s="10" t="s">
        <v>129</v>
      </c>
      <c r="D99" s="223" t="s">
        <v>34</v>
      </c>
      <c r="E99" s="8" t="s">
        <v>1722</v>
      </c>
      <c r="F99" s="235" t="s">
        <v>1723</v>
      </c>
      <c r="G99" s="46">
        <v>9</v>
      </c>
      <c r="H99" s="43" t="s">
        <v>128</v>
      </c>
      <c r="I99" s="48" t="s">
        <v>205</v>
      </c>
      <c r="J99" s="48" t="s">
        <v>147</v>
      </c>
      <c r="K99" s="61">
        <v>200</v>
      </c>
      <c r="L99" s="48" t="s">
        <v>230</v>
      </c>
      <c r="M99" s="10" t="s">
        <v>133</v>
      </c>
      <c r="N99" s="48"/>
      <c r="O99" s="48" t="s">
        <v>134</v>
      </c>
      <c r="P99" s="10" t="s">
        <v>149</v>
      </c>
      <c r="Q99" s="46" t="s">
        <v>136</v>
      </c>
      <c r="R99" s="48"/>
      <c r="S99" s="48"/>
      <c r="T99" s="48"/>
      <c r="U99" s="48"/>
      <c r="V99" s="48"/>
      <c r="W99" s="48"/>
      <c r="X99" s="46" t="s">
        <v>137</v>
      </c>
      <c r="Y99" s="46"/>
      <c r="Z99" s="46"/>
      <c r="AA99" s="46" t="s">
        <v>145</v>
      </c>
      <c r="AB99" s="46">
        <v>3</v>
      </c>
      <c r="AC99" s="46" t="s">
        <v>139</v>
      </c>
      <c r="AD99" s="46" t="s">
        <v>140</v>
      </c>
      <c r="AE99" s="10">
        <f t="shared" si="6"/>
        <v>20</v>
      </c>
      <c r="AF99" s="210"/>
      <c r="AG99" s="46"/>
      <c r="AH99" s="46"/>
      <c r="AI99" s="10" t="str" cm="1">
        <f t="array" ref="AI99">IF(B99="Fortinet",INDEX(#REF!,MATCH(1,('Site Addresses (Phase 2)'!AG99=#REF!)*('Site Addresses (Phase 2)'!AH99=#REF!),0)),"")</f>
        <v/>
      </c>
      <c r="AJ99" s="10" t="str">
        <f>IF(B99="Fortinet",_xlfn.IFNA(VLOOKUP(AG99,#REF!,2,FALSE),"Please select option under Full PRMA Coverage column"),"")</f>
        <v/>
      </c>
      <c r="AK99" s="10" t="str">
        <f t="shared" si="9"/>
        <v/>
      </c>
      <c r="AL99" s="10" t="str">
        <f t="shared" si="9"/>
        <v/>
      </c>
      <c r="AM99" s="210"/>
      <c r="AN99" s="46" t="s">
        <v>142</v>
      </c>
      <c r="AO99" s="46" t="s">
        <v>143</v>
      </c>
      <c r="AP99" s="46">
        <v>1</v>
      </c>
      <c r="AQ99" s="48"/>
      <c r="AR99" s="48"/>
      <c r="AS99" s="210"/>
      <c r="AT99" s="48"/>
      <c r="AU99" s="48"/>
      <c r="AV99" s="48"/>
      <c r="AW99" s="48"/>
      <c r="AX99" s="48"/>
      <c r="AY99" s="48"/>
      <c r="AZ99" s="48"/>
      <c r="BA99" s="48"/>
      <c r="BB99" s="48"/>
      <c r="BC99" s="48"/>
      <c r="BD99" s="48"/>
      <c r="BE99" s="13" t="str">
        <f t="shared" si="8"/>
        <v>SilverpeakSFP</v>
      </c>
      <c r="BF99" s="13" t="str">
        <f t="shared" si="8"/>
        <v>SilverpeakPIM</v>
      </c>
      <c r="BG99" s="13" t="str">
        <f t="shared" si="8"/>
        <v>SilverpeakBW</v>
      </c>
      <c r="BH99" s="13" t="str">
        <f t="shared" si="8"/>
        <v>SilverpeakCable</v>
      </c>
      <c r="BI99" s="13" t="str">
        <f t="shared" si="8"/>
        <v>SilverpeakPC</v>
      </c>
      <c r="BJ99" s="13" t="str">
        <f t="shared" si="7"/>
        <v>SilverpeakFull PRMA</v>
      </c>
      <c r="BL99" s="226">
        <f>IF(ISBLANK($G99),"",COUNTA($G$4:G99))</f>
        <v>96</v>
      </c>
      <c r="BM99" s="226"/>
      <c r="BN99" s="226"/>
      <c r="BO99" s="226"/>
    </row>
    <row r="100" spans="1:67" ht="25" customHeight="1" x14ac:dyDescent="0.35">
      <c r="A100" s="48" t="s">
        <v>993</v>
      </c>
      <c r="B100" s="43" t="s">
        <v>128</v>
      </c>
      <c r="C100" s="10" t="s">
        <v>129</v>
      </c>
      <c r="D100" s="223" t="s">
        <v>34</v>
      </c>
      <c r="E100" s="8" t="s">
        <v>1722</v>
      </c>
      <c r="F100" s="235" t="s">
        <v>1723</v>
      </c>
      <c r="G100" s="46">
        <v>10</v>
      </c>
      <c r="H100" s="43" t="s">
        <v>128</v>
      </c>
      <c r="I100" s="48" t="s">
        <v>205</v>
      </c>
      <c r="J100" s="48" t="s">
        <v>159</v>
      </c>
      <c r="K100" s="61">
        <v>200</v>
      </c>
      <c r="L100" s="48" t="s">
        <v>230</v>
      </c>
      <c r="M100" s="10" t="s">
        <v>133</v>
      </c>
      <c r="N100" s="48"/>
      <c r="O100" s="48" t="s">
        <v>134</v>
      </c>
      <c r="P100" s="10" t="s">
        <v>149</v>
      </c>
      <c r="Q100" s="46" t="s">
        <v>136</v>
      </c>
      <c r="R100" s="48"/>
      <c r="S100" s="48"/>
      <c r="T100" s="48"/>
      <c r="U100" s="48"/>
      <c r="V100" s="48"/>
      <c r="W100" s="48"/>
      <c r="X100" s="46" t="s">
        <v>137</v>
      </c>
      <c r="Y100" s="46"/>
      <c r="Z100" s="46"/>
      <c r="AA100" s="46" t="s">
        <v>145</v>
      </c>
      <c r="AB100" s="46">
        <v>3</v>
      </c>
      <c r="AC100" s="46" t="s">
        <v>139</v>
      </c>
      <c r="AD100" s="46" t="s">
        <v>140</v>
      </c>
      <c r="AE100" s="10">
        <f t="shared" si="6"/>
        <v>20</v>
      </c>
      <c r="AF100" s="210"/>
      <c r="AG100" s="46"/>
      <c r="AH100" s="46"/>
      <c r="AI100" s="10" t="str" cm="1">
        <f t="array" ref="AI100">IF(B100="Fortinet",INDEX(#REF!,MATCH(1,('Site Addresses (Phase 2)'!AG100=#REF!)*('Site Addresses (Phase 2)'!AH100=#REF!),0)),"")</f>
        <v/>
      </c>
      <c r="AJ100" s="10" t="str">
        <f>IF(B100="Fortinet",_xlfn.IFNA(VLOOKUP(AG100,#REF!,2,FALSE),"Please select option under Full PRMA Coverage column"),"")</f>
        <v/>
      </c>
      <c r="AK100" s="10" t="str">
        <f t="shared" si="9"/>
        <v/>
      </c>
      <c r="AL100" s="10" t="str">
        <f t="shared" si="9"/>
        <v/>
      </c>
      <c r="AM100" s="210"/>
      <c r="AN100" s="46" t="s">
        <v>142</v>
      </c>
      <c r="AO100" s="46" t="s">
        <v>143</v>
      </c>
      <c r="AP100" s="46">
        <v>1</v>
      </c>
      <c r="AQ100" s="48"/>
      <c r="AR100" s="48"/>
      <c r="AS100" s="210"/>
      <c r="AT100" s="48"/>
      <c r="AU100" s="48"/>
      <c r="AV100" s="48"/>
      <c r="AW100" s="48"/>
      <c r="AX100" s="48"/>
      <c r="AY100" s="48"/>
      <c r="AZ100" s="48"/>
      <c r="BA100" s="48"/>
      <c r="BB100" s="48"/>
      <c r="BC100" s="48"/>
      <c r="BD100" s="48"/>
      <c r="BE100" s="13" t="str">
        <f t="shared" si="8"/>
        <v>SilverpeakSFP</v>
      </c>
      <c r="BF100" s="13" t="str">
        <f t="shared" si="8"/>
        <v>SilverpeakPIM</v>
      </c>
      <c r="BG100" s="13" t="str">
        <f t="shared" si="8"/>
        <v>SilverpeakBW</v>
      </c>
      <c r="BH100" s="13" t="str">
        <f t="shared" si="8"/>
        <v>SilverpeakCable</v>
      </c>
      <c r="BI100" s="13" t="str">
        <f t="shared" si="8"/>
        <v>SilverpeakPC</v>
      </c>
      <c r="BJ100" s="13" t="str">
        <f t="shared" si="7"/>
        <v>SilverpeakFull PRMA</v>
      </c>
      <c r="BL100" s="226">
        <f>IF(ISBLANK($G100),"",COUNTA($G$4:G100))</f>
        <v>97</v>
      </c>
      <c r="BM100" s="226"/>
      <c r="BN100" s="226"/>
      <c r="BO100" s="226"/>
    </row>
    <row r="101" spans="1:67" ht="25" customHeight="1" x14ac:dyDescent="0.35">
      <c r="A101" s="48" t="s">
        <v>995</v>
      </c>
      <c r="B101" s="43" t="s">
        <v>128</v>
      </c>
      <c r="C101" s="10" t="s">
        <v>129</v>
      </c>
      <c r="D101" s="223" t="s">
        <v>34</v>
      </c>
      <c r="E101" s="8" t="s">
        <v>1724</v>
      </c>
      <c r="F101" s="108" t="s">
        <v>1724</v>
      </c>
      <c r="G101" s="46">
        <v>30</v>
      </c>
      <c r="H101" s="43" t="s">
        <v>128</v>
      </c>
      <c r="I101" s="48" t="s">
        <v>158</v>
      </c>
      <c r="J101" s="48" t="s">
        <v>159</v>
      </c>
      <c r="K101" s="61">
        <v>100</v>
      </c>
      <c r="L101" s="48" t="s">
        <v>231</v>
      </c>
      <c r="M101" s="10" t="s">
        <v>133</v>
      </c>
      <c r="N101" s="48"/>
      <c r="O101" s="48" t="s">
        <v>134</v>
      </c>
      <c r="P101" s="10" t="s">
        <v>149</v>
      </c>
      <c r="Q101" s="46" t="s">
        <v>136</v>
      </c>
      <c r="R101" s="48"/>
      <c r="S101" s="48"/>
      <c r="T101" s="48"/>
      <c r="U101" s="48"/>
      <c r="V101" s="48"/>
      <c r="W101" s="48"/>
      <c r="X101" s="46" t="s">
        <v>137</v>
      </c>
      <c r="Y101" s="46"/>
      <c r="Z101" s="46"/>
      <c r="AA101" s="46" t="s">
        <v>145</v>
      </c>
      <c r="AB101" s="46">
        <v>3</v>
      </c>
      <c r="AC101" s="46" t="s">
        <v>139</v>
      </c>
      <c r="AD101" s="46" t="s">
        <v>140</v>
      </c>
      <c r="AE101" s="10">
        <f t="shared" si="6"/>
        <v>10</v>
      </c>
      <c r="AF101" s="210"/>
      <c r="AG101" s="46"/>
      <c r="AH101" s="46"/>
      <c r="AI101" s="10" t="str" cm="1">
        <f t="array" ref="AI101">IF(B101="Fortinet",INDEX(#REF!,MATCH(1,('Site Addresses (Phase 2)'!AG101=#REF!)*('Site Addresses (Phase 2)'!AH101=#REF!),0)),"")</f>
        <v/>
      </c>
      <c r="AJ101" s="10" t="str">
        <f>IF(B101="Fortinet",_xlfn.IFNA(VLOOKUP(AG101,#REF!,2,FALSE),"Please select option under Full PRMA Coverage column"),"")</f>
        <v/>
      </c>
      <c r="AK101" s="10" t="str">
        <f t="shared" si="9"/>
        <v/>
      </c>
      <c r="AL101" s="10" t="str">
        <f t="shared" si="9"/>
        <v/>
      </c>
      <c r="AM101" s="210"/>
      <c r="AN101" s="46" t="s">
        <v>142</v>
      </c>
      <c r="AO101" s="46" t="s">
        <v>143</v>
      </c>
      <c r="AP101" s="46">
        <v>1</v>
      </c>
      <c r="AQ101" s="48"/>
      <c r="AR101" s="48"/>
      <c r="AS101" s="210"/>
      <c r="AT101" s="48"/>
      <c r="AU101" s="48"/>
      <c r="AV101" s="48"/>
      <c r="AW101" s="48"/>
      <c r="AX101" s="48"/>
      <c r="AY101" s="48"/>
      <c r="AZ101" s="48"/>
      <c r="BA101" s="48"/>
      <c r="BB101" s="48"/>
      <c r="BC101" s="48"/>
      <c r="BD101" s="48"/>
      <c r="BE101" s="13" t="str">
        <f t="shared" si="8"/>
        <v>SilverpeakSFP</v>
      </c>
      <c r="BF101" s="13" t="str">
        <f t="shared" si="8"/>
        <v>SilverpeakPIM</v>
      </c>
      <c r="BG101" s="13" t="str">
        <f t="shared" si="8"/>
        <v>SilverpeakBW</v>
      </c>
      <c r="BH101" s="13" t="str">
        <f t="shared" si="8"/>
        <v>SilverpeakCable</v>
      </c>
      <c r="BI101" s="13" t="str">
        <f t="shared" si="8"/>
        <v>SilverpeakPC</v>
      </c>
      <c r="BJ101" s="13" t="str">
        <f t="shared" si="7"/>
        <v>SilverpeakFull PRMA</v>
      </c>
      <c r="BL101" s="226">
        <f>IF(ISBLANK($G101),"",COUNTA($G$4:G101))</f>
        <v>98</v>
      </c>
      <c r="BM101" s="226"/>
      <c r="BN101" s="226"/>
      <c r="BO101" s="226"/>
    </row>
    <row r="102" spans="1:67" ht="25" customHeight="1" x14ac:dyDescent="0.35">
      <c r="A102" s="48" t="s">
        <v>997</v>
      </c>
      <c r="B102" s="43" t="s">
        <v>128</v>
      </c>
      <c r="C102" s="10" t="s">
        <v>129</v>
      </c>
      <c r="D102" s="223" t="s">
        <v>34</v>
      </c>
      <c r="E102" s="8" t="s">
        <v>1724</v>
      </c>
      <c r="F102" s="108" t="s">
        <v>1724</v>
      </c>
      <c r="G102" s="69">
        <v>31</v>
      </c>
      <c r="H102" s="43" t="s">
        <v>128</v>
      </c>
      <c r="I102" s="48" t="s">
        <v>158</v>
      </c>
      <c r="J102" s="48" t="s">
        <v>159</v>
      </c>
      <c r="K102" s="61">
        <v>100</v>
      </c>
      <c r="L102" s="48" t="s">
        <v>231</v>
      </c>
      <c r="M102" s="10" t="s">
        <v>133</v>
      </c>
      <c r="N102" s="48"/>
      <c r="O102" s="48" t="s">
        <v>134</v>
      </c>
      <c r="P102" s="10" t="s">
        <v>149</v>
      </c>
      <c r="Q102" s="46" t="s">
        <v>136</v>
      </c>
      <c r="R102" s="46"/>
      <c r="S102" s="46"/>
      <c r="T102" s="46"/>
      <c r="U102" s="46"/>
      <c r="V102" s="46"/>
      <c r="W102" s="46"/>
      <c r="X102" s="46" t="s">
        <v>137</v>
      </c>
      <c r="Y102" s="46"/>
      <c r="Z102" s="46"/>
      <c r="AA102" s="46" t="s">
        <v>145</v>
      </c>
      <c r="AB102" s="46">
        <v>3</v>
      </c>
      <c r="AC102" s="46" t="s">
        <v>139</v>
      </c>
      <c r="AD102" s="46" t="s">
        <v>140</v>
      </c>
      <c r="AE102" s="48">
        <f t="shared" si="6"/>
        <v>10</v>
      </c>
      <c r="AF102" s="210"/>
      <c r="AG102" s="46"/>
      <c r="AH102" s="46"/>
      <c r="AI102" s="10" t="str" cm="1">
        <f t="array" ref="AI102">IF(B102="Fortinet",INDEX(#REF!,MATCH(1,('Site Addresses (Phase 2)'!AG102=#REF!)*('Site Addresses (Phase 2)'!AH102=#REF!),0)),"")</f>
        <v/>
      </c>
      <c r="AJ102" s="10" t="str">
        <f>IF(B102="Fortinet",_xlfn.IFNA(VLOOKUP(AG102,#REF!,2,FALSE),"Please select option under Full PRMA Coverage column"),"")</f>
        <v/>
      </c>
      <c r="AK102" s="10" t="str">
        <f t="shared" si="9"/>
        <v/>
      </c>
      <c r="AL102" s="10" t="str">
        <f t="shared" si="9"/>
        <v/>
      </c>
      <c r="AM102" s="210"/>
      <c r="AN102" s="46" t="s">
        <v>142</v>
      </c>
      <c r="AO102" s="46" t="s">
        <v>143</v>
      </c>
      <c r="AP102" s="46">
        <v>1</v>
      </c>
      <c r="AQ102" s="48"/>
      <c r="AR102" s="48"/>
      <c r="AS102" s="210"/>
      <c r="AT102" s="48"/>
      <c r="AU102" s="48"/>
      <c r="AV102" s="48"/>
      <c r="AW102" s="48"/>
      <c r="AX102" s="48"/>
      <c r="AY102" s="48"/>
      <c r="AZ102" s="48"/>
      <c r="BA102" s="48"/>
      <c r="BB102" s="48"/>
      <c r="BC102" s="48"/>
      <c r="BD102" s="48"/>
      <c r="BE102" s="13" t="str">
        <f t="shared" si="8"/>
        <v>SilverpeakSFP</v>
      </c>
      <c r="BF102" s="13" t="str">
        <f t="shared" si="8"/>
        <v>SilverpeakPIM</v>
      </c>
      <c r="BG102" s="13" t="str">
        <f t="shared" si="8"/>
        <v>SilverpeakBW</v>
      </c>
      <c r="BH102" s="13" t="str">
        <f t="shared" si="8"/>
        <v>SilverpeakCable</v>
      </c>
      <c r="BI102" s="13" t="str">
        <f t="shared" si="8"/>
        <v>SilverpeakPC</v>
      </c>
      <c r="BJ102" s="13" t="str">
        <f t="shared" si="7"/>
        <v>SilverpeakFull PRMA</v>
      </c>
      <c r="BL102" s="226">
        <f>IF(ISBLANK($G102),"",COUNTA($G$4:G102))</f>
        <v>99</v>
      </c>
      <c r="BM102" s="226"/>
      <c r="BN102" s="226"/>
      <c r="BO102" s="226"/>
    </row>
    <row r="103" spans="1:67" ht="25" customHeight="1" x14ac:dyDescent="0.35">
      <c r="A103" s="48" t="s">
        <v>999</v>
      </c>
      <c r="B103" s="43" t="s">
        <v>128</v>
      </c>
      <c r="C103" s="10" t="s">
        <v>129</v>
      </c>
      <c r="D103" s="223" t="s">
        <v>21</v>
      </c>
      <c r="E103" s="8" t="s">
        <v>1598</v>
      </c>
      <c r="F103" s="108" t="s">
        <v>1598</v>
      </c>
      <c r="G103" s="46">
        <v>30</v>
      </c>
      <c r="H103" s="43" t="s">
        <v>128</v>
      </c>
      <c r="I103" s="48" t="s">
        <v>205</v>
      </c>
      <c r="J103" s="48" t="s">
        <v>147</v>
      </c>
      <c r="K103" s="61">
        <v>100</v>
      </c>
      <c r="L103" s="48" t="s">
        <v>232</v>
      </c>
      <c r="M103" s="10" t="s">
        <v>133</v>
      </c>
      <c r="N103" s="48"/>
      <c r="O103" s="48" t="s">
        <v>134</v>
      </c>
      <c r="P103" s="10" t="s">
        <v>149</v>
      </c>
      <c r="Q103" s="46" t="s">
        <v>136</v>
      </c>
      <c r="R103" s="46"/>
      <c r="S103" s="46"/>
      <c r="T103" s="46"/>
      <c r="U103" s="46"/>
      <c r="V103" s="46"/>
      <c r="W103" s="46"/>
      <c r="X103" s="46" t="s">
        <v>137</v>
      </c>
      <c r="Y103" s="46"/>
      <c r="Z103" s="46"/>
      <c r="AA103" s="46" t="s">
        <v>145</v>
      </c>
      <c r="AB103" s="46">
        <v>3</v>
      </c>
      <c r="AC103" s="46" t="s">
        <v>139</v>
      </c>
      <c r="AD103" s="46" t="s">
        <v>140</v>
      </c>
      <c r="AE103" s="48">
        <f t="shared" si="6"/>
        <v>10</v>
      </c>
      <c r="AF103" s="210"/>
      <c r="AG103" s="46"/>
      <c r="AH103" s="46"/>
      <c r="AI103" s="10" t="str" cm="1">
        <f t="array" ref="AI103">IF(B103="Fortinet",INDEX(#REF!,MATCH(1,('Site Addresses (Phase 2)'!AG103=#REF!)*('Site Addresses (Phase 2)'!AH103=#REF!),0)),"")</f>
        <v/>
      </c>
      <c r="AJ103" s="10" t="str">
        <f>IF(B103="Fortinet",_xlfn.IFNA(VLOOKUP(AG103,#REF!,2,FALSE),"Please select option under Full PRMA Coverage column"),"")</f>
        <v/>
      </c>
      <c r="AK103" s="10" t="str">
        <f t="shared" si="9"/>
        <v/>
      </c>
      <c r="AL103" s="10" t="str">
        <f t="shared" si="9"/>
        <v/>
      </c>
      <c r="AM103" s="210"/>
      <c r="AN103" s="46" t="s">
        <v>142</v>
      </c>
      <c r="AO103" s="46" t="s">
        <v>143</v>
      </c>
      <c r="AP103" s="46">
        <v>1</v>
      </c>
      <c r="AQ103" s="48"/>
      <c r="AR103" s="48"/>
      <c r="AS103" s="210"/>
      <c r="AT103" s="48"/>
      <c r="AU103" s="48"/>
      <c r="AV103" s="48"/>
      <c r="AW103" s="48"/>
      <c r="AX103" s="48"/>
      <c r="AY103" s="48"/>
      <c r="AZ103" s="48"/>
      <c r="BA103" s="48"/>
      <c r="BB103" s="48"/>
      <c r="BC103" s="48"/>
      <c r="BD103" s="48"/>
      <c r="BE103" s="13" t="str">
        <f t="shared" si="8"/>
        <v>SilverpeakSFP</v>
      </c>
      <c r="BF103" s="13" t="str">
        <f t="shared" si="8"/>
        <v>SilverpeakPIM</v>
      </c>
      <c r="BG103" s="13" t="str">
        <f t="shared" si="8"/>
        <v>SilverpeakBW</v>
      </c>
      <c r="BH103" s="13" t="str">
        <f t="shared" si="8"/>
        <v>SilverpeakCable</v>
      </c>
      <c r="BI103" s="13" t="str">
        <f t="shared" si="8"/>
        <v>SilverpeakPC</v>
      </c>
      <c r="BJ103" s="13" t="str">
        <f t="shared" si="7"/>
        <v>SilverpeakFull PRMA</v>
      </c>
      <c r="BL103" s="226">
        <f>IF(ISBLANK($G103),"",COUNTA($G$4:G103))</f>
        <v>100</v>
      </c>
      <c r="BM103" s="226"/>
      <c r="BN103" s="226"/>
      <c r="BO103" s="226"/>
    </row>
    <row r="104" spans="1:67" ht="25" customHeight="1" x14ac:dyDescent="0.35">
      <c r="A104" s="48" t="s">
        <v>1001</v>
      </c>
      <c r="B104" s="43" t="s">
        <v>128</v>
      </c>
      <c r="C104" s="10" t="s">
        <v>129</v>
      </c>
      <c r="D104" s="223" t="s">
        <v>21</v>
      </c>
      <c r="E104" s="8" t="s">
        <v>1598</v>
      </c>
      <c r="F104" s="108" t="s">
        <v>1598</v>
      </c>
      <c r="G104" s="46">
        <v>31</v>
      </c>
      <c r="H104" s="43" t="s">
        <v>128</v>
      </c>
      <c r="I104" s="48" t="s">
        <v>205</v>
      </c>
      <c r="J104" s="48" t="s">
        <v>159</v>
      </c>
      <c r="K104" s="61">
        <v>100</v>
      </c>
      <c r="L104" s="48" t="s">
        <v>232</v>
      </c>
      <c r="M104" s="10" t="s">
        <v>133</v>
      </c>
      <c r="N104" s="48"/>
      <c r="O104" s="48" t="s">
        <v>134</v>
      </c>
      <c r="P104" s="10" t="s">
        <v>149</v>
      </c>
      <c r="Q104" s="46" t="s">
        <v>136</v>
      </c>
      <c r="R104" s="48"/>
      <c r="S104" s="48"/>
      <c r="T104" s="48"/>
      <c r="U104" s="48"/>
      <c r="V104" s="48"/>
      <c r="W104" s="48"/>
      <c r="X104" s="46" t="s">
        <v>137</v>
      </c>
      <c r="Y104" s="46"/>
      <c r="Z104" s="46"/>
      <c r="AA104" s="46" t="s">
        <v>145</v>
      </c>
      <c r="AB104" s="46">
        <v>3</v>
      </c>
      <c r="AC104" s="46" t="s">
        <v>139</v>
      </c>
      <c r="AD104" s="46" t="s">
        <v>140</v>
      </c>
      <c r="AE104" s="10">
        <f t="shared" si="6"/>
        <v>10</v>
      </c>
      <c r="AF104" s="210"/>
      <c r="AG104" s="46"/>
      <c r="AH104" s="46"/>
      <c r="AI104" s="10" t="str" cm="1">
        <f t="array" ref="AI104">IF(B104="Fortinet",INDEX(#REF!,MATCH(1,('Site Addresses (Phase 2)'!AG104=#REF!)*('Site Addresses (Phase 2)'!AH104=#REF!),0)),"")</f>
        <v/>
      </c>
      <c r="AJ104" s="10" t="str">
        <f>IF(B104="Fortinet",_xlfn.IFNA(VLOOKUP(AG104,#REF!,2,FALSE),"Please select option under Full PRMA Coverage column"),"")</f>
        <v/>
      </c>
      <c r="AK104" s="10" t="str">
        <f t="shared" si="9"/>
        <v/>
      </c>
      <c r="AL104" s="10" t="str">
        <f t="shared" si="9"/>
        <v/>
      </c>
      <c r="AM104" s="210"/>
      <c r="AN104" s="46" t="s">
        <v>142</v>
      </c>
      <c r="AO104" s="46" t="s">
        <v>143</v>
      </c>
      <c r="AP104" s="46">
        <v>1</v>
      </c>
      <c r="AQ104" s="48"/>
      <c r="AR104" s="48"/>
      <c r="AS104" s="210"/>
      <c r="AT104" s="48"/>
      <c r="AU104" s="48"/>
      <c r="AV104" s="48"/>
      <c r="AW104" s="48"/>
      <c r="AX104" s="48"/>
      <c r="AY104" s="48"/>
      <c r="AZ104" s="48"/>
      <c r="BA104" s="48"/>
      <c r="BB104" s="48"/>
      <c r="BC104" s="48"/>
      <c r="BD104" s="48"/>
      <c r="BE104" s="13" t="str">
        <f t="shared" si="8"/>
        <v>SilverpeakSFP</v>
      </c>
      <c r="BF104" s="13" t="str">
        <f t="shared" si="8"/>
        <v>SilverpeakPIM</v>
      </c>
      <c r="BG104" s="13" t="str">
        <f t="shared" si="8"/>
        <v>SilverpeakBW</v>
      </c>
      <c r="BH104" s="13" t="str">
        <f t="shared" si="8"/>
        <v>SilverpeakCable</v>
      </c>
      <c r="BI104" s="13" t="str">
        <f t="shared" si="8"/>
        <v>SilverpeakPC</v>
      </c>
      <c r="BJ104" s="13" t="str">
        <f t="shared" si="7"/>
        <v>SilverpeakFull PRMA</v>
      </c>
      <c r="BL104" s="226">
        <f>IF(ISBLANK($G104),"",COUNTA($G$4:G104))</f>
        <v>101</v>
      </c>
      <c r="BM104" s="226"/>
      <c r="BN104" s="226"/>
      <c r="BO104" s="226"/>
    </row>
    <row r="105" spans="1:67" ht="25" customHeight="1" x14ac:dyDescent="0.35">
      <c r="A105" s="48" t="s">
        <v>1003</v>
      </c>
      <c r="B105" s="43" t="s">
        <v>128</v>
      </c>
      <c r="C105" s="10" t="s">
        <v>129</v>
      </c>
      <c r="D105" s="223" t="s">
        <v>21</v>
      </c>
      <c r="E105" s="8" t="s">
        <v>1582</v>
      </c>
      <c r="F105" s="108" t="s">
        <v>1582</v>
      </c>
      <c r="G105" s="46">
        <v>9</v>
      </c>
      <c r="H105" s="43" t="s">
        <v>128</v>
      </c>
      <c r="I105" s="48" t="s">
        <v>205</v>
      </c>
      <c r="J105" s="48" t="s">
        <v>147</v>
      </c>
      <c r="K105" s="61">
        <v>200</v>
      </c>
      <c r="L105" s="48" t="s">
        <v>233</v>
      </c>
      <c r="M105" s="10" t="s">
        <v>133</v>
      </c>
      <c r="N105" s="48"/>
      <c r="O105" s="48" t="s">
        <v>134</v>
      </c>
      <c r="P105" s="10" t="s">
        <v>149</v>
      </c>
      <c r="Q105" s="46" t="s">
        <v>136</v>
      </c>
      <c r="R105" s="48"/>
      <c r="S105" s="48"/>
      <c r="T105" s="48"/>
      <c r="U105" s="48"/>
      <c r="V105" s="48"/>
      <c r="W105" s="48"/>
      <c r="X105" s="46" t="s">
        <v>137</v>
      </c>
      <c r="Y105" s="46"/>
      <c r="Z105" s="46"/>
      <c r="AA105" s="46" t="s">
        <v>145</v>
      </c>
      <c r="AB105" s="46">
        <v>3</v>
      </c>
      <c r="AC105" s="46" t="s">
        <v>139</v>
      </c>
      <c r="AD105" s="46" t="s">
        <v>140</v>
      </c>
      <c r="AE105" s="10">
        <f t="shared" si="6"/>
        <v>20</v>
      </c>
      <c r="AF105" s="210"/>
      <c r="AG105" s="46"/>
      <c r="AH105" s="46"/>
      <c r="AI105" s="10" t="str" cm="1">
        <f t="array" ref="AI105">IF(B105="Fortinet",INDEX(#REF!,MATCH(1,('Site Addresses (Phase 2)'!AG105=#REF!)*('Site Addresses (Phase 2)'!AH105=#REF!),0)),"")</f>
        <v/>
      </c>
      <c r="AJ105" s="10" t="str">
        <f>IF(B105="Fortinet",_xlfn.IFNA(VLOOKUP(AG105,#REF!,2,FALSE),"Please select option under Full PRMA Coverage column"),"")</f>
        <v/>
      </c>
      <c r="AK105" s="10" t="str">
        <f t="shared" si="9"/>
        <v/>
      </c>
      <c r="AL105" s="10" t="str">
        <f t="shared" si="9"/>
        <v/>
      </c>
      <c r="AM105" s="210"/>
      <c r="AN105" s="46" t="s">
        <v>142</v>
      </c>
      <c r="AO105" s="46" t="s">
        <v>143</v>
      </c>
      <c r="AP105" s="46">
        <v>1</v>
      </c>
      <c r="AQ105" s="48"/>
      <c r="AR105" s="48"/>
      <c r="AS105" s="210"/>
      <c r="AT105" s="48"/>
      <c r="AU105" s="48"/>
      <c r="AV105" s="48"/>
      <c r="AW105" s="48"/>
      <c r="AX105" s="48"/>
      <c r="AY105" s="48"/>
      <c r="AZ105" s="48"/>
      <c r="BA105" s="48"/>
      <c r="BB105" s="48"/>
      <c r="BC105" s="48"/>
      <c r="BD105" s="48"/>
      <c r="BE105" s="13" t="str">
        <f t="shared" si="8"/>
        <v>SilverpeakSFP</v>
      </c>
      <c r="BF105" s="13" t="str">
        <f t="shared" si="8"/>
        <v>SilverpeakPIM</v>
      </c>
      <c r="BG105" s="13" t="str">
        <f t="shared" si="8"/>
        <v>SilverpeakBW</v>
      </c>
      <c r="BH105" s="13" t="str">
        <f t="shared" si="8"/>
        <v>SilverpeakCable</v>
      </c>
      <c r="BI105" s="13" t="str">
        <f t="shared" si="8"/>
        <v>SilverpeakPC</v>
      </c>
      <c r="BJ105" s="13" t="str">
        <f t="shared" si="7"/>
        <v>SilverpeakFull PRMA</v>
      </c>
      <c r="BL105" s="226">
        <f>IF(ISBLANK($G105),"",COUNTA($G$4:G105))</f>
        <v>102</v>
      </c>
      <c r="BM105" s="226"/>
      <c r="BN105" s="226"/>
      <c r="BO105" s="226"/>
    </row>
    <row r="106" spans="1:67" ht="25" customHeight="1" x14ac:dyDescent="0.35">
      <c r="A106" s="48" t="s">
        <v>1005</v>
      </c>
      <c r="B106" s="43" t="s">
        <v>128</v>
      </c>
      <c r="C106" s="10" t="s">
        <v>129</v>
      </c>
      <c r="D106" s="223" t="s">
        <v>21</v>
      </c>
      <c r="E106" s="8" t="s">
        <v>1582</v>
      </c>
      <c r="F106" s="108" t="s">
        <v>1582</v>
      </c>
      <c r="G106" s="46">
        <v>10</v>
      </c>
      <c r="H106" s="43" t="s">
        <v>128</v>
      </c>
      <c r="I106" s="48" t="s">
        <v>205</v>
      </c>
      <c r="J106" s="48" t="s">
        <v>159</v>
      </c>
      <c r="K106" s="61">
        <v>200</v>
      </c>
      <c r="L106" s="48" t="s">
        <v>233</v>
      </c>
      <c r="M106" s="10" t="s">
        <v>133</v>
      </c>
      <c r="N106" s="48"/>
      <c r="O106" s="48" t="s">
        <v>134</v>
      </c>
      <c r="P106" s="10" t="s">
        <v>149</v>
      </c>
      <c r="Q106" s="46" t="s">
        <v>136</v>
      </c>
      <c r="R106" s="46"/>
      <c r="S106" s="46"/>
      <c r="T106" s="46"/>
      <c r="U106" s="46"/>
      <c r="V106" s="46"/>
      <c r="W106" s="46"/>
      <c r="X106" s="46" t="s">
        <v>137</v>
      </c>
      <c r="Y106" s="46"/>
      <c r="Z106" s="46"/>
      <c r="AA106" s="46" t="s">
        <v>145</v>
      </c>
      <c r="AB106" s="46">
        <v>3</v>
      </c>
      <c r="AC106" s="46" t="s">
        <v>139</v>
      </c>
      <c r="AD106" s="46" t="s">
        <v>140</v>
      </c>
      <c r="AE106" s="48">
        <f t="shared" si="6"/>
        <v>20</v>
      </c>
      <c r="AF106" s="210"/>
      <c r="AG106" s="46"/>
      <c r="AH106" s="46"/>
      <c r="AI106" s="10" t="str" cm="1">
        <f t="array" ref="AI106">IF(B106="Fortinet",INDEX(#REF!,MATCH(1,('Site Addresses (Phase 2)'!AG106=#REF!)*('Site Addresses (Phase 2)'!AH106=#REF!),0)),"")</f>
        <v/>
      </c>
      <c r="AJ106" s="10" t="str">
        <f>IF(B106="Fortinet",_xlfn.IFNA(VLOOKUP(AG106,#REF!,2,FALSE),"Please select option under Full PRMA Coverage column"),"")</f>
        <v/>
      </c>
      <c r="AK106" s="10" t="str">
        <f t="shared" si="9"/>
        <v/>
      </c>
      <c r="AL106" s="10" t="str">
        <f t="shared" si="9"/>
        <v/>
      </c>
      <c r="AM106" s="210"/>
      <c r="AN106" s="46" t="s">
        <v>142</v>
      </c>
      <c r="AO106" s="46" t="s">
        <v>143</v>
      </c>
      <c r="AP106" s="46">
        <v>1</v>
      </c>
      <c r="AQ106" s="48"/>
      <c r="AR106" s="48"/>
      <c r="AS106" s="210"/>
      <c r="AT106" s="48"/>
      <c r="AU106" s="48"/>
      <c r="AV106" s="48"/>
      <c r="AW106" s="48"/>
      <c r="AX106" s="48"/>
      <c r="AY106" s="48"/>
      <c r="AZ106" s="48"/>
      <c r="BA106" s="48"/>
      <c r="BB106" s="48"/>
      <c r="BC106" s="48"/>
      <c r="BD106" s="48"/>
      <c r="BE106" s="13" t="str">
        <f t="shared" si="8"/>
        <v>SilverpeakSFP</v>
      </c>
      <c r="BF106" s="13" t="str">
        <f t="shared" si="8"/>
        <v>SilverpeakPIM</v>
      </c>
      <c r="BG106" s="13" t="str">
        <f t="shared" si="8"/>
        <v>SilverpeakBW</v>
      </c>
      <c r="BH106" s="13" t="str">
        <f t="shared" si="8"/>
        <v>SilverpeakCable</v>
      </c>
      <c r="BI106" s="13" t="str">
        <f t="shared" si="8"/>
        <v>SilverpeakPC</v>
      </c>
      <c r="BJ106" s="13" t="str">
        <f t="shared" si="7"/>
        <v>SilverpeakFull PRMA</v>
      </c>
      <c r="BL106" s="226">
        <f>IF(ISBLANK($G106),"",COUNTA($G$4:G106))</f>
        <v>103</v>
      </c>
      <c r="BM106" s="226"/>
      <c r="BN106" s="226"/>
      <c r="BO106" s="226"/>
    </row>
    <row r="107" spans="1:67" ht="25" customHeight="1" x14ac:dyDescent="0.35">
      <c r="A107" s="48" t="s">
        <v>1007</v>
      </c>
      <c r="B107" s="43" t="s">
        <v>128</v>
      </c>
      <c r="C107" s="10" t="s">
        <v>129</v>
      </c>
      <c r="D107" s="223" t="s">
        <v>21</v>
      </c>
      <c r="E107" s="8" t="s">
        <v>1725</v>
      </c>
      <c r="F107" s="108" t="s">
        <v>1725</v>
      </c>
      <c r="G107" s="46">
        <v>36</v>
      </c>
      <c r="H107" s="43" t="s">
        <v>128</v>
      </c>
      <c r="I107" s="48" t="s">
        <v>205</v>
      </c>
      <c r="J107" s="48" t="s">
        <v>147</v>
      </c>
      <c r="K107" s="61">
        <v>50</v>
      </c>
      <c r="L107" s="48" t="s">
        <v>234</v>
      </c>
      <c r="M107" s="10" t="s">
        <v>133</v>
      </c>
      <c r="N107" s="48"/>
      <c r="O107" s="48" t="s">
        <v>134</v>
      </c>
      <c r="P107" s="10" t="s">
        <v>160</v>
      </c>
      <c r="Q107" s="46" t="s">
        <v>136</v>
      </c>
      <c r="R107" s="46"/>
      <c r="S107" s="46"/>
      <c r="T107" s="46"/>
      <c r="U107" s="46"/>
      <c r="V107" s="46"/>
      <c r="W107" s="46"/>
      <c r="X107" s="46" t="s">
        <v>137</v>
      </c>
      <c r="Y107" s="46"/>
      <c r="Z107" s="46"/>
      <c r="AA107" s="46" t="s">
        <v>145</v>
      </c>
      <c r="AB107" s="46">
        <v>3</v>
      </c>
      <c r="AC107" s="46" t="s">
        <v>139</v>
      </c>
      <c r="AD107" s="46" t="s">
        <v>140</v>
      </c>
      <c r="AE107" s="48">
        <f t="shared" si="6"/>
        <v>5</v>
      </c>
      <c r="AF107" s="210"/>
      <c r="AG107" s="46"/>
      <c r="AH107" s="46"/>
      <c r="AI107" s="10" t="str" cm="1">
        <f t="array" ref="AI107">IF(B107="Fortinet",INDEX(#REF!,MATCH(1,('Site Addresses (Phase 2)'!AG107=#REF!)*('Site Addresses (Phase 2)'!AH107=#REF!),0)),"")</f>
        <v/>
      </c>
      <c r="AJ107" s="10" t="str">
        <f>IF(B107="Fortinet",_xlfn.IFNA(VLOOKUP(AG107,#REF!,2,FALSE),"Please select option under Full PRMA Coverage column"),"")</f>
        <v/>
      </c>
      <c r="AK107" s="10" t="str">
        <f t="shared" si="9"/>
        <v/>
      </c>
      <c r="AL107" s="10" t="str">
        <f t="shared" si="9"/>
        <v/>
      </c>
      <c r="AM107" s="210"/>
      <c r="AN107" s="46" t="s">
        <v>142</v>
      </c>
      <c r="AO107" s="46" t="s">
        <v>143</v>
      </c>
      <c r="AP107" s="46">
        <v>1</v>
      </c>
      <c r="AQ107" s="48"/>
      <c r="AR107" s="48"/>
      <c r="AS107" s="210"/>
      <c r="AT107" s="48"/>
      <c r="AU107" s="48"/>
      <c r="AV107" s="48"/>
      <c r="AW107" s="48"/>
      <c r="AX107" s="48"/>
      <c r="AY107" s="48"/>
      <c r="AZ107" s="48"/>
      <c r="BA107" s="48"/>
      <c r="BB107" s="48"/>
      <c r="BC107" s="48"/>
      <c r="BD107" s="48"/>
      <c r="BE107" s="13" t="str">
        <f t="shared" si="8"/>
        <v>SilverpeakSFP</v>
      </c>
      <c r="BF107" s="13" t="str">
        <f t="shared" si="8"/>
        <v>SilverpeakPIM</v>
      </c>
      <c r="BG107" s="13" t="str">
        <f t="shared" si="8"/>
        <v>SilverpeakBW</v>
      </c>
      <c r="BH107" s="13" t="str">
        <f t="shared" si="8"/>
        <v>SilverpeakCable</v>
      </c>
      <c r="BI107" s="13" t="str">
        <f t="shared" si="8"/>
        <v>SilverpeakPC</v>
      </c>
      <c r="BJ107" s="13" t="str">
        <f t="shared" si="7"/>
        <v>SilverpeakFull PRMA</v>
      </c>
      <c r="BL107" s="226">
        <f>IF(ISBLANK($G107),"",COUNTA($G$4:G107))</f>
        <v>104</v>
      </c>
      <c r="BM107" s="226"/>
      <c r="BN107" s="226"/>
      <c r="BO107" s="226"/>
    </row>
    <row r="108" spans="1:67" ht="25" customHeight="1" x14ac:dyDescent="0.35">
      <c r="A108" s="48" t="s">
        <v>1009</v>
      </c>
      <c r="B108" s="43" t="s">
        <v>128</v>
      </c>
      <c r="C108" s="10" t="s">
        <v>129</v>
      </c>
      <c r="D108" s="223" t="s">
        <v>21</v>
      </c>
      <c r="E108" s="8" t="s">
        <v>1725</v>
      </c>
      <c r="F108" s="108" t="s">
        <v>1725</v>
      </c>
      <c r="G108" s="46">
        <v>37</v>
      </c>
      <c r="H108" s="43" t="s">
        <v>128</v>
      </c>
      <c r="I108" s="48" t="s">
        <v>205</v>
      </c>
      <c r="J108" s="48" t="s">
        <v>159</v>
      </c>
      <c r="K108" s="61">
        <v>50</v>
      </c>
      <c r="L108" s="48" t="s">
        <v>234</v>
      </c>
      <c r="M108" s="10" t="s">
        <v>133</v>
      </c>
      <c r="N108" s="48"/>
      <c r="O108" s="48" t="s">
        <v>134</v>
      </c>
      <c r="P108" s="10" t="s">
        <v>160</v>
      </c>
      <c r="Q108" s="46" t="s">
        <v>136</v>
      </c>
      <c r="R108" s="46"/>
      <c r="S108" s="13"/>
      <c r="T108" s="46"/>
      <c r="U108" s="46"/>
      <c r="V108" s="46"/>
      <c r="W108" s="46"/>
      <c r="X108" s="46" t="s">
        <v>137</v>
      </c>
      <c r="Y108" s="46"/>
      <c r="Z108" s="46"/>
      <c r="AA108" s="46" t="s">
        <v>154</v>
      </c>
      <c r="AB108" s="46">
        <v>3</v>
      </c>
      <c r="AC108" s="46" t="s">
        <v>139</v>
      </c>
      <c r="AD108" s="46" t="s">
        <v>140</v>
      </c>
      <c r="AE108" s="48">
        <f t="shared" si="6"/>
        <v>5</v>
      </c>
      <c r="AF108" s="210"/>
      <c r="AG108" s="46"/>
      <c r="AH108" s="46"/>
      <c r="AI108" s="10" t="str" cm="1">
        <f t="array" ref="AI108">IF(B108="Fortinet",INDEX(#REF!,MATCH(1,('Site Addresses (Phase 2)'!AG108=#REF!)*('Site Addresses (Phase 2)'!AH108=#REF!),0)),"")</f>
        <v/>
      </c>
      <c r="AJ108" s="10" t="str">
        <f>IF(B108="Fortinet",_xlfn.IFNA(VLOOKUP(AG108,#REF!,2,FALSE),"Please select option under Full PRMA Coverage column"),"")</f>
        <v/>
      </c>
      <c r="AK108" s="10" t="str">
        <f t="shared" si="9"/>
        <v/>
      </c>
      <c r="AL108" s="10" t="str">
        <f t="shared" si="9"/>
        <v/>
      </c>
      <c r="AM108" s="210"/>
      <c r="AN108" s="46" t="s">
        <v>142</v>
      </c>
      <c r="AO108" s="46" t="s">
        <v>143</v>
      </c>
      <c r="AP108" s="46">
        <v>1</v>
      </c>
      <c r="AQ108" s="48"/>
      <c r="AR108" s="48"/>
      <c r="AS108" s="210"/>
      <c r="AT108" s="48"/>
      <c r="AU108" s="48"/>
      <c r="AV108" s="48"/>
      <c r="AW108" s="48"/>
      <c r="AX108" s="48"/>
      <c r="AY108" s="48"/>
      <c r="AZ108" s="48"/>
      <c r="BA108" s="48"/>
      <c r="BB108" s="48"/>
      <c r="BC108" s="48"/>
      <c r="BD108" s="48"/>
      <c r="BE108" s="13" t="str">
        <f t="shared" si="8"/>
        <v>SilverpeakSFP</v>
      </c>
      <c r="BF108" s="13" t="str">
        <f t="shared" si="8"/>
        <v>SilverpeakPIM</v>
      </c>
      <c r="BG108" s="13" t="str">
        <f t="shared" si="8"/>
        <v>SilverpeakBW</v>
      </c>
      <c r="BH108" s="13" t="str">
        <f t="shared" si="8"/>
        <v>SilverpeakCable</v>
      </c>
      <c r="BI108" s="13" t="str">
        <f t="shared" si="8"/>
        <v>SilverpeakPC</v>
      </c>
      <c r="BJ108" s="13" t="str">
        <f t="shared" si="7"/>
        <v>SilverpeakFull PRMA</v>
      </c>
      <c r="BL108" s="226">
        <f>IF(ISBLANK($G108),"",COUNTA($G$4:G108))</f>
        <v>105</v>
      </c>
      <c r="BM108" s="226"/>
      <c r="BN108" s="226"/>
      <c r="BO108" s="226"/>
    </row>
    <row r="109" spans="1:67" ht="25" customHeight="1" x14ac:dyDescent="0.35">
      <c r="A109" s="48" t="s">
        <v>1011</v>
      </c>
      <c r="B109" s="43" t="s">
        <v>128</v>
      </c>
      <c r="C109" s="10" t="s">
        <v>129</v>
      </c>
      <c r="D109" s="223" t="s">
        <v>35</v>
      </c>
      <c r="E109" s="8" t="s">
        <v>1726</v>
      </c>
      <c r="F109" s="235" t="s">
        <v>1727</v>
      </c>
      <c r="G109" s="46">
        <v>9</v>
      </c>
      <c r="H109" s="43" t="s">
        <v>128</v>
      </c>
      <c r="I109" s="48" t="s">
        <v>205</v>
      </c>
      <c r="J109" s="48" t="s">
        <v>147</v>
      </c>
      <c r="K109" s="61">
        <v>200</v>
      </c>
      <c r="L109" s="48" t="s">
        <v>239</v>
      </c>
      <c r="M109" s="10" t="s">
        <v>133</v>
      </c>
      <c r="N109" s="48"/>
      <c r="O109" s="48" t="s">
        <v>134</v>
      </c>
      <c r="P109" s="10" t="s">
        <v>149</v>
      </c>
      <c r="Q109" s="46" t="s">
        <v>136</v>
      </c>
      <c r="R109" s="46"/>
      <c r="S109" s="46"/>
      <c r="T109" s="46"/>
      <c r="U109" s="46"/>
      <c r="V109" s="46"/>
      <c r="W109" s="46"/>
      <c r="X109" s="46" t="s">
        <v>137</v>
      </c>
      <c r="Y109" s="46"/>
      <c r="Z109" s="46"/>
      <c r="AA109" s="46" t="s">
        <v>145</v>
      </c>
      <c r="AB109" s="46">
        <v>3</v>
      </c>
      <c r="AC109" s="46" t="s">
        <v>139</v>
      </c>
      <c r="AD109" s="46" t="s">
        <v>140</v>
      </c>
      <c r="AE109" s="48">
        <f t="shared" si="6"/>
        <v>20</v>
      </c>
      <c r="AF109" s="210"/>
      <c r="AG109" s="46"/>
      <c r="AH109" s="46"/>
      <c r="AI109" s="10" t="str" cm="1">
        <f t="array" ref="AI109">IF(B109="Fortinet",INDEX(#REF!,MATCH(1,('Site Addresses (Phase 2)'!AG109=#REF!)*('Site Addresses (Phase 2)'!AH109=#REF!),0)),"")</f>
        <v/>
      </c>
      <c r="AJ109" s="10" t="str">
        <f>IF(B109="Fortinet",_xlfn.IFNA(VLOOKUP(AG109,#REF!,2,FALSE),"Please select option under Full PRMA Coverage column"),"")</f>
        <v/>
      </c>
      <c r="AK109" s="10" t="str">
        <f t="shared" si="9"/>
        <v/>
      </c>
      <c r="AL109" s="10" t="str">
        <f t="shared" si="9"/>
        <v/>
      </c>
      <c r="AM109" s="210"/>
      <c r="AN109" s="46" t="s">
        <v>142</v>
      </c>
      <c r="AO109" s="46" t="s">
        <v>143</v>
      </c>
      <c r="AP109" s="46">
        <v>1</v>
      </c>
      <c r="AQ109" s="48"/>
      <c r="AR109" s="48"/>
      <c r="AS109" s="210"/>
      <c r="AT109" s="48"/>
      <c r="AU109" s="48"/>
      <c r="AV109" s="48"/>
      <c r="AW109" s="48"/>
      <c r="AX109" s="48"/>
      <c r="AY109" s="48"/>
      <c r="AZ109" s="48"/>
      <c r="BA109" s="48"/>
      <c r="BB109" s="48"/>
      <c r="BC109" s="48"/>
      <c r="BD109" s="48"/>
      <c r="BE109" s="13" t="str">
        <f t="shared" si="8"/>
        <v>SilverpeakSFP</v>
      </c>
      <c r="BF109" s="13" t="str">
        <f t="shared" si="8"/>
        <v>SilverpeakPIM</v>
      </c>
      <c r="BG109" s="13" t="str">
        <f t="shared" si="8"/>
        <v>SilverpeakBW</v>
      </c>
      <c r="BH109" s="13" t="str">
        <f t="shared" si="8"/>
        <v>SilverpeakCable</v>
      </c>
      <c r="BI109" s="13" t="str">
        <f t="shared" si="8"/>
        <v>SilverpeakPC</v>
      </c>
      <c r="BJ109" s="13" t="str">
        <f t="shared" si="7"/>
        <v>SilverpeakFull PRMA</v>
      </c>
      <c r="BL109" s="226">
        <f>IF(ISBLANK($G109),"",COUNTA($G$4:G109))</f>
        <v>106</v>
      </c>
      <c r="BM109" s="226"/>
      <c r="BN109" s="226"/>
      <c r="BO109" s="226"/>
    </row>
    <row r="110" spans="1:67" ht="25" customHeight="1" x14ac:dyDescent="0.35">
      <c r="A110" s="48" t="s">
        <v>1013</v>
      </c>
      <c r="B110" s="43" t="s">
        <v>128</v>
      </c>
      <c r="C110" s="10" t="s">
        <v>129</v>
      </c>
      <c r="D110" s="223" t="s">
        <v>35</v>
      </c>
      <c r="E110" s="8" t="s">
        <v>1726</v>
      </c>
      <c r="F110" s="235" t="s">
        <v>1727</v>
      </c>
      <c r="G110" s="46">
        <v>10</v>
      </c>
      <c r="H110" s="43" t="s">
        <v>128</v>
      </c>
      <c r="I110" s="48" t="s">
        <v>205</v>
      </c>
      <c r="J110" s="48" t="s">
        <v>159</v>
      </c>
      <c r="K110" s="61">
        <v>200</v>
      </c>
      <c r="L110" s="48" t="s">
        <v>239</v>
      </c>
      <c r="M110" s="10" t="s">
        <v>133</v>
      </c>
      <c r="N110" s="48"/>
      <c r="O110" s="48" t="s">
        <v>134</v>
      </c>
      <c r="P110" s="10" t="s">
        <v>149</v>
      </c>
      <c r="Q110" s="46" t="s">
        <v>136</v>
      </c>
      <c r="R110" s="46"/>
      <c r="S110" s="46"/>
      <c r="T110" s="46"/>
      <c r="U110" s="46"/>
      <c r="V110" s="46"/>
      <c r="W110" s="46"/>
      <c r="X110" s="46" t="s">
        <v>137</v>
      </c>
      <c r="Y110" s="46"/>
      <c r="Z110" s="46"/>
      <c r="AA110" s="46" t="s">
        <v>145</v>
      </c>
      <c r="AB110" s="46">
        <v>3</v>
      </c>
      <c r="AC110" s="46" t="s">
        <v>139</v>
      </c>
      <c r="AD110" s="46" t="s">
        <v>140</v>
      </c>
      <c r="AE110" s="48">
        <f t="shared" si="6"/>
        <v>20</v>
      </c>
      <c r="AF110" s="210"/>
      <c r="AG110" s="46"/>
      <c r="AH110" s="46"/>
      <c r="AI110" s="10" t="str" cm="1">
        <f t="array" ref="AI110">IF(B110="Fortinet",INDEX(#REF!,MATCH(1,('Site Addresses (Phase 2)'!AG110=#REF!)*('Site Addresses (Phase 2)'!AH110=#REF!),0)),"")</f>
        <v/>
      </c>
      <c r="AJ110" s="10" t="str">
        <f>IF(B110="Fortinet",_xlfn.IFNA(VLOOKUP(AG110,#REF!,2,FALSE),"Please select option under Full PRMA Coverage column"),"")</f>
        <v/>
      </c>
      <c r="AK110" s="10" t="str">
        <f t="shared" si="9"/>
        <v/>
      </c>
      <c r="AL110" s="10" t="str">
        <f t="shared" si="9"/>
        <v/>
      </c>
      <c r="AM110" s="210"/>
      <c r="AN110" s="46" t="s">
        <v>142</v>
      </c>
      <c r="AO110" s="46" t="s">
        <v>143</v>
      </c>
      <c r="AP110" s="46">
        <v>1</v>
      </c>
      <c r="AQ110" s="48"/>
      <c r="AR110" s="48"/>
      <c r="AS110" s="210"/>
      <c r="AT110" s="48"/>
      <c r="AU110" s="48"/>
      <c r="AV110" s="48"/>
      <c r="AW110" s="48"/>
      <c r="AX110" s="48"/>
      <c r="AY110" s="48"/>
      <c r="AZ110" s="48"/>
      <c r="BA110" s="48"/>
      <c r="BB110" s="48"/>
      <c r="BC110" s="48"/>
      <c r="BD110" s="48"/>
      <c r="BE110" s="13" t="str">
        <f t="shared" si="8"/>
        <v>SilverpeakSFP</v>
      </c>
      <c r="BF110" s="13" t="str">
        <f t="shared" si="8"/>
        <v>SilverpeakPIM</v>
      </c>
      <c r="BG110" s="13" t="str">
        <f t="shared" si="8"/>
        <v>SilverpeakBW</v>
      </c>
      <c r="BH110" s="13" t="str">
        <f t="shared" si="8"/>
        <v>SilverpeakCable</v>
      </c>
      <c r="BI110" s="13" t="str">
        <f t="shared" si="8"/>
        <v>SilverpeakPC</v>
      </c>
      <c r="BJ110" s="13" t="str">
        <f t="shared" si="7"/>
        <v>SilverpeakFull PRMA</v>
      </c>
      <c r="BL110" s="226">
        <f>IF(ISBLANK($G110),"",COUNTA($G$4:G110))</f>
        <v>107</v>
      </c>
      <c r="BM110" s="226"/>
      <c r="BN110" s="226"/>
      <c r="BO110" s="226"/>
    </row>
    <row r="111" spans="1:67" ht="25" customHeight="1" x14ac:dyDescent="0.35">
      <c r="A111" s="48" t="s">
        <v>1015</v>
      </c>
      <c r="B111" s="43" t="s">
        <v>128</v>
      </c>
      <c r="C111" s="10" t="s">
        <v>129</v>
      </c>
      <c r="D111" s="223" t="s">
        <v>36</v>
      </c>
      <c r="E111" s="8" t="s">
        <v>1728</v>
      </c>
      <c r="F111" s="235" t="s">
        <v>1729</v>
      </c>
      <c r="G111" s="46">
        <v>30</v>
      </c>
      <c r="H111" s="43" t="s">
        <v>128</v>
      </c>
      <c r="I111" s="48" t="s">
        <v>205</v>
      </c>
      <c r="J111" s="48" t="s">
        <v>147</v>
      </c>
      <c r="K111" s="61">
        <v>100</v>
      </c>
      <c r="L111" s="48" t="s">
        <v>240</v>
      </c>
      <c r="M111" s="10" t="s">
        <v>133</v>
      </c>
      <c r="N111" s="48"/>
      <c r="O111" s="48" t="s">
        <v>134</v>
      </c>
      <c r="P111" s="10" t="s">
        <v>149</v>
      </c>
      <c r="Q111" s="46" t="s">
        <v>136</v>
      </c>
      <c r="R111" s="46"/>
      <c r="S111" s="46"/>
      <c r="T111" s="46"/>
      <c r="U111" s="46"/>
      <c r="V111" s="46"/>
      <c r="W111" s="46"/>
      <c r="X111" s="46" t="s">
        <v>137</v>
      </c>
      <c r="Y111" s="46"/>
      <c r="Z111" s="46"/>
      <c r="AA111" s="46" t="s">
        <v>145</v>
      </c>
      <c r="AB111" s="46">
        <v>3</v>
      </c>
      <c r="AC111" s="46" t="s">
        <v>139</v>
      </c>
      <c r="AD111" s="46" t="s">
        <v>140</v>
      </c>
      <c r="AE111" s="48">
        <f t="shared" si="6"/>
        <v>10</v>
      </c>
      <c r="AF111" s="210"/>
      <c r="AG111" s="46"/>
      <c r="AH111" s="46"/>
      <c r="AI111" s="10" t="str" cm="1">
        <f t="array" ref="AI111">IF(B111="Fortinet",INDEX(#REF!,MATCH(1,('Site Addresses (Phase 2)'!AG111=#REF!)*('Site Addresses (Phase 2)'!AH111=#REF!),0)),"")</f>
        <v/>
      </c>
      <c r="AJ111" s="10" t="str">
        <f>IF(B111="Fortinet",_xlfn.IFNA(VLOOKUP(AG111,#REF!,2,FALSE),"Please select option under Full PRMA Coverage column"),"")</f>
        <v/>
      </c>
      <c r="AK111" s="10" t="str">
        <f t="shared" si="9"/>
        <v/>
      </c>
      <c r="AL111" s="10" t="str">
        <f t="shared" si="9"/>
        <v/>
      </c>
      <c r="AM111" s="210"/>
      <c r="AN111" s="46" t="s">
        <v>142</v>
      </c>
      <c r="AO111" s="46" t="s">
        <v>143</v>
      </c>
      <c r="AP111" s="46">
        <v>1</v>
      </c>
      <c r="AQ111" s="48"/>
      <c r="AR111" s="48"/>
      <c r="AS111" s="210"/>
      <c r="AT111" s="48"/>
      <c r="AU111" s="48"/>
      <c r="AV111" s="48"/>
      <c r="AW111" s="48"/>
      <c r="AX111" s="48"/>
      <c r="AY111" s="48"/>
      <c r="AZ111" s="48"/>
      <c r="BA111" s="48"/>
      <c r="BB111" s="48"/>
      <c r="BC111" s="48"/>
      <c r="BD111" s="48"/>
      <c r="BE111" s="13" t="str">
        <f t="shared" si="8"/>
        <v>SilverpeakSFP</v>
      </c>
      <c r="BF111" s="13" t="str">
        <f t="shared" si="8"/>
        <v>SilverpeakPIM</v>
      </c>
      <c r="BG111" s="13" t="str">
        <f t="shared" si="8"/>
        <v>SilverpeakBW</v>
      </c>
      <c r="BH111" s="13" t="str">
        <f t="shared" si="8"/>
        <v>SilverpeakCable</v>
      </c>
      <c r="BI111" s="13" t="str">
        <f t="shared" si="8"/>
        <v>SilverpeakPC</v>
      </c>
      <c r="BJ111" s="13" t="str">
        <f t="shared" si="7"/>
        <v>SilverpeakFull PRMA</v>
      </c>
      <c r="BL111" s="226">
        <f>IF(ISBLANK($G111),"",COUNTA($G$4:G111))</f>
        <v>108</v>
      </c>
      <c r="BM111" s="226"/>
      <c r="BN111" s="226"/>
      <c r="BO111" s="226"/>
    </row>
    <row r="112" spans="1:67" ht="25" customHeight="1" x14ac:dyDescent="0.35">
      <c r="A112" s="48" t="s">
        <v>1017</v>
      </c>
      <c r="B112" s="43" t="s">
        <v>128</v>
      </c>
      <c r="C112" s="10" t="s">
        <v>129</v>
      </c>
      <c r="D112" s="223" t="s">
        <v>36</v>
      </c>
      <c r="E112" s="8" t="s">
        <v>1728</v>
      </c>
      <c r="F112" s="235" t="s">
        <v>1729</v>
      </c>
      <c r="G112" s="46">
        <v>31</v>
      </c>
      <c r="H112" s="43" t="s">
        <v>128</v>
      </c>
      <c r="I112" s="48" t="s">
        <v>205</v>
      </c>
      <c r="J112" s="48" t="s">
        <v>159</v>
      </c>
      <c r="K112" s="61">
        <v>100</v>
      </c>
      <c r="L112" s="48" t="s">
        <v>240</v>
      </c>
      <c r="M112" s="10" t="s">
        <v>133</v>
      </c>
      <c r="N112" s="48"/>
      <c r="O112" s="48" t="s">
        <v>134</v>
      </c>
      <c r="P112" s="10" t="s">
        <v>149</v>
      </c>
      <c r="Q112" s="46" t="s">
        <v>136</v>
      </c>
      <c r="R112" s="46"/>
      <c r="S112" s="13"/>
      <c r="T112" s="46"/>
      <c r="U112" s="46"/>
      <c r="V112" s="46"/>
      <c r="W112" s="46"/>
      <c r="X112" s="46" t="s">
        <v>137</v>
      </c>
      <c r="Y112" s="46"/>
      <c r="Z112" s="46"/>
      <c r="AA112" s="46" t="s">
        <v>154</v>
      </c>
      <c r="AB112" s="46">
        <v>3</v>
      </c>
      <c r="AC112" s="46" t="s">
        <v>139</v>
      </c>
      <c r="AD112" s="46" t="s">
        <v>140</v>
      </c>
      <c r="AE112" s="48">
        <f t="shared" si="6"/>
        <v>10</v>
      </c>
      <c r="AF112" s="210"/>
      <c r="AG112" s="46"/>
      <c r="AH112" s="46"/>
      <c r="AI112" s="10" t="str" cm="1">
        <f t="array" ref="AI112">IF(B112="Fortinet",INDEX(#REF!,MATCH(1,('Site Addresses (Phase 2)'!AG112=#REF!)*('Site Addresses (Phase 2)'!AH112=#REF!),0)),"")</f>
        <v/>
      </c>
      <c r="AJ112" s="10" t="str">
        <f>IF(B112="Fortinet",_xlfn.IFNA(VLOOKUP(AG112,#REF!,2,FALSE),"Please select option under Full PRMA Coverage column"),"")</f>
        <v/>
      </c>
      <c r="AK112" s="10" t="str">
        <f t="shared" si="9"/>
        <v/>
      </c>
      <c r="AL112" s="10" t="str">
        <f t="shared" si="9"/>
        <v/>
      </c>
      <c r="AM112" s="210"/>
      <c r="AN112" s="46" t="s">
        <v>142</v>
      </c>
      <c r="AO112" s="46" t="s">
        <v>143</v>
      </c>
      <c r="AP112" s="46">
        <v>1</v>
      </c>
      <c r="AQ112" s="48"/>
      <c r="AR112" s="48"/>
      <c r="AS112" s="210"/>
      <c r="AT112" s="48"/>
      <c r="AU112" s="48"/>
      <c r="AV112" s="48"/>
      <c r="AW112" s="48"/>
      <c r="AX112" s="48"/>
      <c r="AY112" s="48"/>
      <c r="AZ112" s="48"/>
      <c r="BA112" s="48"/>
      <c r="BB112" s="48"/>
      <c r="BC112" s="48"/>
      <c r="BD112" s="48"/>
      <c r="BE112" s="13" t="str">
        <f t="shared" si="8"/>
        <v>SilverpeakSFP</v>
      </c>
      <c r="BF112" s="13" t="str">
        <f t="shared" si="8"/>
        <v>SilverpeakPIM</v>
      </c>
      <c r="BG112" s="13" t="str">
        <f t="shared" si="8"/>
        <v>SilverpeakBW</v>
      </c>
      <c r="BH112" s="13" t="str">
        <f t="shared" si="8"/>
        <v>SilverpeakCable</v>
      </c>
      <c r="BI112" s="13" t="str">
        <f t="shared" si="8"/>
        <v>SilverpeakPC</v>
      </c>
      <c r="BJ112" s="13" t="str">
        <f t="shared" si="7"/>
        <v>SilverpeakFull PRMA</v>
      </c>
      <c r="BL112" s="226">
        <f>IF(ISBLANK($G112),"",COUNTA($G$4:G112))</f>
        <v>109</v>
      </c>
      <c r="BM112" s="226"/>
      <c r="BN112" s="226"/>
      <c r="BO112" s="226"/>
    </row>
    <row r="113" spans="1:67" ht="25" customHeight="1" x14ac:dyDescent="0.35">
      <c r="A113" s="48" t="s">
        <v>1019</v>
      </c>
      <c r="B113" s="43" t="s">
        <v>128</v>
      </c>
      <c r="C113" s="10" t="s">
        <v>129</v>
      </c>
      <c r="D113" s="223" t="s">
        <v>37</v>
      </c>
      <c r="E113" s="8" t="s">
        <v>1730</v>
      </c>
      <c r="F113" s="108" t="s">
        <v>1730</v>
      </c>
      <c r="G113" s="46">
        <v>36</v>
      </c>
      <c r="H113" s="43" t="s">
        <v>128</v>
      </c>
      <c r="I113" s="48" t="s">
        <v>205</v>
      </c>
      <c r="J113" s="48" t="s">
        <v>147</v>
      </c>
      <c r="K113" s="61">
        <v>50</v>
      </c>
      <c r="L113" s="48" t="s">
        <v>243</v>
      </c>
      <c r="M113" s="10" t="s">
        <v>133</v>
      </c>
      <c r="N113" s="48"/>
      <c r="O113" s="48" t="s">
        <v>134</v>
      </c>
      <c r="P113" s="10" t="s">
        <v>160</v>
      </c>
      <c r="Q113" s="46" t="s">
        <v>136</v>
      </c>
      <c r="R113" s="48"/>
      <c r="S113" s="48"/>
      <c r="T113" s="48"/>
      <c r="U113" s="48"/>
      <c r="V113" s="48"/>
      <c r="W113" s="48"/>
      <c r="X113" s="46" t="s">
        <v>137</v>
      </c>
      <c r="Y113" s="46"/>
      <c r="Z113" s="46"/>
      <c r="AA113" s="46" t="s">
        <v>145</v>
      </c>
      <c r="AB113" s="46">
        <v>3</v>
      </c>
      <c r="AC113" s="46" t="s">
        <v>139</v>
      </c>
      <c r="AD113" s="46" t="s">
        <v>140</v>
      </c>
      <c r="AE113" s="10">
        <f t="shared" si="6"/>
        <v>5</v>
      </c>
      <c r="AF113" s="210"/>
      <c r="AG113" s="46"/>
      <c r="AH113" s="46"/>
      <c r="AI113" s="10" t="str" cm="1">
        <f t="array" ref="AI113">IF(B113="Fortinet",INDEX(#REF!,MATCH(1,('Site Addresses (Phase 2)'!AG113=#REF!)*('Site Addresses (Phase 2)'!AH113=#REF!),0)),"")</f>
        <v/>
      </c>
      <c r="AJ113" s="10" t="str">
        <f>IF(B113="Fortinet",_xlfn.IFNA(VLOOKUP(AG113,#REF!,2,FALSE),"Please select option under Full PRMA Coverage column"),"")</f>
        <v/>
      </c>
      <c r="AK113" s="10" t="str">
        <f t="shared" si="9"/>
        <v/>
      </c>
      <c r="AL113" s="10" t="str">
        <f t="shared" si="9"/>
        <v/>
      </c>
      <c r="AM113" s="210"/>
      <c r="AN113" s="46" t="s">
        <v>142</v>
      </c>
      <c r="AO113" s="46" t="s">
        <v>143</v>
      </c>
      <c r="AP113" s="46">
        <v>1</v>
      </c>
      <c r="AQ113" s="48"/>
      <c r="AR113" s="48"/>
      <c r="AS113" s="210"/>
      <c r="AT113" s="48"/>
      <c r="AU113" s="48"/>
      <c r="AV113" s="48"/>
      <c r="AW113" s="48"/>
      <c r="AX113" s="48"/>
      <c r="AY113" s="48"/>
      <c r="AZ113" s="48"/>
      <c r="BA113" s="48"/>
      <c r="BB113" s="48"/>
      <c r="BC113" s="48"/>
      <c r="BD113" s="48"/>
      <c r="BE113" s="13" t="str">
        <f t="shared" si="8"/>
        <v>SilverpeakSFP</v>
      </c>
      <c r="BF113" s="13" t="str">
        <f t="shared" si="8"/>
        <v>SilverpeakPIM</v>
      </c>
      <c r="BG113" s="13" t="str">
        <f t="shared" si="8"/>
        <v>SilverpeakBW</v>
      </c>
      <c r="BH113" s="13" t="str">
        <f t="shared" si="8"/>
        <v>SilverpeakCable</v>
      </c>
      <c r="BI113" s="13" t="str">
        <f t="shared" si="8"/>
        <v>SilverpeakPC</v>
      </c>
      <c r="BJ113" s="13" t="str">
        <f t="shared" si="7"/>
        <v>SilverpeakFull PRMA</v>
      </c>
      <c r="BL113" s="226">
        <f>IF(ISBLANK($G113),"",COUNTA($G$4:G113))</f>
        <v>110</v>
      </c>
      <c r="BM113" s="226"/>
      <c r="BN113" s="226"/>
      <c r="BO113" s="226"/>
    </row>
    <row r="114" spans="1:67" ht="25" customHeight="1" x14ac:dyDescent="0.35">
      <c r="A114" s="48" t="s">
        <v>1021</v>
      </c>
      <c r="B114" s="43" t="s">
        <v>128</v>
      </c>
      <c r="C114" s="10" t="s">
        <v>129</v>
      </c>
      <c r="D114" s="223" t="s">
        <v>37</v>
      </c>
      <c r="E114" s="8" t="s">
        <v>1730</v>
      </c>
      <c r="F114" s="108" t="s">
        <v>1730</v>
      </c>
      <c r="G114" s="46">
        <v>37</v>
      </c>
      <c r="H114" s="43" t="s">
        <v>128</v>
      </c>
      <c r="I114" s="48" t="s">
        <v>205</v>
      </c>
      <c r="J114" s="48" t="s">
        <v>159</v>
      </c>
      <c r="K114" s="61">
        <v>50</v>
      </c>
      <c r="L114" s="48" t="s">
        <v>243</v>
      </c>
      <c r="M114" s="10" t="s">
        <v>133</v>
      </c>
      <c r="N114" s="48"/>
      <c r="O114" s="48" t="s">
        <v>134</v>
      </c>
      <c r="P114" s="10" t="s">
        <v>160</v>
      </c>
      <c r="Q114" s="46" t="s">
        <v>136</v>
      </c>
      <c r="R114" s="46"/>
      <c r="S114" s="46"/>
      <c r="T114" s="46"/>
      <c r="U114" s="46"/>
      <c r="V114" s="46"/>
      <c r="W114" s="46"/>
      <c r="X114" s="46" t="s">
        <v>137</v>
      </c>
      <c r="Y114" s="46"/>
      <c r="Z114" s="46"/>
      <c r="AA114" s="46" t="s">
        <v>138</v>
      </c>
      <c r="AB114" s="46">
        <v>3</v>
      </c>
      <c r="AC114" s="46" t="s">
        <v>139</v>
      </c>
      <c r="AD114" s="46" t="s">
        <v>140</v>
      </c>
      <c r="AE114" s="10">
        <f t="shared" si="6"/>
        <v>5</v>
      </c>
      <c r="AF114" s="210"/>
      <c r="AG114" s="46"/>
      <c r="AH114" s="46" t="s">
        <v>142</v>
      </c>
      <c r="AI114" s="46" t="s">
        <v>143</v>
      </c>
      <c r="AJ114" s="46">
        <v>1</v>
      </c>
      <c r="AK114" s="10" t="str">
        <f t="shared" si="9"/>
        <v/>
      </c>
      <c r="AL114" s="10" t="str">
        <f t="shared" si="9"/>
        <v/>
      </c>
      <c r="AM114" s="210"/>
      <c r="AN114" s="46" t="s">
        <v>142</v>
      </c>
      <c r="AO114" s="46" t="s">
        <v>143</v>
      </c>
      <c r="AP114" s="46">
        <v>1</v>
      </c>
      <c r="AQ114" s="48"/>
      <c r="AR114" s="48"/>
      <c r="AS114" s="210"/>
      <c r="AT114" s="48"/>
      <c r="AU114" s="48"/>
      <c r="AV114" s="48"/>
      <c r="AW114" s="48"/>
      <c r="AX114" s="48"/>
      <c r="AY114" s="48"/>
      <c r="AZ114" s="48"/>
      <c r="BA114" s="48"/>
      <c r="BB114" s="48"/>
      <c r="BC114" s="48"/>
      <c r="BD114" s="48"/>
      <c r="BE114" s="13" t="str">
        <f t="shared" si="8"/>
        <v>SilverpeakSFP</v>
      </c>
      <c r="BF114" s="13" t="str">
        <f t="shared" si="8"/>
        <v>SilverpeakPIM</v>
      </c>
      <c r="BG114" s="13" t="str">
        <f t="shared" si="8"/>
        <v>SilverpeakBW</v>
      </c>
      <c r="BH114" s="13" t="str">
        <f t="shared" si="8"/>
        <v>SilverpeakCable</v>
      </c>
      <c r="BI114" s="13" t="str">
        <f t="shared" si="8"/>
        <v>SilverpeakPC</v>
      </c>
      <c r="BJ114" s="13" t="str">
        <f t="shared" si="7"/>
        <v>SilverpeakFull PRMA</v>
      </c>
      <c r="BL114" s="226">
        <f>IF(ISBLANK($G114),"",COUNTA($G$4:G114))</f>
        <v>111</v>
      </c>
      <c r="BM114" s="226"/>
      <c r="BN114" s="226"/>
      <c r="BO114" s="226"/>
    </row>
    <row r="115" spans="1:67" ht="25" customHeight="1" x14ac:dyDescent="0.35">
      <c r="A115" s="48" t="s">
        <v>1023</v>
      </c>
      <c r="B115" s="43" t="s">
        <v>128</v>
      </c>
      <c r="C115" s="10" t="s">
        <v>129</v>
      </c>
      <c r="D115" s="223" t="s">
        <v>37</v>
      </c>
      <c r="E115" s="8" t="s">
        <v>1731</v>
      </c>
      <c r="F115" s="108" t="s">
        <v>1731</v>
      </c>
      <c r="G115" s="60">
        <v>30</v>
      </c>
      <c r="H115" s="43" t="s">
        <v>128</v>
      </c>
      <c r="I115" s="48" t="s">
        <v>205</v>
      </c>
      <c r="J115" s="48" t="s">
        <v>147</v>
      </c>
      <c r="K115" s="61">
        <v>100</v>
      </c>
      <c r="L115" s="48" t="s">
        <v>244</v>
      </c>
      <c r="M115" s="10" t="s">
        <v>133</v>
      </c>
      <c r="N115" s="48"/>
      <c r="O115" s="48" t="s">
        <v>134</v>
      </c>
      <c r="P115" s="10" t="s">
        <v>149</v>
      </c>
      <c r="Q115" s="46" t="s">
        <v>136</v>
      </c>
      <c r="R115" s="46"/>
      <c r="S115" s="46"/>
      <c r="T115" s="46"/>
      <c r="U115" s="46"/>
      <c r="V115" s="46"/>
      <c r="W115" s="46"/>
      <c r="X115" s="46" t="s">
        <v>137</v>
      </c>
      <c r="Y115" s="46"/>
      <c r="Z115" s="46"/>
      <c r="AA115" s="46" t="s">
        <v>138</v>
      </c>
      <c r="AB115" s="46">
        <v>3</v>
      </c>
      <c r="AC115" s="46" t="s">
        <v>139</v>
      </c>
      <c r="AD115" s="46" t="s">
        <v>140</v>
      </c>
      <c r="AE115" s="10">
        <f t="shared" si="6"/>
        <v>10</v>
      </c>
      <c r="AF115" s="210"/>
      <c r="AG115" s="46"/>
      <c r="AH115" s="46" t="s">
        <v>142</v>
      </c>
      <c r="AI115" s="46" t="s">
        <v>143</v>
      </c>
      <c r="AJ115" s="46">
        <v>1</v>
      </c>
      <c r="AK115" s="10" t="str">
        <f t="shared" si="9"/>
        <v/>
      </c>
      <c r="AL115" s="10" t="str">
        <f t="shared" si="9"/>
        <v/>
      </c>
      <c r="AM115" s="210"/>
      <c r="AN115" s="46" t="s">
        <v>142</v>
      </c>
      <c r="AO115" s="46" t="s">
        <v>143</v>
      </c>
      <c r="AP115" s="46">
        <v>1</v>
      </c>
      <c r="AQ115" s="48"/>
      <c r="AR115" s="48"/>
      <c r="AS115" s="210"/>
      <c r="AT115" s="48"/>
      <c r="AU115" s="48"/>
      <c r="AV115" s="48"/>
      <c r="AW115" s="48"/>
      <c r="AX115" s="48"/>
      <c r="AY115" s="48"/>
      <c r="AZ115" s="48"/>
      <c r="BA115" s="48"/>
      <c r="BB115" s="48"/>
      <c r="BC115" s="48"/>
      <c r="BD115" s="48"/>
      <c r="BE115" s="13" t="str">
        <f t="shared" si="8"/>
        <v>SilverpeakSFP</v>
      </c>
      <c r="BF115" s="13" t="str">
        <f t="shared" si="8"/>
        <v>SilverpeakPIM</v>
      </c>
      <c r="BG115" s="13" t="str">
        <f t="shared" si="8"/>
        <v>SilverpeakBW</v>
      </c>
      <c r="BH115" s="13" t="str">
        <f t="shared" si="8"/>
        <v>SilverpeakCable</v>
      </c>
      <c r="BI115" s="13" t="str">
        <f t="shared" si="8"/>
        <v>SilverpeakPC</v>
      </c>
      <c r="BJ115" s="13" t="str">
        <f t="shared" si="7"/>
        <v>SilverpeakFull PRMA</v>
      </c>
      <c r="BL115" s="226">
        <f>IF(ISBLANK($G115),"",COUNTA($G$4:G115))</f>
        <v>112</v>
      </c>
      <c r="BM115" s="226"/>
      <c r="BN115" s="226"/>
      <c r="BO115" s="226"/>
    </row>
    <row r="116" spans="1:67" ht="25" customHeight="1" x14ac:dyDescent="0.35">
      <c r="A116" s="48" t="s">
        <v>1025</v>
      </c>
      <c r="B116" s="43" t="s">
        <v>128</v>
      </c>
      <c r="C116" s="10" t="s">
        <v>129</v>
      </c>
      <c r="D116" s="223" t="s">
        <v>37</v>
      </c>
      <c r="E116" s="8" t="s">
        <v>1731</v>
      </c>
      <c r="F116" s="108" t="s">
        <v>1731</v>
      </c>
      <c r="G116" s="60">
        <v>31</v>
      </c>
      <c r="H116" s="43" t="s">
        <v>128</v>
      </c>
      <c r="I116" s="48" t="s">
        <v>205</v>
      </c>
      <c r="J116" s="48" t="s">
        <v>159</v>
      </c>
      <c r="K116" s="61">
        <v>100</v>
      </c>
      <c r="L116" s="48" t="s">
        <v>244</v>
      </c>
      <c r="M116" s="10" t="s">
        <v>133</v>
      </c>
      <c r="N116" s="48"/>
      <c r="O116" s="48" t="s">
        <v>134</v>
      </c>
      <c r="P116" s="10" t="s">
        <v>149</v>
      </c>
      <c r="Q116" s="46" t="s">
        <v>136</v>
      </c>
      <c r="R116" s="46"/>
      <c r="S116" s="46"/>
      <c r="T116" s="46"/>
      <c r="U116" s="46"/>
      <c r="V116" s="46"/>
      <c r="W116" s="46"/>
      <c r="X116" s="46" t="s">
        <v>137</v>
      </c>
      <c r="Y116" s="46"/>
      <c r="Z116" s="46"/>
      <c r="AA116" s="46" t="s">
        <v>138</v>
      </c>
      <c r="AB116" s="46">
        <v>3</v>
      </c>
      <c r="AC116" s="46" t="s">
        <v>139</v>
      </c>
      <c r="AD116" s="46" t="s">
        <v>140</v>
      </c>
      <c r="AE116" s="10">
        <f t="shared" si="6"/>
        <v>10</v>
      </c>
      <c r="AF116" s="210"/>
      <c r="AG116" s="46"/>
      <c r="AH116" s="46" t="s">
        <v>142</v>
      </c>
      <c r="AI116" s="46" t="s">
        <v>143</v>
      </c>
      <c r="AJ116" s="46">
        <v>1</v>
      </c>
      <c r="AK116" s="10" t="str">
        <f t="shared" si="9"/>
        <v/>
      </c>
      <c r="AL116" s="10" t="str">
        <f t="shared" si="9"/>
        <v/>
      </c>
      <c r="AM116" s="210"/>
      <c r="AN116" s="46" t="s">
        <v>142</v>
      </c>
      <c r="AO116" s="46" t="s">
        <v>143</v>
      </c>
      <c r="AP116" s="46">
        <v>1</v>
      </c>
      <c r="AQ116" s="48"/>
      <c r="AR116" s="48"/>
      <c r="AS116" s="210"/>
      <c r="AT116" s="48"/>
      <c r="AU116" s="48"/>
      <c r="AV116" s="48"/>
      <c r="AW116" s="48"/>
      <c r="AX116" s="48"/>
      <c r="AY116" s="48"/>
      <c r="AZ116" s="48"/>
      <c r="BA116" s="48"/>
      <c r="BB116" s="48"/>
      <c r="BC116" s="48"/>
      <c r="BD116" s="48"/>
      <c r="BE116" s="13" t="str">
        <f t="shared" si="8"/>
        <v>SilverpeakSFP</v>
      </c>
      <c r="BF116" s="13" t="str">
        <f t="shared" si="8"/>
        <v>SilverpeakPIM</v>
      </c>
      <c r="BG116" s="13" t="str">
        <f t="shared" si="8"/>
        <v>SilverpeakBW</v>
      </c>
      <c r="BH116" s="13" t="str">
        <f t="shared" si="8"/>
        <v>SilverpeakCable</v>
      </c>
      <c r="BI116" s="13" t="str">
        <f t="shared" si="8"/>
        <v>SilverpeakPC</v>
      </c>
      <c r="BJ116" s="13" t="str">
        <f t="shared" si="7"/>
        <v>SilverpeakFull PRMA</v>
      </c>
      <c r="BL116" s="226">
        <f>IF(ISBLANK($G116),"",COUNTA($G$4:G116))</f>
        <v>113</v>
      </c>
      <c r="BM116" s="226"/>
      <c r="BN116" s="226"/>
      <c r="BO116" s="226"/>
    </row>
    <row r="117" spans="1:67" ht="25" customHeight="1" x14ac:dyDescent="0.35">
      <c r="A117" s="48" t="s">
        <v>1027</v>
      </c>
      <c r="B117" s="43" t="s">
        <v>128</v>
      </c>
      <c r="C117" s="10" t="s">
        <v>129</v>
      </c>
      <c r="D117" s="223" t="s">
        <v>21</v>
      </c>
      <c r="E117" s="8" t="s">
        <v>1618</v>
      </c>
      <c r="F117" s="108" t="s">
        <v>1618</v>
      </c>
      <c r="G117" s="60">
        <v>11</v>
      </c>
      <c r="H117" s="43" t="s">
        <v>128</v>
      </c>
      <c r="I117" s="48" t="s">
        <v>205</v>
      </c>
      <c r="J117" s="48" t="s">
        <v>147</v>
      </c>
      <c r="K117" s="61">
        <v>500</v>
      </c>
      <c r="L117" s="48" t="s">
        <v>245</v>
      </c>
      <c r="M117" s="10" t="s">
        <v>133</v>
      </c>
      <c r="N117" s="48"/>
      <c r="O117" s="48" t="s">
        <v>134</v>
      </c>
      <c r="P117" s="10" t="s">
        <v>149</v>
      </c>
      <c r="Q117" s="46" t="s">
        <v>136</v>
      </c>
      <c r="R117" s="46"/>
      <c r="S117" s="46"/>
      <c r="T117" s="46"/>
      <c r="U117" s="46"/>
      <c r="V117" s="46"/>
      <c r="W117" s="46"/>
      <c r="X117" s="46" t="s">
        <v>137</v>
      </c>
      <c r="Y117" s="46"/>
      <c r="Z117" s="46"/>
      <c r="AA117" s="46" t="s">
        <v>138</v>
      </c>
      <c r="AB117" s="46">
        <v>3</v>
      </c>
      <c r="AC117" s="46" t="s">
        <v>139</v>
      </c>
      <c r="AD117" s="46" t="s">
        <v>140</v>
      </c>
      <c r="AE117" s="10">
        <f t="shared" si="6"/>
        <v>50</v>
      </c>
      <c r="AF117" s="210"/>
      <c r="AG117" s="46"/>
      <c r="AH117" s="46" t="s">
        <v>142</v>
      </c>
      <c r="AI117" s="46" t="s">
        <v>143</v>
      </c>
      <c r="AJ117" s="46">
        <v>1</v>
      </c>
      <c r="AK117" s="10" t="str">
        <f t="shared" si="9"/>
        <v/>
      </c>
      <c r="AL117" s="10" t="str">
        <f t="shared" si="9"/>
        <v/>
      </c>
      <c r="AM117" s="210"/>
      <c r="AN117" s="46" t="s">
        <v>142</v>
      </c>
      <c r="AO117" s="46" t="s">
        <v>143</v>
      </c>
      <c r="AP117" s="46">
        <v>1</v>
      </c>
      <c r="AQ117" s="48"/>
      <c r="AR117" s="48"/>
      <c r="AS117" s="210"/>
      <c r="AT117" s="48"/>
      <c r="AU117" s="48"/>
      <c r="AV117" s="48"/>
      <c r="AW117" s="48"/>
      <c r="AX117" s="48"/>
      <c r="AY117" s="48"/>
      <c r="AZ117" s="48"/>
      <c r="BA117" s="48"/>
      <c r="BB117" s="48"/>
      <c r="BC117" s="48"/>
      <c r="BD117" s="48"/>
      <c r="BE117" s="13" t="str">
        <f t="shared" si="8"/>
        <v>SilverpeakSFP</v>
      </c>
      <c r="BF117" s="13" t="str">
        <f t="shared" si="8"/>
        <v>SilverpeakPIM</v>
      </c>
      <c r="BG117" s="13" t="str">
        <f t="shared" si="8"/>
        <v>SilverpeakBW</v>
      </c>
      <c r="BH117" s="13" t="str">
        <f t="shared" si="8"/>
        <v>SilverpeakCable</v>
      </c>
      <c r="BI117" s="13" t="str">
        <f t="shared" si="8"/>
        <v>SilverpeakPC</v>
      </c>
      <c r="BJ117" s="13" t="str">
        <f t="shared" si="7"/>
        <v>SilverpeakFull PRMA</v>
      </c>
      <c r="BL117" s="226">
        <f>IF(ISBLANK($G117),"",COUNTA($G$4:G117))</f>
        <v>114</v>
      </c>
      <c r="BM117" s="226"/>
      <c r="BN117" s="226"/>
      <c r="BO117" s="226"/>
    </row>
    <row r="118" spans="1:67" ht="25" customHeight="1" x14ac:dyDescent="0.35">
      <c r="A118" s="48" t="s">
        <v>1029</v>
      </c>
      <c r="B118" s="43" t="s">
        <v>128</v>
      </c>
      <c r="C118" s="10" t="s">
        <v>129</v>
      </c>
      <c r="D118" s="223" t="s">
        <v>21</v>
      </c>
      <c r="E118" s="8" t="s">
        <v>1618</v>
      </c>
      <c r="F118" s="108" t="s">
        <v>1618</v>
      </c>
      <c r="G118" s="46">
        <v>12</v>
      </c>
      <c r="H118" s="43" t="s">
        <v>128</v>
      </c>
      <c r="I118" s="48" t="s">
        <v>205</v>
      </c>
      <c r="J118" s="48" t="s">
        <v>159</v>
      </c>
      <c r="K118" s="61">
        <v>500</v>
      </c>
      <c r="L118" s="48" t="s">
        <v>245</v>
      </c>
      <c r="M118" s="10" t="s">
        <v>133</v>
      </c>
      <c r="N118" s="48"/>
      <c r="O118" s="48" t="s">
        <v>134</v>
      </c>
      <c r="P118" s="10" t="s">
        <v>149</v>
      </c>
      <c r="Q118" s="46" t="s">
        <v>136</v>
      </c>
      <c r="R118" s="48"/>
      <c r="S118" s="48"/>
      <c r="T118" s="48"/>
      <c r="U118" s="48"/>
      <c r="V118" s="48"/>
      <c r="W118" s="48"/>
      <c r="X118" s="46" t="s">
        <v>137</v>
      </c>
      <c r="Y118" s="46"/>
      <c r="Z118" s="46"/>
      <c r="AA118" s="46" t="s">
        <v>145</v>
      </c>
      <c r="AB118" s="46">
        <v>3</v>
      </c>
      <c r="AC118" s="46" t="s">
        <v>139</v>
      </c>
      <c r="AD118" s="46" t="s">
        <v>140</v>
      </c>
      <c r="AE118" s="10">
        <f t="shared" si="6"/>
        <v>50</v>
      </c>
      <c r="AF118" s="210"/>
      <c r="AG118" s="46"/>
      <c r="AH118" s="46"/>
      <c r="AI118" s="10" t="str" cm="1">
        <f t="array" ref="AI118">IF(B118="Fortinet",INDEX(#REF!,MATCH(1,('Site Addresses (Phase 2)'!AG118=#REF!)*('Site Addresses (Phase 2)'!AH118=#REF!),0)),"")</f>
        <v/>
      </c>
      <c r="AJ118" s="10" t="str">
        <f>IF(B118="Fortinet",_xlfn.IFNA(VLOOKUP(AG118,#REF!,2,FALSE),"Please select option under Full PRMA Coverage column"),"")</f>
        <v/>
      </c>
      <c r="AK118" s="10" t="str">
        <f t="shared" si="9"/>
        <v/>
      </c>
      <c r="AL118" s="10" t="str">
        <f t="shared" si="9"/>
        <v/>
      </c>
      <c r="AM118" s="210"/>
      <c r="AN118" s="46" t="s">
        <v>142</v>
      </c>
      <c r="AO118" s="46" t="s">
        <v>143</v>
      </c>
      <c r="AP118" s="46">
        <v>1</v>
      </c>
      <c r="AQ118" s="48"/>
      <c r="AR118" s="48"/>
      <c r="AS118" s="210"/>
      <c r="AT118" s="48"/>
      <c r="AU118" s="48"/>
      <c r="AV118" s="48"/>
      <c r="AW118" s="48"/>
      <c r="AX118" s="48"/>
      <c r="AY118" s="48"/>
      <c r="AZ118" s="48"/>
      <c r="BA118" s="48"/>
      <c r="BB118" s="48"/>
      <c r="BC118" s="48"/>
      <c r="BD118" s="48"/>
      <c r="BE118" s="13" t="str">
        <f t="shared" si="8"/>
        <v>SilverpeakSFP</v>
      </c>
      <c r="BF118" s="13" t="str">
        <f t="shared" si="8"/>
        <v>SilverpeakPIM</v>
      </c>
      <c r="BG118" s="13" t="str">
        <f t="shared" si="8"/>
        <v>SilverpeakBW</v>
      </c>
      <c r="BH118" s="13" t="str">
        <f t="shared" si="8"/>
        <v>SilverpeakCable</v>
      </c>
      <c r="BI118" s="13" t="str">
        <f t="shared" si="8"/>
        <v>SilverpeakPC</v>
      </c>
      <c r="BJ118" s="13" t="str">
        <f t="shared" si="7"/>
        <v>SilverpeakFull PRMA</v>
      </c>
      <c r="BL118" s="226">
        <f>IF(ISBLANK($G118),"",COUNTA($G$4:G118))</f>
        <v>115</v>
      </c>
      <c r="BM118" s="226"/>
      <c r="BN118" s="226"/>
      <c r="BO118" s="226"/>
    </row>
    <row r="119" spans="1:67" ht="25" customHeight="1" x14ac:dyDescent="0.35">
      <c r="A119" s="48" t="s">
        <v>1031</v>
      </c>
      <c r="B119" s="43" t="s">
        <v>128</v>
      </c>
      <c r="C119" s="10" t="s">
        <v>129</v>
      </c>
      <c r="D119" s="223" t="s">
        <v>34</v>
      </c>
      <c r="E119" s="8" t="s">
        <v>1569</v>
      </c>
      <c r="F119" s="108" t="s">
        <v>1569</v>
      </c>
      <c r="G119" s="46">
        <v>30</v>
      </c>
      <c r="H119" s="43" t="s">
        <v>128</v>
      </c>
      <c r="I119" s="48" t="s">
        <v>205</v>
      </c>
      <c r="J119" s="48" t="s">
        <v>147</v>
      </c>
      <c r="K119" s="61">
        <v>100</v>
      </c>
      <c r="L119" s="48" t="s">
        <v>246</v>
      </c>
      <c r="M119" s="10" t="s">
        <v>133</v>
      </c>
      <c r="N119" s="48"/>
      <c r="O119" s="48" t="s">
        <v>134</v>
      </c>
      <c r="P119" s="10" t="s">
        <v>149</v>
      </c>
      <c r="Q119" s="46" t="s">
        <v>136</v>
      </c>
      <c r="R119" s="48"/>
      <c r="S119" s="48"/>
      <c r="T119" s="48"/>
      <c r="U119" s="48"/>
      <c r="V119" s="48"/>
      <c r="W119" s="48"/>
      <c r="X119" s="46" t="s">
        <v>137</v>
      </c>
      <c r="Y119" s="46"/>
      <c r="Z119" s="46"/>
      <c r="AA119" s="46" t="s">
        <v>145</v>
      </c>
      <c r="AB119" s="46">
        <v>3</v>
      </c>
      <c r="AC119" s="46" t="s">
        <v>139</v>
      </c>
      <c r="AD119" s="46" t="s">
        <v>140</v>
      </c>
      <c r="AE119" s="10">
        <f t="shared" si="6"/>
        <v>10</v>
      </c>
      <c r="AF119" s="210"/>
      <c r="AG119" s="46"/>
      <c r="AH119" s="46"/>
      <c r="AI119" s="10" t="str" cm="1">
        <f t="array" ref="AI119">IF(B119="Fortinet",INDEX(#REF!,MATCH(1,('Site Addresses (Phase 2)'!AG119=#REF!)*('Site Addresses (Phase 2)'!AH119=#REF!),0)),"")</f>
        <v/>
      </c>
      <c r="AJ119" s="10" t="str">
        <f>IF(B119="Fortinet",_xlfn.IFNA(VLOOKUP(AG119,#REF!,2,FALSE),"Please select option under Full PRMA Coverage column"),"")</f>
        <v/>
      </c>
      <c r="AK119" s="10" t="str">
        <f t="shared" ref="AK119:AL145" si="10">IF($B119="Fortinet","SS to fill in","")</f>
        <v/>
      </c>
      <c r="AL119" s="10" t="str">
        <f t="shared" si="10"/>
        <v/>
      </c>
      <c r="AM119" s="210"/>
      <c r="AN119" s="46" t="s">
        <v>142</v>
      </c>
      <c r="AO119" s="46" t="s">
        <v>143</v>
      </c>
      <c r="AP119" s="46">
        <v>1</v>
      </c>
      <c r="AQ119" s="48"/>
      <c r="AR119" s="48"/>
      <c r="AS119" s="210"/>
      <c r="AT119" s="48"/>
      <c r="AU119" s="48"/>
      <c r="AV119" s="48"/>
      <c r="AW119" s="48"/>
      <c r="AX119" s="48"/>
      <c r="AY119" s="48"/>
      <c r="AZ119" s="48"/>
      <c r="BA119" s="48"/>
      <c r="BB119" s="48"/>
      <c r="BC119" s="48"/>
      <c r="BD119" s="48"/>
      <c r="BE119" s="13" t="str">
        <f t="shared" si="8"/>
        <v>SilverpeakSFP</v>
      </c>
      <c r="BF119" s="13" t="str">
        <f t="shared" si="8"/>
        <v>SilverpeakPIM</v>
      </c>
      <c r="BG119" s="13" t="str">
        <f t="shared" si="8"/>
        <v>SilverpeakBW</v>
      </c>
      <c r="BH119" s="13" t="str">
        <f t="shared" si="8"/>
        <v>SilverpeakCable</v>
      </c>
      <c r="BI119" s="13" t="str">
        <f t="shared" si="8"/>
        <v>SilverpeakPC</v>
      </c>
      <c r="BJ119" s="13" t="str">
        <f t="shared" si="7"/>
        <v>SilverpeakFull PRMA</v>
      </c>
      <c r="BL119" s="226">
        <f>IF(ISBLANK($G119),"",COUNTA($G$4:G119))</f>
        <v>116</v>
      </c>
      <c r="BM119" s="226"/>
      <c r="BN119" s="226"/>
      <c r="BO119" s="226"/>
    </row>
    <row r="120" spans="1:67" ht="25" customHeight="1" x14ac:dyDescent="0.35">
      <c r="A120" s="48" t="s">
        <v>1033</v>
      </c>
      <c r="B120" s="43" t="s">
        <v>128</v>
      </c>
      <c r="C120" s="10" t="s">
        <v>129</v>
      </c>
      <c r="D120" s="223" t="s">
        <v>34</v>
      </c>
      <c r="E120" s="8" t="s">
        <v>1569</v>
      </c>
      <c r="F120" s="108" t="s">
        <v>1569</v>
      </c>
      <c r="G120" s="46">
        <v>31</v>
      </c>
      <c r="H120" s="43" t="s">
        <v>128</v>
      </c>
      <c r="I120" s="48" t="s">
        <v>205</v>
      </c>
      <c r="J120" s="48" t="s">
        <v>159</v>
      </c>
      <c r="K120" s="61">
        <v>100</v>
      </c>
      <c r="L120" s="48" t="s">
        <v>246</v>
      </c>
      <c r="M120" s="10" t="s">
        <v>133</v>
      </c>
      <c r="N120" s="48"/>
      <c r="O120" s="48" t="s">
        <v>134</v>
      </c>
      <c r="P120" s="10" t="s">
        <v>149</v>
      </c>
      <c r="Q120" s="46" t="s">
        <v>136</v>
      </c>
      <c r="R120" s="48"/>
      <c r="S120" s="48"/>
      <c r="T120" s="48"/>
      <c r="U120" s="48"/>
      <c r="V120" s="48"/>
      <c r="W120" s="48"/>
      <c r="X120" s="46" t="s">
        <v>137</v>
      </c>
      <c r="Y120" s="46"/>
      <c r="Z120" s="46"/>
      <c r="AA120" s="46" t="s">
        <v>145</v>
      </c>
      <c r="AB120" s="46">
        <v>3</v>
      </c>
      <c r="AC120" s="46" t="s">
        <v>139</v>
      </c>
      <c r="AD120" s="46" t="s">
        <v>140</v>
      </c>
      <c r="AE120" s="10">
        <f t="shared" si="6"/>
        <v>10</v>
      </c>
      <c r="AF120" s="210"/>
      <c r="AG120" s="46"/>
      <c r="AH120" s="46"/>
      <c r="AI120" s="10" t="str" cm="1">
        <f t="array" ref="AI120">IF(B120="Fortinet",INDEX(#REF!,MATCH(1,('Site Addresses (Phase 2)'!AG120=#REF!)*('Site Addresses (Phase 2)'!AH120=#REF!),0)),"")</f>
        <v/>
      </c>
      <c r="AJ120" s="10" t="str">
        <f>IF(B120="Fortinet",_xlfn.IFNA(VLOOKUP(AG120,#REF!,2,FALSE),"Please select option under Full PRMA Coverage column"),"")</f>
        <v/>
      </c>
      <c r="AK120" s="10" t="str">
        <f t="shared" si="10"/>
        <v/>
      </c>
      <c r="AL120" s="10" t="str">
        <f t="shared" si="10"/>
        <v/>
      </c>
      <c r="AM120" s="210"/>
      <c r="AN120" s="46" t="s">
        <v>142</v>
      </c>
      <c r="AO120" s="46" t="s">
        <v>143</v>
      </c>
      <c r="AP120" s="46">
        <v>1</v>
      </c>
      <c r="AQ120" s="48"/>
      <c r="AR120" s="48"/>
      <c r="AS120" s="210"/>
      <c r="AT120" s="48"/>
      <c r="AU120" s="48"/>
      <c r="AV120" s="48"/>
      <c r="AW120" s="48"/>
      <c r="AX120" s="48"/>
      <c r="AY120" s="48"/>
      <c r="AZ120" s="48"/>
      <c r="BA120" s="48"/>
      <c r="BB120" s="48"/>
      <c r="BC120" s="48"/>
      <c r="BD120" s="48"/>
      <c r="BE120" s="13" t="str">
        <f t="shared" si="8"/>
        <v>SilverpeakSFP</v>
      </c>
      <c r="BF120" s="13" t="str">
        <f t="shared" si="8"/>
        <v>SilverpeakPIM</v>
      </c>
      <c r="BG120" s="13" t="str">
        <f t="shared" si="8"/>
        <v>SilverpeakBW</v>
      </c>
      <c r="BH120" s="13" t="str">
        <f t="shared" si="8"/>
        <v>SilverpeakCable</v>
      </c>
      <c r="BI120" s="13" t="str">
        <f t="shared" si="8"/>
        <v>SilverpeakPC</v>
      </c>
      <c r="BJ120" s="13" t="str">
        <f t="shared" si="7"/>
        <v>SilverpeakFull PRMA</v>
      </c>
      <c r="BL120" s="226">
        <f>IF(ISBLANK($G120),"",COUNTA($G$4:G120))</f>
        <v>117</v>
      </c>
      <c r="BM120" s="226"/>
      <c r="BN120" s="226"/>
      <c r="BO120" s="226"/>
    </row>
    <row r="121" spans="1:67" ht="25" customHeight="1" x14ac:dyDescent="0.35">
      <c r="A121" s="48" t="s">
        <v>1035</v>
      </c>
      <c r="B121" s="43" t="s">
        <v>128</v>
      </c>
      <c r="C121" s="10" t="s">
        <v>129</v>
      </c>
      <c r="D121" s="223" t="s">
        <v>21</v>
      </c>
      <c r="E121" s="8" t="s">
        <v>1582</v>
      </c>
      <c r="F121" s="108" t="s">
        <v>1582</v>
      </c>
      <c r="G121" s="46">
        <v>36</v>
      </c>
      <c r="H121" s="43" t="s">
        <v>128</v>
      </c>
      <c r="I121" s="48" t="s">
        <v>205</v>
      </c>
      <c r="J121" s="48" t="s">
        <v>147</v>
      </c>
      <c r="K121" s="61">
        <v>50</v>
      </c>
      <c r="L121" s="48" t="s">
        <v>233</v>
      </c>
      <c r="M121" s="10" t="s">
        <v>133</v>
      </c>
      <c r="N121" s="48"/>
      <c r="O121" s="48" t="s">
        <v>134</v>
      </c>
      <c r="P121" s="10" t="s">
        <v>160</v>
      </c>
      <c r="Q121" s="46" t="s">
        <v>136</v>
      </c>
      <c r="R121" s="48"/>
      <c r="S121" s="48"/>
      <c r="T121" s="48"/>
      <c r="U121" s="48"/>
      <c r="V121" s="48"/>
      <c r="W121" s="48"/>
      <c r="X121" s="46" t="s">
        <v>137</v>
      </c>
      <c r="Y121" s="46"/>
      <c r="Z121" s="46"/>
      <c r="AA121" s="46" t="s">
        <v>145</v>
      </c>
      <c r="AB121" s="46">
        <v>3</v>
      </c>
      <c r="AC121" s="46" t="s">
        <v>139</v>
      </c>
      <c r="AD121" s="46" t="s">
        <v>140</v>
      </c>
      <c r="AE121" s="10">
        <f t="shared" si="6"/>
        <v>5</v>
      </c>
      <c r="AF121" s="210"/>
      <c r="AG121" s="46"/>
      <c r="AH121" s="46"/>
      <c r="AI121" s="10" t="str" cm="1">
        <f t="array" ref="AI121">IF(B121="Fortinet",INDEX(#REF!,MATCH(1,('Site Addresses (Phase 2)'!AG121=#REF!)*('Site Addresses (Phase 2)'!AH121=#REF!),0)),"")</f>
        <v/>
      </c>
      <c r="AJ121" s="10" t="str">
        <f>IF(B121="Fortinet",_xlfn.IFNA(VLOOKUP(AG121,#REF!,2,FALSE),"Please select option under Full PRMA Coverage column"),"")</f>
        <v/>
      </c>
      <c r="AK121" s="10" t="str">
        <f t="shared" si="10"/>
        <v/>
      </c>
      <c r="AL121" s="10" t="str">
        <f t="shared" si="10"/>
        <v/>
      </c>
      <c r="AM121" s="210"/>
      <c r="AN121" s="46" t="s">
        <v>142</v>
      </c>
      <c r="AO121" s="46" t="s">
        <v>143</v>
      </c>
      <c r="AP121" s="46">
        <v>1</v>
      </c>
      <c r="AQ121" s="48"/>
      <c r="AR121" s="48"/>
      <c r="AS121" s="210"/>
      <c r="AT121" s="48"/>
      <c r="AU121" s="48"/>
      <c r="AV121" s="48"/>
      <c r="AW121" s="48"/>
      <c r="AX121" s="48"/>
      <c r="AY121" s="48"/>
      <c r="AZ121" s="48"/>
      <c r="BA121" s="48"/>
      <c r="BB121" s="48"/>
      <c r="BC121" s="48"/>
      <c r="BD121" s="48"/>
      <c r="BE121" s="13" t="str">
        <f t="shared" si="8"/>
        <v>SilverpeakSFP</v>
      </c>
      <c r="BF121" s="13" t="str">
        <f t="shared" si="8"/>
        <v>SilverpeakPIM</v>
      </c>
      <c r="BG121" s="13" t="str">
        <f t="shared" si="8"/>
        <v>SilverpeakBW</v>
      </c>
      <c r="BH121" s="13" t="str">
        <f t="shared" si="8"/>
        <v>SilverpeakCable</v>
      </c>
      <c r="BI121" s="13" t="str">
        <f t="shared" si="8"/>
        <v>SilverpeakPC</v>
      </c>
      <c r="BJ121" s="13" t="str">
        <f t="shared" si="7"/>
        <v>SilverpeakFull PRMA</v>
      </c>
      <c r="BL121" s="226">
        <f>IF(ISBLANK($G121),"",COUNTA($G$4:G121))</f>
        <v>118</v>
      </c>
      <c r="BM121" s="226"/>
      <c r="BN121" s="226"/>
      <c r="BO121" s="226"/>
    </row>
    <row r="122" spans="1:67" ht="25" customHeight="1" x14ac:dyDescent="0.35">
      <c r="A122" s="48" t="s">
        <v>1037</v>
      </c>
      <c r="B122" s="43" t="s">
        <v>128</v>
      </c>
      <c r="C122" s="10" t="s">
        <v>129</v>
      </c>
      <c r="D122" s="223" t="s">
        <v>21</v>
      </c>
      <c r="E122" s="8" t="s">
        <v>1582</v>
      </c>
      <c r="F122" s="108" t="s">
        <v>1582</v>
      </c>
      <c r="G122" s="46">
        <v>37</v>
      </c>
      <c r="H122" s="43" t="s">
        <v>128</v>
      </c>
      <c r="I122" s="48" t="s">
        <v>205</v>
      </c>
      <c r="J122" s="48" t="s">
        <v>159</v>
      </c>
      <c r="K122" s="61">
        <v>50</v>
      </c>
      <c r="L122" s="48" t="s">
        <v>233</v>
      </c>
      <c r="M122" s="10" t="s">
        <v>133</v>
      </c>
      <c r="N122" s="48"/>
      <c r="O122" s="48" t="s">
        <v>134</v>
      </c>
      <c r="P122" s="10" t="s">
        <v>160</v>
      </c>
      <c r="Q122" s="46" t="s">
        <v>136</v>
      </c>
      <c r="R122" s="46"/>
      <c r="S122" s="46"/>
      <c r="T122" s="46"/>
      <c r="U122" s="46"/>
      <c r="V122" s="46"/>
      <c r="W122" s="46"/>
      <c r="X122" s="46" t="s">
        <v>137</v>
      </c>
      <c r="Y122" s="46"/>
      <c r="Z122" s="46"/>
      <c r="AA122" s="46" t="s">
        <v>145</v>
      </c>
      <c r="AB122" s="46">
        <v>3</v>
      </c>
      <c r="AC122" s="46" t="s">
        <v>139</v>
      </c>
      <c r="AD122" s="46" t="s">
        <v>140</v>
      </c>
      <c r="AE122" s="48">
        <f t="shared" si="6"/>
        <v>5</v>
      </c>
      <c r="AF122" s="210"/>
      <c r="AG122" s="46"/>
      <c r="AH122" s="46"/>
      <c r="AI122" s="10" t="str" cm="1">
        <f t="array" ref="AI122">IF(B122="Fortinet",INDEX(#REF!,MATCH(1,('Site Addresses (Phase 2)'!AG122=#REF!)*('Site Addresses (Phase 2)'!AH122=#REF!),0)),"")</f>
        <v/>
      </c>
      <c r="AJ122" s="10" t="str">
        <f>IF(B122="Fortinet",_xlfn.IFNA(VLOOKUP(AG122,#REF!,2,FALSE),"Please select option under Full PRMA Coverage column"),"")</f>
        <v/>
      </c>
      <c r="AK122" s="10" t="str">
        <f t="shared" si="10"/>
        <v/>
      </c>
      <c r="AL122" s="10" t="str">
        <f t="shared" si="10"/>
        <v/>
      </c>
      <c r="AM122" s="210"/>
      <c r="AN122" s="46" t="s">
        <v>142</v>
      </c>
      <c r="AO122" s="46" t="s">
        <v>143</v>
      </c>
      <c r="AP122" s="46">
        <v>1</v>
      </c>
      <c r="AQ122" s="48"/>
      <c r="AR122" s="48"/>
      <c r="AS122" s="210"/>
      <c r="AT122" s="48"/>
      <c r="AU122" s="48"/>
      <c r="AV122" s="48"/>
      <c r="AW122" s="48"/>
      <c r="AX122" s="48"/>
      <c r="AY122" s="48"/>
      <c r="AZ122" s="48"/>
      <c r="BA122" s="48"/>
      <c r="BB122" s="48"/>
      <c r="BC122" s="48"/>
      <c r="BD122" s="48"/>
      <c r="BE122" s="13" t="str">
        <f t="shared" si="8"/>
        <v>SilverpeakSFP</v>
      </c>
      <c r="BF122" s="13" t="str">
        <f t="shared" si="8"/>
        <v>SilverpeakPIM</v>
      </c>
      <c r="BG122" s="13" t="str">
        <f t="shared" si="8"/>
        <v>SilverpeakBW</v>
      </c>
      <c r="BH122" s="13" t="str">
        <f t="shared" si="8"/>
        <v>SilverpeakCable</v>
      </c>
      <c r="BI122" s="13" t="str">
        <f t="shared" si="8"/>
        <v>SilverpeakPC</v>
      </c>
      <c r="BJ122" s="13" t="str">
        <f t="shared" si="7"/>
        <v>SilverpeakFull PRMA</v>
      </c>
      <c r="BL122" s="226">
        <f>IF(ISBLANK($G122),"",COUNTA($G$4:G122))</f>
        <v>119</v>
      </c>
      <c r="BM122" s="226"/>
      <c r="BN122" s="226"/>
      <c r="BO122" s="226"/>
    </row>
    <row r="123" spans="1:67" ht="25" customHeight="1" x14ac:dyDescent="0.35">
      <c r="A123" s="48" t="s">
        <v>1039</v>
      </c>
      <c r="B123" s="48" t="s">
        <v>128</v>
      </c>
      <c r="C123" s="70" t="s">
        <v>129</v>
      </c>
      <c r="D123" s="223" t="s">
        <v>30</v>
      </c>
      <c r="E123" s="8" t="s">
        <v>38</v>
      </c>
      <c r="F123" s="108" t="s">
        <v>247</v>
      </c>
      <c r="G123" s="2">
        <v>36</v>
      </c>
      <c r="H123" s="48" t="s">
        <v>128</v>
      </c>
      <c r="I123" s="48" t="s">
        <v>205</v>
      </c>
      <c r="J123" s="48" t="s">
        <v>147</v>
      </c>
      <c r="K123" s="61">
        <v>50</v>
      </c>
      <c r="L123" s="48" t="s">
        <v>248</v>
      </c>
      <c r="M123" s="70" t="s">
        <v>133</v>
      </c>
      <c r="N123" s="48"/>
      <c r="O123" s="48" t="s">
        <v>134</v>
      </c>
      <c r="P123" s="70" t="s">
        <v>160</v>
      </c>
      <c r="Q123" s="2" t="s">
        <v>136</v>
      </c>
      <c r="R123" s="2"/>
      <c r="S123" s="2"/>
      <c r="T123" s="2"/>
      <c r="U123" s="2"/>
      <c r="V123" s="2"/>
      <c r="W123" s="2"/>
      <c r="X123" s="2" t="s">
        <v>137</v>
      </c>
      <c r="Y123" s="2"/>
      <c r="Z123" s="2"/>
      <c r="AA123" s="2" t="s">
        <v>145</v>
      </c>
      <c r="AB123" s="2">
        <v>3</v>
      </c>
      <c r="AC123" s="2" t="s">
        <v>139</v>
      </c>
      <c r="AD123" s="2" t="s">
        <v>140</v>
      </c>
      <c r="AE123" s="48">
        <f t="shared" si="6"/>
        <v>5</v>
      </c>
      <c r="AF123" s="210"/>
      <c r="AG123" s="2"/>
      <c r="AH123" s="46"/>
      <c r="AI123" s="10" t="str" cm="1">
        <f t="array" ref="AI123">IF(B123="Fortinet",INDEX(#REF!,MATCH(1,('Site Addresses (Phase 2)'!AG123=#REF!)*('Site Addresses (Phase 2)'!AH123=#REF!),0)),"")</f>
        <v/>
      </c>
      <c r="AJ123" s="10" t="str">
        <f>IF(B123="Fortinet",_xlfn.IFNA(VLOOKUP(AG123,#REF!,2,FALSE),"Please select option under Full PRMA Coverage column"),"")</f>
        <v/>
      </c>
      <c r="AK123" s="10" t="str">
        <f t="shared" si="10"/>
        <v/>
      </c>
      <c r="AL123" s="10" t="str">
        <f t="shared" si="10"/>
        <v/>
      </c>
      <c r="AM123" s="210"/>
      <c r="AN123" s="2" t="s">
        <v>142</v>
      </c>
      <c r="AO123" s="2" t="s">
        <v>143</v>
      </c>
      <c r="AP123" s="2">
        <v>1</v>
      </c>
      <c r="AQ123" s="48"/>
      <c r="AR123" s="48"/>
      <c r="AS123" s="210"/>
      <c r="AT123" s="48"/>
      <c r="AU123" s="48"/>
      <c r="AV123" s="48"/>
      <c r="AW123" s="48"/>
      <c r="AX123" s="48"/>
      <c r="AY123" s="48"/>
      <c r="AZ123" s="48"/>
      <c r="BA123" s="48"/>
      <c r="BB123" s="48"/>
      <c r="BC123" s="48"/>
      <c r="BD123" s="48"/>
      <c r="BE123" s="69" t="str">
        <f t="shared" si="8"/>
        <v>SilverpeakSFP</v>
      </c>
      <c r="BF123" s="69" t="str">
        <f t="shared" si="8"/>
        <v>SilverpeakPIM</v>
      </c>
      <c r="BG123" s="69" t="str">
        <f t="shared" si="8"/>
        <v>SilverpeakBW</v>
      </c>
      <c r="BH123" s="69" t="str">
        <f t="shared" si="8"/>
        <v>SilverpeakCable</v>
      </c>
      <c r="BI123" s="69" t="str">
        <f t="shared" si="8"/>
        <v>SilverpeakPC</v>
      </c>
      <c r="BJ123" s="69" t="str">
        <f t="shared" si="7"/>
        <v>SilverpeakFull PRMA</v>
      </c>
      <c r="BL123" s="226">
        <f>IF(ISBLANK($G123),"",COUNTA($G$4:G123))</f>
        <v>120</v>
      </c>
      <c r="BM123" s="226"/>
      <c r="BN123" s="226"/>
      <c r="BO123" s="226"/>
    </row>
    <row r="124" spans="1:67" ht="25" customHeight="1" x14ac:dyDescent="0.35">
      <c r="A124" s="48" t="s">
        <v>1041</v>
      </c>
      <c r="B124" s="48" t="s">
        <v>128</v>
      </c>
      <c r="C124" s="70" t="s">
        <v>129</v>
      </c>
      <c r="D124" s="223" t="s">
        <v>30</v>
      </c>
      <c r="E124" s="8" t="s">
        <v>38</v>
      </c>
      <c r="F124" s="108" t="s">
        <v>247</v>
      </c>
      <c r="G124" s="2">
        <v>37</v>
      </c>
      <c r="H124" s="48" t="s">
        <v>128</v>
      </c>
      <c r="I124" s="48" t="s">
        <v>205</v>
      </c>
      <c r="J124" s="48" t="s">
        <v>159</v>
      </c>
      <c r="K124" s="61">
        <v>50</v>
      </c>
      <c r="L124" s="48" t="s">
        <v>248</v>
      </c>
      <c r="M124" s="70" t="s">
        <v>133</v>
      </c>
      <c r="N124" s="48"/>
      <c r="O124" s="48" t="s">
        <v>134</v>
      </c>
      <c r="P124" s="70" t="s">
        <v>160</v>
      </c>
      <c r="Q124" s="2" t="s">
        <v>136</v>
      </c>
      <c r="R124" s="2"/>
      <c r="S124" s="2"/>
      <c r="T124" s="2"/>
      <c r="U124" s="2"/>
      <c r="V124" s="2"/>
      <c r="W124" s="2"/>
      <c r="X124" s="2" t="s">
        <v>137</v>
      </c>
      <c r="Y124" s="2"/>
      <c r="Z124" s="2"/>
      <c r="AA124" s="2" t="s">
        <v>145</v>
      </c>
      <c r="AB124" s="2">
        <v>3</v>
      </c>
      <c r="AC124" s="2" t="s">
        <v>139</v>
      </c>
      <c r="AD124" s="2" t="s">
        <v>140</v>
      </c>
      <c r="AE124" s="48">
        <f t="shared" si="6"/>
        <v>5</v>
      </c>
      <c r="AF124" s="210"/>
      <c r="AG124" s="2"/>
      <c r="AH124" s="46"/>
      <c r="AI124" s="10" t="str" cm="1">
        <f t="array" ref="AI124">IF(B124="Fortinet",INDEX(#REF!,MATCH(1,('Site Addresses (Phase 2)'!AG124=#REF!)*('Site Addresses (Phase 2)'!AH124=#REF!),0)),"")</f>
        <v/>
      </c>
      <c r="AJ124" s="10" t="str">
        <f>IF(B124="Fortinet",_xlfn.IFNA(VLOOKUP(AG124,#REF!,2,FALSE),"Please select option under Full PRMA Coverage column"),"")</f>
        <v/>
      </c>
      <c r="AK124" s="10" t="str">
        <f t="shared" si="10"/>
        <v/>
      </c>
      <c r="AL124" s="10" t="str">
        <f t="shared" si="10"/>
        <v/>
      </c>
      <c r="AM124" s="210"/>
      <c r="AN124" s="2" t="s">
        <v>142</v>
      </c>
      <c r="AO124" s="2" t="s">
        <v>143</v>
      </c>
      <c r="AP124" s="2">
        <v>1</v>
      </c>
      <c r="AQ124" s="48"/>
      <c r="AR124" s="48"/>
      <c r="AS124" s="210"/>
      <c r="AT124" s="48"/>
      <c r="AU124" s="48"/>
      <c r="AV124" s="48"/>
      <c r="AW124" s="48"/>
      <c r="AX124" s="48"/>
      <c r="AY124" s="48"/>
      <c r="AZ124" s="48"/>
      <c r="BA124" s="48"/>
      <c r="BB124" s="48"/>
      <c r="BC124" s="48"/>
      <c r="BD124" s="48"/>
      <c r="BE124" s="69" t="str">
        <f t="shared" si="8"/>
        <v>SilverpeakSFP</v>
      </c>
      <c r="BF124" s="69" t="str">
        <f t="shared" si="8"/>
        <v>SilverpeakPIM</v>
      </c>
      <c r="BG124" s="69" t="str">
        <f t="shared" si="8"/>
        <v>SilverpeakBW</v>
      </c>
      <c r="BH124" s="69" t="str">
        <f t="shared" si="8"/>
        <v>SilverpeakCable</v>
      </c>
      <c r="BI124" s="69" t="str">
        <f t="shared" si="8"/>
        <v>SilverpeakPC</v>
      </c>
      <c r="BJ124" s="69" t="str">
        <f t="shared" si="7"/>
        <v>SilverpeakFull PRMA</v>
      </c>
      <c r="BL124" s="226">
        <f>IF(ISBLANK($G124),"",COUNTA($G$4:G124))</f>
        <v>121</v>
      </c>
      <c r="BM124" s="226"/>
      <c r="BN124" s="226"/>
      <c r="BO124" s="226"/>
    </row>
    <row r="125" spans="1:67" ht="25" customHeight="1" x14ac:dyDescent="0.35">
      <c r="A125" s="48" t="s">
        <v>1043</v>
      </c>
      <c r="B125" s="48" t="s">
        <v>128</v>
      </c>
      <c r="C125" s="70" t="s">
        <v>129</v>
      </c>
      <c r="D125" s="223" t="s">
        <v>30</v>
      </c>
      <c r="E125" s="8" t="s">
        <v>1732</v>
      </c>
      <c r="F125" s="235" t="s">
        <v>1733</v>
      </c>
      <c r="G125" s="2">
        <v>9</v>
      </c>
      <c r="H125" s="48" t="s">
        <v>128</v>
      </c>
      <c r="I125" s="48" t="s">
        <v>205</v>
      </c>
      <c r="J125" s="48" t="s">
        <v>147</v>
      </c>
      <c r="K125" s="61">
        <v>200</v>
      </c>
      <c r="L125" s="48" t="s">
        <v>249</v>
      </c>
      <c r="M125" s="70" t="s">
        <v>133</v>
      </c>
      <c r="N125" s="48"/>
      <c r="O125" s="48" t="s">
        <v>134</v>
      </c>
      <c r="P125" s="70" t="s">
        <v>149</v>
      </c>
      <c r="Q125" s="2" t="s">
        <v>136</v>
      </c>
      <c r="R125" s="2"/>
      <c r="S125" s="2"/>
      <c r="T125" s="2"/>
      <c r="U125" s="2"/>
      <c r="V125" s="2"/>
      <c r="W125" s="2"/>
      <c r="X125" s="2" t="s">
        <v>137</v>
      </c>
      <c r="Y125" s="2"/>
      <c r="Z125" s="2"/>
      <c r="AA125" s="2" t="s">
        <v>145</v>
      </c>
      <c r="AB125" s="2">
        <v>3</v>
      </c>
      <c r="AC125" s="2" t="s">
        <v>139</v>
      </c>
      <c r="AD125" s="2" t="s">
        <v>140</v>
      </c>
      <c r="AE125" s="48">
        <f t="shared" si="6"/>
        <v>20</v>
      </c>
      <c r="AF125" s="210"/>
      <c r="AG125" s="2"/>
      <c r="AH125" s="46"/>
      <c r="AI125" s="10" t="str" cm="1">
        <f t="array" ref="AI125">IF(B125="Fortinet",INDEX(#REF!,MATCH(1,('Site Addresses (Phase 2)'!AG125=#REF!)*('Site Addresses (Phase 2)'!AH125=#REF!),0)),"")</f>
        <v/>
      </c>
      <c r="AJ125" s="10" t="str">
        <f>IF(B125="Fortinet",_xlfn.IFNA(VLOOKUP(AG125,#REF!,2,FALSE),"Please select option under Full PRMA Coverage column"),"")</f>
        <v/>
      </c>
      <c r="AK125" s="10" t="str">
        <f t="shared" si="10"/>
        <v/>
      </c>
      <c r="AL125" s="10" t="str">
        <f t="shared" si="10"/>
        <v/>
      </c>
      <c r="AM125" s="210"/>
      <c r="AN125" s="2" t="s">
        <v>142</v>
      </c>
      <c r="AO125" s="2" t="s">
        <v>143</v>
      </c>
      <c r="AP125" s="2">
        <v>1</v>
      </c>
      <c r="AQ125" s="48"/>
      <c r="AR125" s="48"/>
      <c r="AS125" s="210"/>
      <c r="AT125" s="48"/>
      <c r="AU125" s="48"/>
      <c r="AV125" s="48"/>
      <c r="AW125" s="48"/>
      <c r="AX125" s="48"/>
      <c r="AY125" s="48"/>
      <c r="AZ125" s="48"/>
      <c r="BA125" s="48"/>
      <c r="BB125" s="48"/>
      <c r="BC125" s="48"/>
      <c r="BD125" s="48"/>
      <c r="BE125" s="69" t="str">
        <f t="shared" si="8"/>
        <v>SilverpeakSFP</v>
      </c>
      <c r="BF125" s="69" t="str">
        <f t="shared" si="8"/>
        <v>SilverpeakPIM</v>
      </c>
      <c r="BG125" s="69" t="str">
        <f t="shared" si="8"/>
        <v>SilverpeakBW</v>
      </c>
      <c r="BH125" s="69" t="str">
        <f t="shared" si="8"/>
        <v>SilverpeakCable</v>
      </c>
      <c r="BI125" s="69" t="str">
        <f t="shared" si="8"/>
        <v>SilverpeakPC</v>
      </c>
      <c r="BJ125" s="69" t="str">
        <f t="shared" si="7"/>
        <v>SilverpeakFull PRMA</v>
      </c>
      <c r="BL125" s="226">
        <f>IF(ISBLANK($G125),"",COUNTA($G$4:G125))</f>
        <v>122</v>
      </c>
      <c r="BM125" s="226"/>
      <c r="BN125" s="226"/>
      <c r="BO125" s="226"/>
    </row>
    <row r="126" spans="1:67" ht="25" customHeight="1" x14ac:dyDescent="0.35">
      <c r="A126" s="48" t="s">
        <v>1045</v>
      </c>
      <c r="B126" s="48" t="s">
        <v>128</v>
      </c>
      <c r="C126" s="70" t="s">
        <v>129</v>
      </c>
      <c r="D126" s="223" t="s">
        <v>30</v>
      </c>
      <c r="E126" s="8" t="s">
        <v>1732</v>
      </c>
      <c r="F126" s="235" t="s">
        <v>1733</v>
      </c>
      <c r="G126" s="2">
        <v>10</v>
      </c>
      <c r="H126" s="48" t="s">
        <v>128</v>
      </c>
      <c r="I126" s="48" t="s">
        <v>205</v>
      </c>
      <c r="J126" s="48" t="s">
        <v>159</v>
      </c>
      <c r="K126" s="61">
        <v>200</v>
      </c>
      <c r="L126" s="48" t="s">
        <v>249</v>
      </c>
      <c r="M126" s="70" t="s">
        <v>133</v>
      </c>
      <c r="N126" s="48"/>
      <c r="O126" s="48" t="s">
        <v>134</v>
      </c>
      <c r="P126" s="70" t="s">
        <v>149</v>
      </c>
      <c r="Q126" s="2" t="s">
        <v>136</v>
      </c>
      <c r="R126" s="2"/>
      <c r="S126" s="2"/>
      <c r="T126" s="2"/>
      <c r="U126" s="2"/>
      <c r="V126" s="2"/>
      <c r="W126" s="2"/>
      <c r="X126" s="2" t="s">
        <v>137</v>
      </c>
      <c r="Y126" s="2"/>
      <c r="Z126" s="2"/>
      <c r="AA126" s="2" t="s">
        <v>145</v>
      </c>
      <c r="AB126" s="2">
        <v>3</v>
      </c>
      <c r="AC126" s="2" t="s">
        <v>139</v>
      </c>
      <c r="AD126" s="2" t="s">
        <v>140</v>
      </c>
      <c r="AE126" s="48">
        <f t="shared" si="6"/>
        <v>20</v>
      </c>
      <c r="AF126" s="210"/>
      <c r="AG126" s="2"/>
      <c r="AH126" s="46"/>
      <c r="AI126" s="10" t="str" cm="1">
        <f t="array" ref="AI126">IF(B126="Fortinet",INDEX(#REF!,MATCH(1,('Site Addresses (Phase 2)'!AG126=#REF!)*('Site Addresses (Phase 2)'!AH126=#REF!),0)),"")</f>
        <v/>
      </c>
      <c r="AJ126" s="10" t="str">
        <f>IF(B126="Fortinet",_xlfn.IFNA(VLOOKUP(AG126,#REF!,2,FALSE),"Please select option under Full PRMA Coverage column"),"")</f>
        <v/>
      </c>
      <c r="AK126" s="10" t="str">
        <f t="shared" si="10"/>
        <v/>
      </c>
      <c r="AL126" s="10" t="str">
        <f t="shared" si="10"/>
        <v/>
      </c>
      <c r="AM126" s="210"/>
      <c r="AN126" s="2" t="s">
        <v>142</v>
      </c>
      <c r="AO126" s="2" t="s">
        <v>143</v>
      </c>
      <c r="AP126" s="2">
        <v>1</v>
      </c>
      <c r="AQ126" s="48"/>
      <c r="AR126" s="48"/>
      <c r="AS126" s="210"/>
      <c r="AT126" s="48"/>
      <c r="AU126" s="48"/>
      <c r="AV126" s="48"/>
      <c r="AW126" s="48"/>
      <c r="AX126" s="48"/>
      <c r="AY126" s="48"/>
      <c r="AZ126" s="48"/>
      <c r="BA126" s="48"/>
      <c r="BB126" s="48"/>
      <c r="BC126" s="48"/>
      <c r="BD126" s="48"/>
      <c r="BE126" s="69" t="str">
        <f t="shared" si="8"/>
        <v>SilverpeakSFP</v>
      </c>
      <c r="BF126" s="69" t="str">
        <f t="shared" si="8"/>
        <v>SilverpeakPIM</v>
      </c>
      <c r="BG126" s="69" t="str">
        <f t="shared" si="8"/>
        <v>SilverpeakBW</v>
      </c>
      <c r="BH126" s="69" t="str">
        <f t="shared" si="8"/>
        <v>SilverpeakCable</v>
      </c>
      <c r="BI126" s="69" t="str">
        <f t="shared" si="8"/>
        <v>SilverpeakPC</v>
      </c>
      <c r="BJ126" s="69" t="str">
        <f t="shared" si="7"/>
        <v>SilverpeakFull PRMA</v>
      </c>
      <c r="BL126" s="226">
        <f>IF(ISBLANK($G126),"",COUNTA($G$4:G126))</f>
        <v>123</v>
      </c>
      <c r="BM126" s="226"/>
      <c r="BN126" s="226"/>
      <c r="BO126" s="226"/>
    </row>
    <row r="127" spans="1:67" ht="25" customHeight="1" x14ac:dyDescent="0.35">
      <c r="A127" s="48" t="s">
        <v>1047</v>
      </c>
      <c r="B127" s="43" t="s">
        <v>128</v>
      </c>
      <c r="C127" s="10" t="s">
        <v>129</v>
      </c>
      <c r="D127" s="227" t="s">
        <v>39</v>
      </c>
      <c r="E127" s="8" t="s">
        <v>1734</v>
      </c>
      <c r="F127" s="235" t="s">
        <v>1735</v>
      </c>
      <c r="G127" s="46">
        <v>30</v>
      </c>
      <c r="H127" s="43" t="s">
        <v>128</v>
      </c>
      <c r="I127" s="48" t="s">
        <v>158</v>
      </c>
      <c r="J127" s="48" t="s">
        <v>159</v>
      </c>
      <c r="K127" s="61">
        <v>100</v>
      </c>
      <c r="L127" s="48" t="s">
        <v>250</v>
      </c>
      <c r="M127" s="48"/>
      <c r="N127" s="48"/>
      <c r="O127" s="48" t="s">
        <v>134</v>
      </c>
      <c r="P127" s="10" t="s">
        <v>149</v>
      </c>
      <c r="Q127" s="46" t="s">
        <v>136</v>
      </c>
      <c r="R127" s="46"/>
      <c r="S127" s="46"/>
      <c r="T127" s="46"/>
      <c r="U127" s="46"/>
      <c r="V127" s="46"/>
      <c r="W127" s="46"/>
      <c r="X127" s="46" t="s">
        <v>137</v>
      </c>
      <c r="Y127" s="46"/>
      <c r="Z127" s="46"/>
      <c r="AA127" s="46" t="s">
        <v>145</v>
      </c>
      <c r="AB127" s="46">
        <v>3</v>
      </c>
      <c r="AC127" s="46" t="s">
        <v>139</v>
      </c>
      <c r="AD127" s="46"/>
      <c r="AE127" s="48"/>
      <c r="AF127" s="210"/>
      <c r="AG127" s="46"/>
      <c r="AH127" s="46"/>
      <c r="AI127" s="10" t="str" cm="1">
        <f t="array" ref="AI127">IF(B127="Fortinet",INDEX(#REF!,MATCH(1,('Site Addresses (Phase 2)'!AG127=#REF!)*('Site Addresses (Phase 2)'!AH127=#REF!),0)),"")</f>
        <v/>
      </c>
      <c r="AJ127" s="10" t="str">
        <f>IF(B127="Fortinet",_xlfn.IFNA(VLOOKUP(AG127,#REF!,2,FALSE),"Please select option under Full PRMA Coverage column"),"")</f>
        <v/>
      </c>
      <c r="AK127" s="10" t="str">
        <f t="shared" si="10"/>
        <v/>
      </c>
      <c r="AL127" s="10" t="str">
        <f t="shared" si="10"/>
        <v/>
      </c>
      <c r="AM127" s="210"/>
      <c r="AN127" s="46" t="s">
        <v>142</v>
      </c>
      <c r="AO127" s="46" t="s">
        <v>143</v>
      </c>
      <c r="AP127" s="46">
        <v>1</v>
      </c>
      <c r="AQ127" s="48"/>
      <c r="AR127" s="48"/>
      <c r="AS127" s="210"/>
      <c r="AT127" s="48"/>
      <c r="AU127" s="48"/>
      <c r="AV127" s="48"/>
      <c r="AW127" s="48"/>
      <c r="AX127" s="48"/>
      <c r="AY127" s="48"/>
      <c r="AZ127" s="48"/>
      <c r="BA127" s="48"/>
      <c r="BB127" s="48"/>
      <c r="BC127" s="48"/>
      <c r="BD127" s="48"/>
      <c r="BE127" s="13" t="str">
        <f t="shared" si="8"/>
        <v>SilverpeakSFP</v>
      </c>
      <c r="BF127" s="13" t="str">
        <f t="shared" si="8"/>
        <v>SilverpeakPIM</v>
      </c>
      <c r="BG127" s="13" t="str">
        <f t="shared" si="8"/>
        <v>SilverpeakBW</v>
      </c>
      <c r="BH127" s="13" t="str">
        <f t="shared" si="8"/>
        <v>SilverpeakCable</v>
      </c>
      <c r="BI127" s="13" t="str">
        <f t="shared" si="8"/>
        <v>SilverpeakPC</v>
      </c>
      <c r="BJ127" s="13" t="str">
        <f t="shared" si="7"/>
        <v>SilverpeakFull PRMA</v>
      </c>
      <c r="BL127" s="226">
        <f>IF(ISBLANK($G127),"",COUNTA($G$4:G127))</f>
        <v>124</v>
      </c>
      <c r="BM127" s="226"/>
      <c r="BN127" s="226"/>
      <c r="BO127" s="226"/>
    </row>
    <row r="128" spans="1:67" ht="25" customHeight="1" x14ac:dyDescent="0.35">
      <c r="A128" s="48" t="s">
        <v>1049</v>
      </c>
      <c r="B128" s="43" t="s">
        <v>128</v>
      </c>
      <c r="C128" s="10" t="s">
        <v>129</v>
      </c>
      <c r="D128" s="227" t="s">
        <v>39</v>
      </c>
      <c r="E128" s="8" t="s">
        <v>1734</v>
      </c>
      <c r="F128" s="235" t="s">
        <v>1735</v>
      </c>
      <c r="G128" s="69">
        <v>31</v>
      </c>
      <c r="H128" s="43" t="s">
        <v>128</v>
      </c>
      <c r="I128" s="48" t="s">
        <v>158</v>
      </c>
      <c r="J128" s="48" t="s">
        <v>159</v>
      </c>
      <c r="K128" s="61">
        <v>100</v>
      </c>
      <c r="L128" s="48" t="s">
        <v>250</v>
      </c>
      <c r="M128" s="48"/>
      <c r="N128" s="48"/>
      <c r="O128" s="48" t="s">
        <v>134</v>
      </c>
      <c r="P128" s="10" t="s">
        <v>149</v>
      </c>
      <c r="Q128" s="46" t="s">
        <v>136</v>
      </c>
      <c r="R128" s="46"/>
      <c r="S128" s="13"/>
      <c r="T128" s="46"/>
      <c r="U128" s="46"/>
      <c r="V128" s="46"/>
      <c r="W128" s="46"/>
      <c r="X128" s="46" t="s">
        <v>137</v>
      </c>
      <c r="Y128" s="46"/>
      <c r="Z128" s="46"/>
      <c r="AA128" s="46" t="s">
        <v>154</v>
      </c>
      <c r="AB128" s="46">
        <v>3</v>
      </c>
      <c r="AC128" s="46" t="s">
        <v>139</v>
      </c>
      <c r="AD128" s="46"/>
      <c r="AE128" s="48"/>
      <c r="AF128" s="210"/>
      <c r="AG128" s="46"/>
      <c r="AH128" s="46"/>
      <c r="AI128" s="10" t="str" cm="1">
        <f t="array" ref="AI128">IF(B128="Fortinet",INDEX(#REF!,MATCH(1,('Site Addresses (Phase 2)'!AG128=#REF!)*('Site Addresses (Phase 2)'!AH128=#REF!),0)),"")</f>
        <v/>
      </c>
      <c r="AJ128" s="10" t="str">
        <f>IF(B128="Fortinet",_xlfn.IFNA(VLOOKUP(AG128,#REF!,2,FALSE),"Please select option under Full PRMA Coverage column"),"")</f>
        <v/>
      </c>
      <c r="AK128" s="10" t="str">
        <f t="shared" si="10"/>
        <v/>
      </c>
      <c r="AL128" s="10" t="str">
        <f t="shared" si="10"/>
        <v/>
      </c>
      <c r="AM128" s="210"/>
      <c r="AN128" s="46" t="s">
        <v>142</v>
      </c>
      <c r="AO128" s="46" t="s">
        <v>143</v>
      </c>
      <c r="AP128" s="46">
        <v>1</v>
      </c>
      <c r="AQ128" s="48"/>
      <c r="AR128" s="48"/>
      <c r="AS128" s="210"/>
      <c r="AT128" s="48"/>
      <c r="AU128" s="48"/>
      <c r="AV128" s="48"/>
      <c r="AW128" s="48"/>
      <c r="AX128" s="48"/>
      <c r="AY128" s="48"/>
      <c r="AZ128" s="48"/>
      <c r="BA128" s="48"/>
      <c r="BB128" s="48"/>
      <c r="BC128" s="48"/>
      <c r="BD128" s="48"/>
      <c r="BE128" s="13" t="str">
        <f t="shared" si="8"/>
        <v>SilverpeakSFP</v>
      </c>
      <c r="BF128" s="13" t="str">
        <f t="shared" si="8"/>
        <v>SilverpeakPIM</v>
      </c>
      <c r="BG128" s="13" t="str">
        <f t="shared" si="8"/>
        <v>SilverpeakBW</v>
      </c>
      <c r="BH128" s="13" t="str">
        <f t="shared" si="8"/>
        <v>SilverpeakCable</v>
      </c>
      <c r="BI128" s="13" t="str">
        <f t="shared" si="8"/>
        <v>SilverpeakPC</v>
      </c>
      <c r="BJ128" s="13" t="str">
        <f t="shared" si="7"/>
        <v>SilverpeakFull PRMA</v>
      </c>
      <c r="BL128" s="226">
        <f>IF(ISBLANK($G128),"",COUNTA($G$4:G128))</f>
        <v>125</v>
      </c>
      <c r="BM128" s="226"/>
      <c r="BN128" s="226"/>
      <c r="BO128" s="226"/>
    </row>
    <row r="129" spans="1:67" ht="25" customHeight="1" x14ac:dyDescent="0.35">
      <c r="A129" s="48" t="s">
        <v>1051</v>
      </c>
      <c r="B129" s="43" t="s">
        <v>128</v>
      </c>
      <c r="C129" s="10" t="s">
        <v>129</v>
      </c>
      <c r="D129" s="227" t="s">
        <v>39</v>
      </c>
      <c r="E129" s="8" t="s">
        <v>1599</v>
      </c>
      <c r="F129" s="235" t="s">
        <v>1600</v>
      </c>
      <c r="G129" s="60">
        <v>9</v>
      </c>
      <c r="H129" s="43" t="s">
        <v>128</v>
      </c>
      <c r="I129" s="48" t="s">
        <v>131</v>
      </c>
      <c r="J129" s="48" t="s">
        <v>132</v>
      </c>
      <c r="K129" s="61">
        <v>200</v>
      </c>
      <c r="L129" s="48" t="s">
        <v>251</v>
      </c>
      <c r="M129" s="48"/>
      <c r="N129" s="48"/>
      <c r="O129" s="48" t="s">
        <v>134</v>
      </c>
      <c r="P129" s="10" t="s">
        <v>149</v>
      </c>
      <c r="Q129" s="46" t="s">
        <v>136</v>
      </c>
      <c r="R129" s="46"/>
      <c r="S129" s="13"/>
      <c r="T129" s="46"/>
      <c r="U129" s="46"/>
      <c r="V129" s="46"/>
      <c r="W129" s="46"/>
      <c r="X129" s="46" t="s">
        <v>137</v>
      </c>
      <c r="Y129" s="46"/>
      <c r="Z129" s="46"/>
      <c r="AA129" s="46" t="s">
        <v>154</v>
      </c>
      <c r="AB129" s="46">
        <v>3</v>
      </c>
      <c r="AC129" s="46" t="s">
        <v>139</v>
      </c>
      <c r="AD129" s="46"/>
      <c r="AE129" s="48"/>
      <c r="AF129" s="210"/>
      <c r="AG129" s="46"/>
      <c r="AH129" s="46"/>
      <c r="AI129" s="10" t="str" cm="1">
        <f t="array" ref="AI129">IF(B129="Fortinet",INDEX(#REF!,MATCH(1,('Site Addresses (Phase 2)'!AG129=#REF!)*('Site Addresses (Phase 2)'!AH129=#REF!),0)),"")</f>
        <v/>
      </c>
      <c r="AJ129" s="10" t="str">
        <f>IF(B129="Fortinet",_xlfn.IFNA(VLOOKUP(AG129,#REF!,2,FALSE),"Please select option under Full PRMA Coverage column"),"")</f>
        <v/>
      </c>
      <c r="AK129" s="10" t="str">
        <f t="shared" si="10"/>
        <v/>
      </c>
      <c r="AL129" s="10" t="str">
        <f t="shared" si="10"/>
        <v/>
      </c>
      <c r="AM129" s="210"/>
      <c r="AN129" s="46" t="s">
        <v>142</v>
      </c>
      <c r="AO129" s="46" t="s">
        <v>143</v>
      </c>
      <c r="AP129" s="46">
        <v>1</v>
      </c>
      <c r="AQ129" s="48"/>
      <c r="AR129" s="48"/>
      <c r="AS129" s="210"/>
      <c r="AT129" s="48"/>
      <c r="AU129" s="48"/>
      <c r="AV129" s="48"/>
      <c r="AW129" s="48"/>
      <c r="AX129" s="48"/>
      <c r="AY129" s="48"/>
      <c r="AZ129" s="48"/>
      <c r="BA129" s="48"/>
      <c r="BB129" s="48"/>
      <c r="BC129" s="48"/>
      <c r="BD129" s="48"/>
      <c r="BE129" s="13" t="str">
        <f t="shared" si="8"/>
        <v>SilverpeakSFP</v>
      </c>
      <c r="BF129" s="13" t="str">
        <f t="shared" si="8"/>
        <v>SilverpeakPIM</v>
      </c>
      <c r="BG129" s="13" t="str">
        <f t="shared" si="8"/>
        <v>SilverpeakBW</v>
      </c>
      <c r="BH129" s="13" t="str">
        <f t="shared" si="8"/>
        <v>SilverpeakCable</v>
      </c>
      <c r="BI129" s="13" t="str">
        <f t="shared" si="8"/>
        <v>SilverpeakPC</v>
      </c>
      <c r="BJ129" s="13" t="str">
        <f t="shared" si="7"/>
        <v>SilverpeakFull PRMA</v>
      </c>
      <c r="BL129" s="226">
        <f>IF(ISBLANK($G129),"",COUNTA($G$4:G129))</f>
        <v>126</v>
      </c>
      <c r="BM129" s="226"/>
      <c r="BN129" s="226"/>
      <c r="BO129" s="226"/>
    </row>
    <row r="130" spans="1:67" ht="25" customHeight="1" x14ac:dyDescent="0.35">
      <c r="A130" s="48" t="s">
        <v>1053</v>
      </c>
      <c r="B130" s="43" t="s">
        <v>128</v>
      </c>
      <c r="C130" s="10" t="s">
        <v>129</v>
      </c>
      <c r="D130" s="227" t="s">
        <v>39</v>
      </c>
      <c r="E130" s="8" t="s">
        <v>1599</v>
      </c>
      <c r="F130" s="235" t="s">
        <v>1600</v>
      </c>
      <c r="G130" s="46">
        <v>10</v>
      </c>
      <c r="H130" s="43" t="s">
        <v>128</v>
      </c>
      <c r="I130" s="48" t="s">
        <v>131</v>
      </c>
      <c r="J130" s="48" t="s">
        <v>147</v>
      </c>
      <c r="K130" s="61">
        <v>200</v>
      </c>
      <c r="L130" s="48" t="s">
        <v>251</v>
      </c>
      <c r="M130" s="48"/>
      <c r="N130" s="48"/>
      <c r="O130" s="48" t="s">
        <v>134</v>
      </c>
      <c r="P130" s="10" t="s">
        <v>149</v>
      </c>
      <c r="Q130" s="46" t="s">
        <v>136</v>
      </c>
      <c r="R130" s="46"/>
      <c r="S130" s="46"/>
      <c r="T130" s="46"/>
      <c r="U130" s="46"/>
      <c r="V130" s="46"/>
      <c r="W130" s="46"/>
      <c r="X130" s="46" t="s">
        <v>137</v>
      </c>
      <c r="Y130" s="46"/>
      <c r="Z130" s="46"/>
      <c r="AA130" s="46" t="s">
        <v>145</v>
      </c>
      <c r="AB130" s="46">
        <v>3</v>
      </c>
      <c r="AC130" s="46" t="s">
        <v>139</v>
      </c>
      <c r="AD130" s="46"/>
      <c r="AE130" s="48"/>
      <c r="AF130" s="210"/>
      <c r="AG130" s="46"/>
      <c r="AH130" s="46"/>
      <c r="AI130" s="10" t="str" cm="1">
        <f t="array" ref="AI130">IF(B130="Fortinet",INDEX(#REF!,MATCH(1,('Site Addresses (Phase 2)'!AG130=#REF!)*('Site Addresses (Phase 2)'!AH130=#REF!),0)),"")</f>
        <v/>
      </c>
      <c r="AJ130" s="10" t="str">
        <f>IF(B130="Fortinet",_xlfn.IFNA(VLOOKUP(AG130,#REF!,2,FALSE),"Please select option under Full PRMA Coverage column"),"")</f>
        <v/>
      </c>
      <c r="AK130" s="10" t="str">
        <f t="shared" si="10"/>
        <v/>
      </c>
      <c r="AL130" s="10" t="str">
        <f t="shared" si="10"/>
        <v/>
      </c>
      <c r="AM130" s="210"/>
      <c r="AN130" s="46" t="s">
        <v>142</v>
      </c>
      <c r="AO130" s="46" t="s">
        <v>143</v>
      </c>
      <c r="AP130" s="46">
        <v>1</v>
      </c>
      <c r="AQ130" s="48"/>
      <c r="AR130" s="48"/>
      <c r="AS130" s="210"/>
      <c r="AT130" s="48"/>
      <c r="AU130" s="48"/>
      <c r="AV130" s="48"/>
      <c r="AW130" s="48"/>
      <c r="AX130" s="48"/>
      <c r="AY130" s="48"/>
      <c r="AZ130" s="48"/>
      <c r="BA130" s="48"/>
      <c r="BB130" s="48"/>
      <c r="BC130" s="48"/>
      <c r="BD130" s="48"/>
      <c r="BE130" s="13" t="str">
        <f t="shared" si="8"/>
        <v>SilverpeakSFP</v>
      </c>
      <c r="BF130" s="13" t="str">
        <f t="shared" si="8"/>
        <v>SilverpeakPIM</v>
      </c>
      <c r="BG130" s="13" t="str">
        <f t="shared" si="8"/>
        <v>SilverpeakBW</v>
      </c>
      <c r="BH130" s="13" t="str">
        <f t="shared" si="8"/>
        <v>SilverpeakCable</v>
      </c>
      <c r="BI130" s="13" t="str">
        <f t="shared" si="8"/>
        <v>SilverpeakPC</v>
      </c>
      <c r="BJ130" s="13" t="str">
        <f t="shared" si="7"/>
        <v>SilverpeakFull PRMA</v>
      </c>
      <c r="BL130" s="226">
        <f>IF(ISBLANK($G130),"",COUNTA($G$4:G130))</f>
        <v>127</v>
      </c>
      <c r="BM130" s="226"/>
      <c r="BN130" s="226"/>
      <c r="BO130" s="226"/>
    </row>
    <row r="131" spans="1:67" ht="25" customHeight="1" x14ac:dyDescent="0.35">
      <c r="A131" s="48" t="s">
        <v>1055</v>
      </c>
      <c r="B131" s="43" t="s">
        <v>128</v>
      </c>
      <c r="C131" s="10" t="s">
        <v>129</v>
      </c>
      <c r="D131" s="227" t="s">
        <v>39</v>
      </c>
      <c r="E131" s="8" t="s">
        <v>1619</v>
      </c>
      <c r="F131" s="235" t="s">
        <v>1620</v>
      </c>
      <c r="G131" s="46">
        <v>36</v>
      </c>
      <c r="H131" s="43" t="s">
        <v>128</v>
      </c>
      <c r="I131" s="48" t="s">
        <v>158</v>
      </c>
      <c r="J131" s="48" t="s">
        <v>159</v>
      </c>
      <c r="K131" s="61">
        <v>50</v>
      </c>
      <c r="L131" s="48" t="s">
        <v>252</v>
      </c>
      <c r="M131" s="48"/>
      <c r="N131" s="48"/>
      <c r="O131" s="48" t="s">
        <v>134</v>
      </c>
      <c r="P131" s="10" t="s">
        <v>160</v>
      </c>
      <c r="Q131" s="46" t="s">
        <v>136</v>
      </c>
      <c r="R131" s="46"/>
      <c r="S131" s="13"/>
      <c r="T131" s="46"/>
      <c r="U131" s="46"/>
      <c r="V131" s="46"/>
      <c r="W131" s="46"/>
      <c r="X131" s="46" t="s">
        <v>137</v>
      </c>
      <c r="Y131" s="46"/>
      <c r="Z131" s="46"/>
      <c r="AA131" s="46" t="s">
        <v>154</v>
      </c>
      <c r="AB131" s="46">
        <v>3</v>
      </c>
      <c r="AC131" s="46" t="s">
        <v>139</v>
      </c>
      <c r="AD131" s="46"/>
      <c r="AE131" s="48"/>
      <c r="AF131" s="210"/>
      <c r="AG131" s="46"/>
      <c r="AH131" s="46"/>
      <c r="AI131" s="10" t="str" cm="1">
        <f t="array" ref="AI131">IF(B131="Fortinet",INDEX(#REF!,MATCH(1,('Site Addresses (Phase 2)'!AG131=#REF!)*('Site Addresses (Phase 2)'!AH131=#REF!),0)),"")</f>
        <v/>
      </c>
      <c r="AJ131" s="10" t="str">
        <f>IF(B131="Fortinet",_xlfn.IFNA(VLOOKUP(AG131,#REF!,2,FALSE),"Please select option under Full PRMA Coverage column"),"")</f>
        <v/>
      </c>
      <c r="AK131" s="10" t="str">
        <f t="shared" si="10"/>
        <v/>
      </c>
      <c r="AL131" s="10" t="str">
        <f t="shared" si="10"/>
        <v/>
      </c>
      <c r="AM131" s="210"/>
      <c r="AN131" s="46" t="s">
        <v>142</v>
      </c>
      <c r="AO131" s="46" t="s">
        <v>143</v>
      </c>
      <c r="AP131" s="46">
        <v>1</v>
      </c>
      <c r="AQ131" s="48"/>
      <c r="AR131" s="48"/>
      <c r="AS131" s="210"/>
      <c r="AT131" s="48"/>
      <c r="AU131" s="48"/>
      <c r="AV131" s="48"/>
      <c r="AW131" s="48"/>
      <c r="AX131" s="48"/>
      <c r="AY131" s="48"/>
      <c r="AZ131" s="48"/>
      <c r="BA131" s="48"/>
      <c r="BB131" s="48"/>
      <c r="BC131" s="48"/>
      <c r="BD131" s="48"/>
      <c r="BE131" s="13" t="str">
        <f t="shared" si="8"/>
        <v>SilverpeakSFP</v>
      </c>
      <c r="BF131" s="13" t="str">
        <f t="shared" si="8"/>
        <v>SilverpeakPIM</v>
      </c>
      <c r="BG131" s="13" t="str">
        <f t="shared" si="8"/>
        <v>SilverpeakBW</v>
      </c>
      <c r="BH131" s="13" t="str">
        <f t="shared" si="8"/>
        <v>SilverpeakCable</v>
      </c>
      <c r="BI131" s="13" t="str">
        <f t="shared" si="8"/>
        <v>SilverpeakPC</v>
      </c>
      <c r="BJ131" s="13" t="str">
        <f t="shared" si="7"/>
        <v>SilverpeakFull PRMA</v>
      </c>
      <c r="BL131" s="226">
        <f>IF(ISBLANK($G131),"",COUNTA($G$4:G131))</f>
        <v>128</v>
      </c>
      <c r="BM131" s="226"/>
      <c r="BN131" s="226"/>
      <c r="BO131" s="226"/>
    </row>
    <row r="132" spans="1:67" ht="25" customHeight="1" x14ac:dyDescent="0.35">
      <c r="A132" s="48" t="s">
        <v>1057</v>
      </c>
      <c r="B132" s="43" t="s">
        <v>128</v>
      </c>
      <c r="C132" s="10" t="s">
        <v>129</v>
      </c>
      <c r="D132" s="227" t="s">
        <v>39</v>
      </c>
      <c r="E132" s="8" t="s">
        <v>1619</v>
      </c>
      <c r="F132" s="235" t="s">
        <v>1620</v>
      </c>
      <c r="G132" s="46">
        <v>37</v>
      </c>
      <c r="H132" s="43" t="s">
        <v>128</v>
      </c>
      <c r="I132" s="48" t="s">
        <v>158</v>
      </c>
      <c r="J132" s="48" t="s">
        <v>159</v>
      </c>
      <c r="K132" s="61">
        <v>50</v>
      </c>
      <c r="L132" s="48" t="s">
        <v>252</v>
      </c>
      <c r="M132" s="48"/>
      <c r="N132" s="48"/>
      <c r="O132" s="48" t="s">
        <v>134</v>
      </c>
      <c r="P132" s="10" t="s">
        <v>160</v>
      </c>
      <c r="Q132" s="46" t="s">
        <v>136</v>
      </c>
      <c r="R132" s="46"/>
      <c r="S132" s="46"/>
      <c r="T132" s="46"/>
      <c r="U132" s="46"/>
      <c r="V132" s="46"/>
      <c r="W132" s="46"/>
      <c r="X132" s="46" t="s">
        <v>137</v>
      </c>
      <c r="Y132" s="46"/>
      <c r="Z132" s="46"/>
      <c r="AA132" s="46" t="s">
        <v>145</v>
      </c>
      <c r="AB132" s="46">
        <v>3</v>
      </c>
      <c r="AC132" s="46" t="s">
        <v>139</v>
      </c>
      <c r="AD132" s="46"/>
      <c r="AE132" s="48"/>
      <c r="AF132" s="210"/>
      <c r="AG132" s="46"/>
      <c r="AH132" s="46"/>
      <c r="AI132" s="10" t="str" cm="1">
        <f t="array" ref="AI132">IF(B132="Fortinet",INDEX(#REF!,MATCH(1,('Site Addresses (Phase 2)'!AG132=#REF!)*('Site Addresses (Phase 2)'!AH132=#REF!),0)),"")</f>
        <v/>
      </c>
      <c r="AJ132" s="10" t="str">
        <f>IF(B132="Fortinet",_xlfn.IFNA(VLOOKUP(AG132,#REF!,2,FALSE),"Please select option under Full PRMA Coverage column"),"")</f>
        <v/>
      </c>
      <c r="AK132" s="10" t="str">
        <f t="shared" si="10"/>
        <v/>
      </c>
      <c r="AL132" s="10" t="str">
        <f t="shared" si="10"/>
        <v/>
      </c>
      <c r="AM132" s="210"/>
      <c r="AN132" s="46" t="s">
        <v>142</v>
      </c>
      <c r="AO132" s="46" t="s">
        <v>143</v>
      </c>
      <c r="AP132" s="46">
        <v>1</v>
      </c>
      <c r="AQ132" s="48"/>
      <c r="AR132" s="48"/>
      <c r="AS132" s="210"/>
      <c r="AT132" s="48"/>
      <c r="AU132" s="48"/>
      <c r="AV132" s="48"/>
      <c r="AW132" s="48"/>
      <c r="AX132" s="48"/>
      <c r="AY132" s="48"/>
      <c r="AZ132" s="48"/>
      <c r="BA132" s="48"/>
      <c r="BB132" s="48"/>
      <c r="BC132" s="48"/>
      <c r="BD132" s="48"/>
      <c r="BE132" s="13" t="str">
        <f t="shared" si="8"/>
        <v>SilverpeakSFP</v>
      </c>
      <c r="BF132" s="13" t="str">
        <f t="shared" si="8"/>
        <v>SilverpeakPIM</v>
      </c>
      <c r="BG132" s="13" t="str">
        <f t="shared" si="8"/>
        <v>SilverpeakBW</v>
      </c>
      <c r="BH132" s="13" t="str">
        <f t="shared" si="8"/>
        <v>SilverpeakCable</v>
      </c>
      <c r="BI132" s="13" t="str">
        <f t="shared" si="8"/>
        <v>SilverpeakPC</v>
      </c>
      <c r="BJ132" s="13" t="str">
        <f t="shared" si="8"/>
        <v>SilverpeakFull PRMA</v>
      </c>
      <c r="BL132" s="226">
        <f>IF(ISBLANK($G132),"",COUNTA($G$4:G132))</f>
        <v>129</v>
      </c>
      <c r="BM132" s="226"/>
      <c r="BN132" s="226"/>
      <c r="BO132" s="226"/>
    </row>
    <row r="133" spans="1:67" ht="25" customHeight="1" x14ac:dyDescent="0.35">
      <c r="A133" s="48" t="s">
        <v>1059</v>
      </c>
      <c r="B133" s="43" t="s">
        <v>128</v>
      </c>
      <c r="C133" s="10" t="s">
        <v>129</v>
      </c>
      <c r="D133" s="227" t="s">
        <v>39</v>
      </c>
      <c r="E133" s="8" t="s">
        <v>1736</v>
      </c>
      <c r="F133" s="235" t="s">
        <v>1737</v>
      </c>
      <c r="G133" s="46">
        <v>36</v>
      </c>
      <c r="H133" s="43" t="s">
        <v>128</v>
      </c>
      <c r="I133" s="48" t="s">
        <v>158</v>
      </c>
      <c r="J133" s="48" t="s">
        <v>159</v>
      </c>
      <c r="K133" s="61">
        <v>50</v>
      </c>
      <c r="L133" s="48" t="s">
        <v>252</v>
      </c>
      <c r="M133" s="48"/>
      <c r="N133" s="48"/>
      <c r="O133" s="48" t="s">
        <v>134</v>
      </c>
      <c r="P133" s="10" t="s">
        <v>160</v>
      </c>
      <c r="Q133" s="46" t="s">
        <v>136</v>
      </c>
      <c r="R133" s="46"/>
      <c r="S133" s="46"/>
      <c r="T133" s="46"/>
      <c r="U133" s="46"/>
      <c r="V133" s="46"/>
      <c r="W133" s="46"/>
      <c r="X133" s="46" t="s">
        <v>137</v>
      </c>
      <c r="Y133" s="46"/>
      <c r="Z133" s="46"/>
      <c r="AA133" s="46" t="s">
        <v>145</v>
      </c>
      <c r="AB133" s="46">
        <v>3</v>
      </c>
      <c r="AC133" s="46" t="s">
        <v>139</v>
      </c>
      <c r="AD133" s="46"/>
      <c r="AE133" s="48"/>
      <c r="AF133" s="210"/>
      <c r="AG133" s="46"/>
      <c r="AH133" s="46"/>
      <c r="AI133" s="10" t="str" cm="1">
        <f t="array" ref="AI133">IF(B133="Fortinet",INDEX(#REF!,MATCH(1,('Site Addresses (Phase 2)'!AG133=#REF!)*('Site Addresses (Phase 2)'!AH133=#REF!),0)),"")</f>
        <v/>
      </c>
      <c r="AJ133" s="10" t="str">
        <f>IF(B133="Fortinet",_xlfn.IFNA(VLOOKUP(AG133,#REF!,2,FALSE),"Please select option under Full PRMA Coverage column"),"")</f>
        <v/>
      </c>
      <c r="AK133" s="10" t="str">
        <f t="shared" si="10"/>
        <v/>
      </c>
      <c r="AL133" s="10" t="str">
        <f t="shared" si="10"/>
        <v/>
      </c>
      <c r="AM133" s="210"/>
      <c r="AN133" s="46" t="s">
        <v>142</v>
      </c>
      <c r="AO133" s="46" t="s">
        <v>143</v>
      </c>
      <c r="AP133" s="46">
        <v>1</v>
      </c>
      <c r="AQ133" s="48"/>
      <c r="AR133" s="48"/>
      <c r="AS133" s="210"/>
      <c r="AT133" s="48"/>
      <c r="AU133" s="48"/>
      <c r="AV133" s="48"/>
      <c r="AW133" s="48"/>
      <c r="AX133" s="48"/>
      <c r="AY133" s="48"/>
      <c r="AZ133" s="48"/>
      <c r="BA133" s="48"/>
      <c r="BB133" s="48"/>
      <c r="BC133" s="48"/>
      <c r="BD133" s="48"/>
      <c r="BE133" s="13" t="str">
        <f t="shared" ref="BE133:BJ156" si="11">CONCATENATE($B133,BE$3)</f>
        <v>SilverpeakSFP</v>
      </c>
      <c r="BF133" s="13" t="str">
        <f t="shared" si="11"/>
        <v>SilverpeakPIM</v>
      </c>
      <c r="BG133" s="13" t="str">
        <f t="shared" si="11"/>
        <v>SilverpeakBW</v>
      </c>
      <c r="BH133" s="13" t="str">
        <f t="shared" si="11"/>
        <v>SilverpeakCable</v>
      </c>
      <c r="BI133" s="13" t="str">
        <f t="shared" si="11"/>
        <v>SilverpeakPC</v>
      </c>
      <c r="BJ133" s="13" t="str">
        <f t="shared" si="11"/>
        <v>SilverpeakFull PRMA</v>
      </c>
      <c r="BL133" s="226">
        <f>IF(ISBLANK($G133),"",COUNTA($G$4:G133))</f>
        <v>130</v>
      </c>
      <c r="BM133" s="226"/>
      <c r="BN133" s="226"/>
      <c r="BO133" s="226"/>
    </row>
    <row r="134" spans="1:67" ht="25" customHeight="1" x14ac:dyDescent="0.35">
      <c r="A134" s="48" t="s">
        <v>1061</v>
      </c>
      <c r="B134" s="43" t="s">
        <v>128</v>
      </c>
      <c r="C134" s="10" t="s">
        <v>129</v>
      </c>
      <c r="D134" s="227" t="s">
        <v>39</v>
      </c>
      <c r="E134" s="8" t="s">
        <v>1736</v>
      </c>
      <c r="F134" s="235" t="s">
        <v>1737</v>
      </c>
      <c r="G134" s="46">
        <v>37</v>
      </c>
      <c r="H134" s="43" t="s">
        <v>128</v>
      </c>
      <c r="I134" s="48" t="s">
        <v>158</v>
      </c>
      <c r="J134" s="48" t="s">
        <v>159</v>
      </c>
      <c r="K134" s="61">
        <v>50</v>
      </c>
      <c r="L134" s="48" t="s">
        <v>252</v>
      </c>
      <c r="M134" s="48"/>
      <c r="N134" s="48"/>
      <c r="O134" s="48" t="s">
        <v>134</v>
      </c>
      <c r="P134" s="10" t="s">
        <v>160</v>
      </c>
      <c r="Q134" s="46" t="s">
        <v>136</v>
      </c>
      <c r="R134" s="46"/>
      <c r="S134" s="46"/>
      <c r="T134" s="46"/>
      <c r="U134" s="46"/>
      <c r="V134" s="46"/>
      <c r="W134" s="46"/>
      <c r="X134" s="46" t="s">
        <v>137</v>
      </c>
      <c r="Y134" s="46"/>
      <c r="Z134" s="46"/>
      <c r="AA134" s="46" t="s">
        <v>145</v>
      </c>
      <c r="AB134" s="46">
        <v>3</v>
      </c>
      <c r="AC134" s="46" t="s">
        <v>139</v>
      </c>
      <c r="AD134" s="46"/>
      <c r="AE134" s="48"/>
      <c r="AF134" s="210"/>
      <c r="AG134" s="46"/>
      <c r="AH134" s="46"/>
      <c r="AI134" s="10" t="str" cm="1">
        <f t="array" ref="AI134">IF(B134="Fortinet",INDEX(#REF!,MATCH(1,('Site Addresses (Phase 2)'!AG134=#REF!)*('Site Addresses (Phase 2)'!AH134=#REF!),0)),"")</f>
        <v/>
      </c>
      <c r="AJ134" s="10" t="str">
        <f>IF(B134="Fortinet",_xlfn.IFNA(VLOOKUP(AG134,#REF!,2,FALSE),"Please select option under Full PRMA Coverage column"),"")</f>
        <v/>
      </c>
      <c r="AK134" s="10" t="str">
        <f t="shared" si="10"/>
        <v/>
      </c>
      <c r="AL134" s="10" t="str">
        <f t="shared" si="10"/>
        <v/>
      </c>
      <c r="AM134" s="210"/>
      <c r="AN134" s="46" t="s">
        <v>142</v>
      </c>
      <c r="AO134" s="46" t="s">
        <v>143</v>
      </c>
      <c r="AP134" s="46">
        <v>1</v>
      </c>
      <c r="AQ134" s="48"/>
      <c r="AR134" s="48"/>
      <c r="AS134" s="210"/>
      <c r="AT134" s="48"/>
      <c r="AU134" s="48"/>
      <c r="AV134" s="48"/>
      <c r="AW134" s="48"/>
      <c r="AX134" s="48"/>
      <c r="AY134" s="48"/>
      <c r="AZ134" s="48"/>
      <c r="BA134" s="48"/>
      <c r="BB134" s="48"/>
      <c r="BC134" s="48"/>
      <c r="BD134" s="48"/>
      <c r="BE134" s="13" t="str">
        <f t="shared" si="11"/>
        <v>SilverpeakSFP</v>
      </c>
      <c r="BF134" s="13" t="str">
        <f t="shared" si="11"/>
        <v>SilverpeakPIM</v>
      </c>
      <c r="BG134" s="13" t="str">
        <f t="shared" si="11"/>
        <v>SilverpeakBW</v>
      </c>
      <c r="BH134" s="13" t="str">
        <f t="shared" si="11"/>
        <v>SilverpeakCable</v>
      </c>
      <c r="BI134" s="13" t="str">
        <f t="shared" si="11"/>
        <v>SilverpeakPC</v>
      </c>
      <c r="BJ134" s="13" t="str">
        <f t="shared" si="11"/>
        <v>SilverpeakFull PRMA</v>
      </c>
      <c r="BL134" s="226">
        <f>IF(ISBLANK($G134),"",COUNTA($G$4:G134))</f>
        <v>131</v>
      </c>
      <c r="BM134" s="226"/>
      <c r="BN134" s="226"/>
      <c r="BO134" s="226"/>
    </row>
    <row r="135" spans="1:67" ht="25" customHeight="1" x14ac:dyDescent="0.35">
      <c r="A135" s="48" t="s">
        <v>1063</v>
      </c>
      <c r="B135" s="43" t="s">
        <v>128</v>
      </c>
      <c r="C135" s="10" t="s">
        <v>129</v>
      </c>
      <c r="D135" s="227" t="s">
        <v>39</v>
      </c>
      <c r="E135" s="8" t="s">
        <v>1601</v>
      </c>
      <c r="F135" s="108" t="s">
        <v>1601</v>
      </c>
      <c r="G135" s="46">
        <v>36</v>
      </c>
      <c r="H135" s="43" t="s">
        <v>128</v>
      </c>
      <c r="I135" s="48" t="s">
        <v>158</v>
      </c>
      <c r="J135" s="48" t="s">
        <v>159</v>
      </c>
      <c r="K135" s="61">
        <v>50</v>
      </c>
      <c r="L135" s="48" t="s">
        <v>254</v>
      </c>
      <c r="M135" s="48"/>
      <c r="N135" s="48"/>
      <c r="O135" s="48" t="s">
        <v>134</v>
      </c>
      <c r="P135" s="10" t="s">
        <v>160</v>
      </c>
      <c r="Q135" s="46" t="s">
        <v>136</v>
      </c>
      <c r="R135" s="46"/>
      <c r="S135" s="46"/>
      <c r="T135" s="46"/>
      <c r="U135" s="46"/>
      <c r="V135" s="46"/>
      <c r="W135" s="46"/>
      <c r="X135" s="46" t="s">
        <v>137</v>
      </c>
      <c r="Y135" s="46"/>
      <c r="Z135" s="46"/>
      <c r="AA135" s="46" t="s">
        <v>145</v>
      </c>
      <c r="AB135" s="46">
        <v>3</v>
      </c>
      <c r="AC135" s="46" t="s">
        <v>139</v>
      </c>
      <c r="AD135" s="46"/>
      <c r="AE135" s="48"/>
      <c r="AF135" s="210"/>
      <c r="AG135" s="46"/>
      <c r="AH135" s="46"/>
      <c r="AI135" s="10" t="str" cm="1">
        <f t="array" ref="AI135">IF(B135="Fortinet",INDEX(#REF!,MATCH(1,('Site Addresses (Phase 2)'!AG135=#REF!)*('Site Addresses (Phase 2)'!AH135=#REF!),0)),"")</f>
        <v/>
      </c>
      <c r="AJ135" s="10" t="str">
        <f>IF(B135="Fortinet",_xlfn.IFNA(VLOOKUP(AG135,#REF!,2,FALSE),"Please select option under Full PRMA Coverage column"),"")</f>
        <v/>
      </c>
      <c r="AK135" s="10" t="str">
        <f t="shared" si="10"/>
        <v/>
      </c>
      <c r="AL135" s="10" t="str">
        <f t="shared" si="10"/>
        <v/>
      </c>
      <c r="AM135" s="210"/>
      <c r="AN135" s="46" t="s">
        <v>142</v>
      </c>
      <c r="AO135" s="46" t="s">
        <v>143</v>
      </c>
      <c r="AP135" s="46">
        <v>1</v>
      </c>
      <c r="AQ135" s="48"/>
      <c r="AR135" s="48"/>
      <c r="AS135" s="210"/>
      <c r="AT135" s="48"/>
      <c r="AU135" s="48"/>
      <c r="AV135" s="48"/>
      <c r="AW135" s="48"/>
      <c r="AX135" s="48"/>
      <c r="AY135" s="48"/>
      <c r="AZ135" s="48"/>
      <c r="BA135" s="48"/>
      <c r="BB135" s="48"/>
      <c r="BC135" s="48"/>
      <c r="BD135" s="48"/>
      <c r="BE135" s="13" t="str">
        <f t="shared" si="11"/>
        <v>SilverpeakSFP</v>
      </c>
      <c r="BF135" s="13" t="str">
        <f t="shared" si="11"/>
        <v>SilverpeakPIM</v>
      </c>
      <c r="BG135" s="13" t="str">
        <f t="shared" si="11"/>
        <v>SilverpeakBW</v>
      </c>
      <c r="BH135" s="13" t="str">
        <f t="shared" si="11"/>
        <v>SilverpeakCable</v>
      </c>
      <c r="BI135" s="13" t="str">
        <f t="shared" si="11"/>
        <v>SilverpeakPC</v>
      </c>
      <c r="BJ135" s="13" t="str">
        <f t="shared" si="11"/>
        <v>SilverpeakFull PRMA</v>
      </c>
      <c r="BL135" s="226">
        <f>IF(ISBLANK($G135),"",COUNTA($G$4:G135))</f>
        <v>132</v>
      </c>
      <c r="BM135" s="226"/>
      <c r="BN135" s="226"/>
      <c r="BO135" s="226"/>
    </row>
    <row r="136" spans="1:67" ht="25" customHeight="1" x14ac:dyDescent="0.35">
      <c r="A136" s="48" t="s">
        <v>1065</v>
      </c>
      <c r="B136" s="43" t="s">
        <v>128</v>
      </c>
      <c r="C136" s="10" t="s">
        <v>129</v>
      </c>
      <c r="D136" s="227" t="s">
        <v>39</v>
      </c>
      <c r="E136" s="8" t="s">
        <v>1601</v>
      </c>
      <c r="F136" s="108" t="s">
        <v>1601</v>
      </c>
      <c r="G136" s="46">
        <v>37</v>
      </c>
      <c r="H136" s="43" t="s">
        <v>128</v>
      </c>
      <c r="I136" s="48" t="s">
        <v>158</v>
      </c>
      <c r="J136" s="48" t="s">
        <v>159</v>
      </c>
      <c r="K136" s="61">
        <v>50</v>
      </c>
      <c r="L136" s="48" t="s">
        <v>254</v>
      </c>
      <c r="M136" s="48"/>
      <c r="N136" s="48"/>
      <c r="O136" s="48" t="s">
        <v>134</v>
      </c>
      <c r="P136" s="10" t="s">
        <v>160</v>
      </c>
      <c r="Q136" s="46" t="s">
        <v>136</v>
      </c>
      <c r="R136" s="46"/>
      <c r="S136" s="46"/>
      <c r="T136" s="46"/>
      <c r="U136" s="46"/>
      <c r="V136" s="46"/>
      <c r="W136" s="46"/>
      <c r="X136" s="46" t="s">
        <v>137</v>
      </c>
      <c r="Y136" s="46"/>
      <c r="Z136" s="46"/>
      <c r="AA136" s="46" t="s">
        <v>145</v>
      </c>
      <c r="AB136" s="46">
        <v>3</v>
      </c>
      <c r="AC136" s="46" t="s">
        <v>139</v>
      </c>
      <c r="AD136" s="46"/>
      <c r="AE136" s="48"/>
      <c r="AF136" s="210"/>
      <c r="AG136" s="46"/>
      <c r="AH136" s="46"/>
      <c r="AI136" s="10" t="str" cm="1">
        <f t="array" ref="AI136">IF(B136="Fortinet",INDEX(#REF!,MATCH(1,('Site Addresses (Phase 2)'!AG136=#REF!)*('Site Addresses (Phase 2)'!AH136=#REF!),0)),"")</f>
        <v/>
      </c>
      <c r="AJ136" s="10" t="str">
        <f>IF(B136="Fortinet",_xlfn.IFNA(VLOOKUP(AG136,#REF!,2,FALSE),"Please select option under Full PRMA Coverage column"),"")</f>
        <v/>
      </c>
      <c r="AK136" s="10" t="str">
        <f t="shared" si="10"/>
        <v/>
      </c>
      <c r="AL136" s="10" t="str">
        <f t="shared" si="10"/>
        <v/>
      </c>
      <c r="AM136" s="210"/>
      <c r="AN136" s="46" t="s">
        <v>142</v>
      </c>
      <c r="AO136" s="46" t="s">
        <v>143</v>
      </c>
      <c r="AP136" s="46">
        <v>1</v>
      </c>
      <c r="AQ136" s="48"/>
      <c r="AR136" s="48"/>
      <c r="AS136" s="210"/>
      <c r="AT136" s="48"/>
      <c r="AU136" s="48"/>
      <c r="AV136" s="48"/>
      <c r="AW136" s="48"/>
      <c r="AX136" s="48"/>
      <c r="AY136" s="48"/>
      <c r="AZ136" s="48"/>
      <c r="BA136" s="48"/>
      <c r="BB136" s="48"/>
      <c r="BC136" s="48"/>
      <c r="BD136" s="48"/>
      <c r="BE136" s="13" t="str">
        <f t="shared" si="11"/>
        <v>SilverpeakSFP</v>
      </c>
      <c r="BF136" s="13" t="str">
        <f t="shared" si="11"/>
        <v>SilverpeakPIM</v>
      </c>
      <c r="BG136" s="13" t="str">
        <f t="shared" si="11"/>
        <v>SilverpeakBW</v>
      </c>
      <c r="BH136" s="13" t="str">
        <f t="shared" si="11"/>
        <v>SilverpeakCable</v>
      </c>
      <c r="BI136" s="13" t="str">
        <f t="shared" si="11"/>
        <v>SilverpeakPC</v>
      </c>
      <c r="BJ136" s="13" t="str">
        <f t="shared" si="11"/>
        <v>SilverpeakFull PRMA</v>
      </c>
      <c r="BL136" s="226">
        <f>IF(ISBLANK($G136),"",COUNTA($G$4:G136))</f>
        <v>133</v>
      </c>
      <c r="BM136" s="226"/>
      <c r="BN136" s="226"/>
      <c r="BO136" s="226"/>
    </row>
    <row r="137" spans="1:67" ht="25" customHeight="1" x14ac:dyDescent="0.35">
      <c r="A137" s="48" t="s">
        <v>1067</v>
      </c>
      <c r="B137" s="43" t="s">
        <v>128</v>
      </c>
      <c r="C137" s="10" t="s">
        <v>129</v>
      </c>
      <c r="D137" s="227" t="s">
        <v>39</v>
      </c>
      <c r="E137" s="8" t="s">
        <v>1602</v>
      </c>
      <c r="F137" s="108" t="s">
        <v>1602</v>
      </c>
      <c r="G137" s="46">
        <v>9</v>
      </c>
      <c r="H137" s="10" t="s">
        <v>130</v>
      </c>
      <c r="I137" s="48" t="s">
        <v>158</v>
      </c>
      <c r="J137" s="48" t="s">
        <v>159</v>
      </c>
      <c r="K137" s="61">
        <v>300</v>
      </c>
      <c r="L137" s="48" t="s">
        <v>255</v>
      </c>
      <c r="M137" s="48"/>
      <c r="N137" s="46"/>
      <c r="O137" s="48" t="s">
        <v>134</v>
      </c>
      <c r="P137" s="10" t="s">
        <v>149</v>
      </c>
      <c r="Q137" s="46" t="s">
        <v>136</v>
      </c>
      <c r="R137" s="46"/>
      <c r="S137" s="46"/>
      <c r="T137" s="46"/>
      <c r="U137" s="46"/>
      <c r="V137" s="46"/>
      <c r="W137" s="46"/>
      <c r="X137" s="46" t="s">
        <v>137</v>
      </c>
      <c r="Y137" s="46"/>
      <c r="Z137" s="46"/>
      <c r="AA137" s="46" t="s">
        <v>145</v>
      </c>
      <c r="AB137" s="46">
        <v>3</v>
      </c>
      <c r="AC137" s="46" t="s">
        <v>139</v>
      </c>
      <c r="AD137" s="46"/>
      <c r="AE137" s="48"/>
      <c r="AF137" s="210"/>
      <c r="AG137" s="46"/>
      <c r="AH137" s="46"/>
      <c r="AI137" s="10" t="str" cm="1">
        <f t="array" ref="AI137">IF(B137="Fortinet",INDEX(#REF!,MATCH(1,('Site Addresses (Phase 2)'!AG137=#REF!)*('Site Addresses (Phase 2)'!AH137=#REF!),0)),"")</f>
        <v/>
      </c>
      <c r="AJ137" s="10" t="str">
        <f>IF(B137="Fortinet",_xlfn.IFNA(VLOOKUP(AG137,#REF!,2,FALSE),"Please select option under Full PRMA Coverage column"),"")</f>
        <v/>
      </c>
      <c r="AK137" s="10" t="str">
        <f t="shared" si="10"/>
        <v/>
      </c>
      <c r="AL137" s="10" t="str">
        <f t="shared" si="10"/>
        <v/>
      </c>
      <c r="AM137" s="210"/>
      <c r="AN137" s="46" t="s">
        <v>142</v>
      </c>
      <c r="AO137" s="46" t="s">
        <v>143</v>
      </c>
      <c r="AP137" s="46">
        <v>1</v>
      </c>
      <c r="AQ137" s="48"/>
      <c r="AR137" s="48"/>
      <c r="AS137" s="210"/>
      <c r="AT137" s="48"/>
      <c r="AU137" s="48"/>
      <c r="AV137" s="48"/>
      <c r="AW137" s="48"/>
      <c r="AX137" s="48"/>
      <c r="AY137" s="48"/>
      <c r="AZ137" s="48"/>
      <c r="BA137" s="48"/>
      <c r="BB137" s="48"/>
      <c r="BC137" s="48"/>
      <c r="BD137" s="48"/>
      <c r="BE137" s="13" t="str">
        <f t="shared" si="11"/>
        <v>SilverpeakSFP</v>
      </c>
      <c r="BF137" s="13" t="str">
        <f t="shared" si="11"/>
        <v>SilverpeakPIM</v>
      </c>
      <c r="BG137" s="13" t="str">
        <f t="shared" si="11"/>
        <v>SilverpeakBW</v>
      </c>
      <c r="BH137" s="13" t="str">
        <f t="shared" si="11"/>
        <v>SilverpeakCable</v>
      </c>
      <c r="BI137" s="13" t="str">
        <f t="shared" si="11"/>
        <v>SilverpeakPC</v>
      </c>
      <c r="BJ137" s="13" t="str">
        <f t="shared" si="11"/>
        <v>SilverpeakFull PRMA</v>
      </c>
      <c r="BL137" s="226">
        <f>IF(ISBLANK($G137),"",COUNTA($G$4:G137))</f>
        <v>134</v>
      </c>
      <c r="BM137" s="226"/>
      <c r="BN137" s="226"/>
      <c r="BO137" s="226"/>
    </row>
    <row r="138" spans="1:67" ht="25" customHeight="1" x14ac:dyDescent="0.35">
      <c r="A138" s="48" t="s">
        <v>1070</v>
      </c>
      <c r="B138" s="43" t="s">
        <v>128</v>
      </c>
      <c r="C138" s="10" t="s">
        <v>129</v>
      </c>
      <c r="D138" s="227" t="s">
        <v>39</v>
      </c>
      <c r="E138" s="8" t="s">
        <v>1602</v>
      </c>
      <c r="F138" s="108" t="s">
        <v>1602</v>
      </c>
      <c r="G138" s="69">
        <v>10</v>
      </c>
      <c r="H138" s="10" t="s">
        <v>130</v>
      </c>
      <c r="I138" s="48" t="s">
        <v>158</v>
      </c>
      <c r="J138" s="48" t="s">
        <v>159</v>
      </c>
      <c r="K138" s="61">
        <v>200</v>
      </c>
      <c r="L138" s="48" t="s">
        <v>255</v>
      </c>
      <c r="M138" s="48"/>
      <c r="N138" s="46"/>
      <c r="O138" s="48" t="s">
        <v>134</v>
      </c>
      <c r="P138" s="10" t="s">
        <v>149</v>
      </c>
      <c r="Q138" s="46" t="s">
        <v>136</v>
      </c>
      <c r="R138" s="46"/>
      <c r="S138" s="46"/>
      <c r="T138" s="46"/>
      <c r="U138" s="46"/>
      <c r="V138" s="46"/>
      <c r="W138" s="46"/>
      <c r="X138" s="46" t="s">
        <v>137</v>
      </c>
      <c r="Y138" s="46"/>
      <c r="Z138" s="46"/>
      <c r="AA138" s="46" t="s">
        <v>145</v>
      </c>
      <c r="AB138" s="46">
        <v>3</v>
      </c>
      <c r="AC138" s="46" t="s">
        <v>139</v>
      </c>
      <c r="AD138" s="46"/>
      <c r="AE138" s="48"/>
      <c r="AF138" s="210"/>
      <c r="AG138" s="46"/>
      <c r="AH138" s="46"/>
      <c r="AI138" s="10" t="str" cm="1">
        <f t="array" ref="AI138">IF(B138="Fortinet",INDEX(#REF!,MATCH(1,('Site Addresses (Phase 2)'!AG138=#REF!)*('Site Addresses (Phase 2)'!AH138=#REF!),0)),"")</f>
        <v/>
      </c>
      <c r="AJ138" s="10" t="str">
        <f>IF(B138="Fortinet",_xlfn.IFNA(VLOOKUP(AG138,#REF!,2,FALSE),"Please select option under Full PRMA Coverage column"),"")</f>
        <v/>
      </c>
      <c r="AK138" s="10" t="str">
        <f t="shared" si="10"/>
        <v/>
      </c>
      <c r="AL138" s="10" t="str">
        <f t="shared" si="10"/>
        <v/>
      </c>
      <c r="AM138" s="210"/>
      <c r="AN138" s="46" t="s">
        <v>142</v>
      </c>
      <c r="AO138" s="46" t="s">
        <v>143</v>
      </c>
      <c r="AP138" s="46">
        <v>1</v>
      </c>
      <c r="AQ138" s="48"/>
      <c r="AR138" s="48"/>
      <c r="AS138" s="210"/>
      <c r="AT138" s="48"/>
      <c r="AU138" s="48"/>
      <c r="AV138" s="48"/>
      <c r="AW138" s="48"/>
      <c r="AX138" s="48"/>
      <c r="AY138" s="48"/>
      <c r="AZ138" s="48"/>
      <c r="BA138" s="48"/>
      <c r="BB138" s="48"/>
      <c r="BC138" s="48"/>
      <c r="BD138" s="48"/>
      <c r="BE138" s="13" t="str">
        <f t="shared" si="11"/>
        <v>SilverpeakSFP</v>
      </c>
      <c r="BF138" s="13" t="str">
        <f t="shared" si="11"/>
        <v>SilverpeakPIM</v>
      </c>
      <c r="BG138" s="13" t="str">
        <f t="shared" si="11"/>
        <v>SilverpeakBW</v>
      </c>
      <c r="BH138" s="13" t="str">
        <f t="shared" si="11"/>
        <v>SilverpeakCable</v>
      </c>
      <c r="BI138" s="13" t="str">
        <f t="shared" si="11"/>
        <v>SilverpeakPC</v>
      </c>
      <c r="BJ138" s="13" t="str">
        <f t="shared" si="11"/>
        <v>SilverpeakFull PRMA</v>
      </c>
      <c r="BL138" s="226">
        <f>IF(ISBLANK($G138),"",COUNTA($G$4:G138))</f>
        <v>135</v>
      </c>
      <c r="BM138" s="226"/>
      <c r="BN138" s="226"/>
      <c r="BO138" s="226"/>
    </row>
    <row r="139" spans="1:67" ht="25" customHeight="1" x14ac:dyDescent="0.35">
      <c r="A139" s="48" t="s">
        <v>1072</v>
      </c>
      <c r="B139" s="43" t="s">
        <v>128</v>
      </c>
      <c r="C139" s="10" t="s">
        <v>129</v>
      </c>
      <c r="D139" s="227" t="s">
        <v>39</v>
      </c>
      <c r="E139" s="8" t="s">
        <v>1738</v>
      </c>
      <c r="F139" s="235" t="s">
        <v>1739</v>
      </c>
      <c r="G139" s="46">
        <v>30</v>
      </c>
      <c r="H139" s="10" t="s">
        <v>130</v>
      </c>
      <c r="I139" s="48" t="s">
        <v>205</v>
      </c>
      <c r="J139" s="48" t="s">
        <v>147</v>
      </c>
      <c r="K139" s="61">
        <v>100</v>
      </c>
      <c r="L139" s="48" t="s">
        <v>256</v>
      </c>
      <c r="M139" s="48"/>
      <c r="N139" s="46"/>
      <c r="O139" s="48" t="s">
        <v>134</v>
      </c>
      <c r="P139" s="10" t="s">
        <v>149</v>
      </c>
      <c r="Q139" s="46" t="s">
        <v>136</v>
      </c>
      <c r="R139" s="46"/>
      <c r="S139" s="46"/>
      <c r="T139" s="46"/>
      <c r="U139" s="46"/>
      <c r="V139" s="46"/>
      <c r="W139" s="46"/>
      <c r="X139" s="46" t="s">
        <v>137</v>
      </c>
      <c r="Y139" s="46"/>
      <c r="Z139" s="46"/>
      <c r="AA139" s="46" t="s">
        <v>145</v>
      </c>
      <c r="AB139" s="46">
        <v>3</v>
      </c>
      <c r="AC139" s="46" t="s">
        <v>139</v>
      </c>
      <c r="AD139" s="46"/>
      <c r="AE139" s="48"/>
      <c r="AF139" s="210"/>
      <c r="AG139" s="46"/>
      <c r="AH139" s="46"/>
      <c r="AI139" s="10" t="str" cm="1">
        <f t="array" ref="AI139">IF(B139="Fortinet",INDEX(#REF!,MATCH(1,('Site Addresses (Phase 2)'!AG139=#REF!)*('Site Addresses (Phase 2)'!AH139=#REF!),0)),"")</f>
        <v/>
      </c>
      <c r="AJ139" s="10" t="str">
        <f>IF(B139="Fortinet",_xlfn.IFNA(VLOOKUP(AG139,#REF!,2,FALSE),"Please select option under Full PRMA Coverage column"),"")</f>
        <v/>
      </c>
      <c r="AK139" s="10" t="str">
        <f t="shared" si="10"/>
        <v/>
      </c>
      <c r="AL139" s="10" t="str">
        <f t="shared" si="10"/>
        <v/>
      </c>
      <c r="AM139" s="210"/>
      <c r="AN139" s="46" t="s">
        <v>142</v>
      </c>
      <c r="AO139" s="46" t="s">
        <v>143</v>
      </c>
      <c r="AP139" s="46">
        <v>1</v>
      </c>
      <c r="AQ139" s="48"/>
      <c r="AR139" s="48"/>
      <c r="AS139" s="210"/>
      <c r="AT139" s="48"/>
      <c r="AU139" s="48"/>
      <c r="AV139" s="48"/>
      <c r="AW139" s="48"/>
      <c r="AX139" s="48"/>
      <c r="AY139" s="48"/>
      <c r="AZ139" s="48"/>
      <c r="BA139" s="48"/>
      <c r="BB139" s="48"/>
      <c r="BC139" s="48"/>
      <c r="BD139" s="48"/>
      <c r="BE139" s="13" t="str">
        <f t="shared" si="11"/>
        <v>SilverpeakSFP</v>
      </c>
      <c r="BF139" s="13" t="str">
        <f t="shared" si="11"/>
        <v>SilverpeakPIM</v>
      </c>
      <c r="BG139" s="13" t="str">
        <f t="shared" si="11"/>
        <v>SilverpeakBW</v>
      </c>
      <c r="BH139" s="13" t="str">
        <f t="shared" si="11"/>
        <v>SilverpeakCable</v>
      </c>
      <c r="BI139" s="13" t="str">
        <f t="shared" si="11"/>
        <v>SilverpeakPC</v>
      </c>
      <c r="BJ139" s="13" t="str">
        <f t="shared" si="11"/>
        <v>SilverpeakFull PRMA</v>
      </c>
      <c r="BL139" s="226">
        <f>IF(ISBLANK($G139),"",COUNTA($G$4:G139))</f>
        <v>136</v>
      </c>
      <c r="BM139" s="226"/>
      <c r="BN139" s="226"/>
      <c r="BO139" s="226"/>
    </row>
    <row r="140" spans="1:67" ht="25" customHeight="1" x14ac:dyDescent="0.35">
      <c r="A140" s="48" t="s">
        <v>1074</v>
      </c>
      <c r="B140" s="43" t="s">
        <v>128</v>
      </c>
      <c r="C140" s="10" t="s">
        <v>129</v>
      </c>
      <c r="D140" s="227" t="s">
        <v>39</v>
      </c>
      <c r="E140" s="8" t="s">
        <v>1738</v>
      </c>
      <c r="F140" s="235" t="s">
        <v>1739</v>
      </c>
      <c r="G140" s="46">
        <v>31</v>
      </c>
      <c r="H140" s="10" t="s">
        <v>130</v>
      </c>
      <c r="I140" s="48" t="s">
        <v>205</v>
      </c>
      <c r="J140" s="48" t="s">
        <v>159</v>
      </c>
      <c r="K140" s="61">
        <v>100</v>
      </c>
      <c r="L140" s="48" t="s">
        <v>256</v>
      </c>
      <c r="M140" s="48"/>
      <c r="N140" s="46"/>
      <c r="O140" s="48" t="s">
        <v>134</v>
      </c>
      <c r="P140" s="10" t="s">
        <v>149</v>
      </c>
      <c r="Q140" s="46" t="s">
        <v>136</v>
      </c>
      <c r="R140" s="46"/>
      <c r="S140" s="46"/>
      <c r="T140" s="46"/>
      <c r="U140" s="46"/>
      <c r="V140" s="46"/>
      <c r="W140" s="46"/>
      <c r="X140" s="46" t="s">
        <v>137</v>
      </c>
      <c r="Y140" s="46"/>
      <c r="Z140" s="46"/>
      <c r="AA140" s="46" t="s">
        <v>145</v>
      </c>
      <c r="AB140" s="46">
        <v>3</v>
      </c>
      <c r="AC140" s="46" t="s">
        <v>139</v>
      </c>
      <c r="AD140" s="46"/>
      <c r="AE140" s="48"/>
      <c r="AF140" s="210"/>
      <c r="AG140" s="46"/>
      <c r="AH140" s="46"/>
      <c r="AI140" s="10" t="str" cm="1">
        <f t="array" ref="AI140">IF(B140="Fortinet",INDEX(#REF!,MATCH(1,('Site Addresses (Phase 2)'!AG140=#REF!)*('Site Addresses (Phase 2)'!AH140=#REF!),0)),"")</f>
        <v/>
      </c>
      <c r="AJ140" s="10" t="str">
        <f>IF(B140="Fortinet",_xlfn.IFNA(VLOOKUP(AG140,#REF!,2,FALSE),"Please select option under Full PRMA Coverage column"),"")</f>
        <v/>
      </c>
      <c r="AK140" s="10" t="str">
        <f t="shared" si="10"/>
        <v/>
      </c>
      <c r="AL140" s="10" t="str">
        <f t="shared" si="10"/>
        <v/>
      </c>
      <c r="AM140" s="210"/>
      <c r="AN140" s="46" t="s">
        <v>142</v>
      </c>
      <c r="AO140" s="46" t="s">
        <v>143</v>
      </c>
      <c r="AP140" s="46">
        <v>1</v>
      </c>
      <c r="AQ140" s="48"/>
      <c r="AR140" s="48"/>
      <c r="AS140" s="210"/>
      <c r="AT140" s="48"/>
      <c r="AU140" s="48"/>
      <c r="AV140" s="48"/>
      <c r="AW140" s="48"/>
      <c r="AX140" s="48"/>
      <c r="AY140" s="48"/>
      <c r="AZ140" s="48"/>
      <c r="BA140" s="48"/>
      <c r="BB140" s="48"/>
      <c r="BC140" s="48"/>
      <c r="BD140" s="48"/>
      <c r="BE140" s="13" t="str">
        <f t="shared" si="11"/>
        <v>SilverpeakSFP</v>
      </c>
      <c r="BF140" s="13" t="str">
        <f t="shared" si="11"/>
        <v>SilverpeakPIM</v>
      </c>
      <c r="BG140" s="13" t="str">
        <f t="shared" si="11"/>
        <v>SilverpeakBW</v>
      </c>
      <c r="BH140" s="13" t="str">
        <f t="shared" si="11"/>
        <v>SilverpeakCable</v>
      </c>
      <c r="BI140" s="13" t="str">
        <f t="shared" si="11"/>
        <v>SilverpeakPC</v>
      </c>
      <c r="BJ140" s="13" t="str">
        <f t="shared" si="11"/>
        <v>SilverpeakFull PRMA</v>
      </c>
      <c r="BL140" s="226">
        <f>IF(ISBLANK($G140),"",COUNTA($G$4:G140))</f>
        <v>137</v>
      </c>
      <c r="BM140" s="226"/>
      <c r="BN140" s="226"/>
      <c r="BO140" s="226"/>
    </row>
    <row r="141" spans="1:67" ht="25" customHeight="1" x14ac:dyDescent="0.35">
      <c r="A141" s="48" t="s">
        <v>1076</v>
      </c>
      <c r="B141" s="43" t="s">
        <v>128</v>
      </c>
      <c r="C141" s="10" t="s">
        <v>129</v>
      </c>
      <c r="D141" s="227" t="s">
        <v>39</v>
      </c>
      <c r="E141" s="8" t="s">
        <v>1603</v>
      </c>
      <c r="F141" s="235" t="s">
        <v>1604</v>
      </c>
      <c r="G141" s="46">
        <v>36</v>
      </c>
      <c r="H141" s="10" t="s">
        <v>130</v>
      </c>
      <c r="I141" s="48" t="s">
        <v>158</v>
      </c>
      <c r="J141" s="48" t="s">
        <v>159</v>
      </c>
      <c r="K141" s="61">
        <v>50</v>
      </c>
      <c r="L141" s="48" t="s">
        <v>257</v>
      </c>
      <c r="M141" s="48"/>
      <c r="N141" s="46"/>
      <c r="O141" s="48" t="s">
        <v>134</v>
      </c>
      <c r="P141" s="10" t="s">
        <v>160</v>
      </c>
      <c r="Q141" s="46" t="s">
        <v>136</v>
      </c>
      <c r="R141" s="46"/>
      <c r="S141" s="13"/>
      <c r="T141" s="46"/>
      <c r="U141" s="46"/>
      <c r="V141" s="46"/>
      <c r="W141" s="46"/>
      <c r="X141" s="46" t="s">
        <v>137</v>
      </c>
      <c r="Y141" s="46"/>
      <c r="Z141" s="46"/>
      <c r="AA141" s="46" t="s">
        <v>154</v>
      </c>
      <c r="AB141" s="46">
        <v>3</v>
      </c>
      <c r="AC141" s="46" t="s">
        <v>139</v>
      </c>
      <c r="AD141" s="46"/>
      <c r="AE141" s="48"/>
      <c r="AF141" s="210"/>
      <c r="AG141" s="46"/>
      <c r="AH141" s="46"/>
      <c r="AI141" s="10" t="str" cm="1">
        <f t="array" ref="AI141">IF(B141="Fortinet",INDEX(#REF!,MATCH(1,('Site Addresses (Phase 2)'!AG141=#REF!)*('Site Addresses (Phase 2)'!AH141=#REF!),0)),"")</f>
        <v/>
      </c>
      <c r="AJ141" s="10" t="str">
        <f>IF(B141="Fortinet",_xlfn.IFNA(VLOOKUP(AG141,#REF!,2,FALSE),"Please select option under Full PRMA Coverage column"),"")</f>
        <v/>
      </c>
      <c r="AK141" s="10" t="str">
        <f t="shared" si="10"/>
        <v/>
      </c>
      <c r="AL141" s="10" t="str">
        <f t="shared" si="10"/>
        <v/>
      </c>
      <c r="AM141" s="210"/>
      <c r="AN141" s="46" t="s">
        <v>142</v>
      </c>
      <c r="AO141" s="46" t="s">
        <v>143</v>
      </c>
      <c r="AP141" s="46">
        <v>1</v>
      </c>
      <c r="AQ141" s="48"/>
      <c r="AR141" s="48"/>
      <c r="AS141" s="210"/>
      <c r="AT141" s="48"/>
      <c r="AU141" s="48"/>
      <c r="AV141" s="48"/>
      <c r="AW141" s="48"/>
      <c r="AX141" s="48"/>
      <c r="AY141" s="48"/>
      <c r="AZ141" s="48"/>
      <c r="BA141" s="48"/>
      <c r="BB141" s="48"/>
      <c r="BC141" s="48"/>
      <c r="BD141" s="48"/>
      <c r="BE141" s="13" t="str">
        <f t="shared" si="11"/>
        <v>SilverpeakSFP</v>
      </c>
      <c r="BF141" s="13" t="str">
        <f t="shared" si="11"/>
        <v>SilverpeakPIM</v>
      </c>
      <c r="BG141" s="13" t="str">
        <f t="shared" si="11"/>
        <v>SilverpeakBW</v>
      </c>
      <c r="BH141" s="13" t="str">
        <f t="shared" si="11"/>
        <v>SilverpeakCable</v>
      </c>
      <c r="BI141" s="13" t="str">
        <f t="shared" si="11"/>
        <v>SilverpeakPC</v>
      </c>
      <c r="BJ141" s="13" t="str">
        <f t="shared" si="11"/>
        <v>SilverpeakFull PRMA</v>
      </c>
      <c r="BL141" s="226">
        <f>IF(ISBLANK($G141),"",COUNTA($G$4:G141))</f>
        <v>138</v>
      </c>
      <c r="BM141" s="226"/>
      <c r="BN141" s="226"/>
      <c r="BO141" s="226"/>
    </row>
    <row r="142" spans="1:67" ht="25" customHeight="1" x14ac:dyDescent="0.35">
      <c r="A142" s="48" t="s">
        <v>1078</v>
      </c>
      <c r="B142" s="43" t="s">
        <v>128</v>
      </c>
      <c r="C142" s="10" t="s">
        <v>129</v>
      </c>
      <c r="D142" s="227" t="s">
        <v>39</v>
      </c>
      <c r="E142" s="8" t="s">
        <v>1603</v>
      </c>
      <c r="F142" s="235" t="s">
        <v>1604</v>
      </c>
      <c r="G142" s="46">
        <v>37</v>
      </c>
      <c r="H142" s="10" t="s">
        <v>130</v>
      </c>
      <c r="I142" s="48" t="s">
        <v>158</v>
      </c>
      <c r="J142" s="48" t="s">
        <v>159</v>
      </c>
      <c r="K142" s="61">
        <v>50</v>
      </c>
      <c r="L142" s="48" t="s">
        <v>257</v>
      </c>
      <c r="M142" s="48"/>
      <c r="N142" s="46"/>
      <c r="O142" s="48" t="s">
        <v>134</v>
      </c>
      <c r="P142" s="10" t="s">
        <v>160</v>
      </c>
      <c r="Q142" s="46" t="s">
        <v>136</v>
      </c>
      <c r="R142" s="46"/>
      <c r="S142" s="13"/>
      <c r="T142" s="46"/>
      <c r="U142" s="46"/>
      <c r="V142" s="46"/>
      <c r="W142" s="46"/>
      <c r="X142" s="46" t="s">
        <v>137</v>
      </c>
      <c r="Y142" s="46"/>
      <c r="Z142" s="46"/>
      <c r="AA142" s="46" t="s">
        <v>154</v>
      </c>
      <c r="AB142" s="46">
        <v>3</v>
      </c>
      <c r="AC142" s="46" t="s">
        <v>139</v>
      </c>
      <c r="AD142" s="46"/>
      <c r="AE142" s="48"/>
      <c r="AF142" s="210"/>
      <c r="AG142" s="46"/>
      <c r="AH142" s="46"/>
      <c r="AI142" s="10" t="str" cm="1">
        <f t="array" ref="AI142">IF(B142="Fortinet",INDEX(#REF!,MATCH(1,('Site Addresses (Phase 2)'!AG142=#REF!)*('Site Addresses (Phase 2)'!AH142=#REF!),0)),"")</f>
        <v/>
      </c>
      <c r="AJ142" s="10" t="str">
        <f>IF(B142="Fortinet",_xlfn.IFNA(VLOOKUP(AG142,#REF!,2,FALSE),"Please select option under Full PRMA Coverage column"),"")</f>
        <v/>
      </c>
      <c r="AK142" s="10" t="str">
        <f t="shared" si="10"/>
        <v/>
      </c>
      <c r="AL142" s="10" t="str">
        <f t="shared" si="10"/>
        <v/>
      </c>
      <c r="AM142" s="210"/>
      <c r="AN142" s="46" t="s">
        <v>142</v>
      </c>
      <c r="AO142" s="46" t="s">
        <v>143</v>
      </c>
      <c r="AP142" s="46">
        <v>1</v>
      </c>
      <c r="AQ142" s="48"/>
      <c r="AR142" s="48"/>
      <c r="AS142" s="210"/>
      <c r="AT142" s="48"/>
      <c r="AU142" s="48"/>
      <c r="AV142" s="48"/>
      <c r="AW142" s="48"/>
      <c r="AX142" s="48"/>
      <c r="AY142" s="48"/>
      <c r="AZ142" s="48"/>
      <c r="BA142" s="48"/>
      <c r="BB142" s="48"/>
      <c r="BC142" s="48"/>
      <c r="BD142" s="48"/>
      <c r="BE142" s="13" t="str">
        <f t="shared" si="11"/>
        <v>SilverpeakSFP</v>
      </c>
      <c r="BF142" s="13" t="str">
        <f t="shared" si="11"/>
        <v>SilverpeakPIM</v>
      </c>
      <c r="BG142" s="13" t="str">
        <f t="shared" si="11"/>
        <v>SilverpeakBW</v>
      </c>
      <c r="BH142" s="13" t="str">
        <f t="shared" si="11"/>
        <v>SilverpeakCable</v>
      </c>
      <c r="BI142" s="13" t="str">
        <f t="shared" si="11"/>
        <v>SilverpeakPC</v>
      </c>
      <c r="BJ142" s="13" t="str">
        <f t="shared" si="11"/>
        <v>SilverpeakFull PRMA</v>
      </c>
      <c r="BL142" s="226">
        <f>IF(ISBLANK($G142),"",COUNTA($G$4:G142))</f>
        <v>139</v>
      </c>
      <c r="BM142" s="226"/>
      <c r="BN142" s="226"/>
      <c r="BO142" s="226"/>
    </row>
    <row r="143" spans="1:67" ht="25" customHeight="1" x14ac:dyDescent="0.35">
      <c r="A143" s="48" t="s">
        <v>1080</v>
      </c>
      <c r="B143" s="43" t="s">
        <v>128</v>
      </c>
      <c r="C143" s="10" t="s">
        <v>129</v>
      </c>
      <c r="D143" s="227" t="s">
        <v>40</v>
      </c>
      <c r="E143" s="8" t="s">
        <v>1570</v>
      </c>
      <c r="F143" s="108" t="s">
        <v>1570</v>
      </c>
      <c r="G143" s="60">
        <v>9</v>
      </c>
      <c r="H143" s="10" t="s">
        <v>130</v>
      </c>
      <c r="I143" s="48" t="s">
        <v>131</v>
      </c>
      <c r="J143" s="48" t="s">
        <v>132</v>
      </c>
      <c r="K143" s="61">
        <v>200</v>
      </c>
      <c r="L143" s="48" t="s">
        <v>258</v>
      </c>
      <c r="M143" s="48"/>
      <c r="N143" s="46"/>
      <c r="O143" s="48" t="s">
        <v>134</v>
      </c>
      <c r="P143" s="10" t="s">
        <v>149</v>
      </c>
      <c r="Q143" s="46" t="s">
        <v>136</v>
      </c>
      <c r="R143" s="46"/>
      <c r="S143" s="13"/>
      <c r="T143" s="46"/>
      <c r="U143" s="46"/>
      <c r="V143" s="46"/>
      <c r="W143" s="46"/>
      <c r="X143" s="46" t="s">
        <v>137</v>
      </c>
      <c r="Y143" s="46"/>
      <c r="Z143" s="46"/>
      <c r="AA143" s="46" t="s">
        <v>154</v>
      </c>
      <c r="AB143" s="46">
        <v>3</v>
      </c>
      <c r="AC143" s="46" t="s">
        <v>139</v>
      </c>
      <c r="AD143" s="46"/>
      <c r="AE143" s="48"/>
      <c r="AF143" s="210"/>
      <c r="AG143" s="46"/>
      <c r="AH143" s="46"/>
      <c r="AI143" s="10" t="str" cm="1">
        <f t="array" ref="AI143">IF(B143="Fortinet",INDEX(#REF!,MATCH(1,('Site Addresses (Phase 2)'!AG143=#REF!)*('Site Addresses (Phase 2)'!AH143=#REF!),0)),"")</f>
        <v/>
      </c>
      <c r="AJ143" s="10" t="str">
        <f>IF(B143="Fortinet",_xlfn.IFNA(VLOOKUP(AG143,#REF!,2,FALSE),"Please select option under Full PRMA Coverage column"),"")</f>
        <v/>
      </c>
      <c r="AK143" s="10" t="str">
        <f t="shared" si="10"/>
        <v/>
      </c>
      <c r="AL143" s="10" t="str">
        <f t="shared" si="10"/>
        <v/>
      </c>
      <c r="AM143" s="210"/>
      <c r="AN143" s="46" t="s">
        <v>142</v>
      </c>
      <c r="AO143" s="46" t="s">
        <v>143</v>
      </c>
      <c r="AP143" s="46">
        <v>1</v>
      </c>
      <c r="AQ143" s="48"/>
      <c r="AR143" s="48"/>
      <c r="AS143" s="210"/>
      <c r="AT143" s="48"/>
      <c r="AU143" s="48"/>
      <c r="AV143" s="48"/>
      <c r="AW143" s="48"/>
      <c r="AX143" s="48"/>
      <c r="AY143" s="48"/>
      <c r="AZ143" s="48"/>
      <c r="BA143" s="48"/>
      <c r="BB143" s="48"/>
      <c r="BC143" s="48"/>
      <c r="BD143" s="48"/>
      <c r="BE143" s="13" t="str">
        <f t="shared" si="11"/>
        <v>SilverpeakSFP</v>
      </c>
      <c r="BF143" s="13" t="str">
        <f t="shared" si="11"/>
        <v>SilverpeakPIM</v>
      </c>
      <c r="BG143" s="13" t="str">
        <f t="shared" si="11"/>
        <v>SilverpeakBW</v>
      </c>
      <c r="BH143" s="13" t="str">
        <f t="shared" si="11"/>
        <v>SilverpeakCable</v>
      </c>
      <c r="BI143" s="13" t="str">
        <f t="shared" si="11"/>
        <v>SilverpeakPC</v>
      </c>
      <c r="BJ143" s="13" t="str">
        <f t="shared" si="11"/>
        <v>SilverpeakFull PRMA</v>
      </c>
      <c r="BL143" s="226">
        <f>IF(ISBLANK($G143),"",COUNTA($G$4:G143))</f>
        <v>140</v>
      </c>
      <c r="BM143" s="226"/>
      <c r="BN143" s="226"/>
      <c r="BO143" s="226"/>
    </row>
    <row r="144" spans="1:67" ht="25" customHeight="1" x14ac:dyDescent="0.35">
      <c r="A144" s="48" t="s">
        <v>1082</v>
      </c>
      <c r="B144" s="43" t="s">
        <v>128</v>
      </c>
      <c r="C144" s="10" t="s">
        <v>129</v>
      </c>
      <c r="D144" s="227" t="s">
        <v>40</v>
      </c>
      <c r="E144" s="8" t="s">
        <v>1570</v>
      </c>
      <c r="F144" s="108" t="s">
        <v>1570</v>
      </c>
      <c r="G144" s="46">
        <v>10</v>
      </c>
      <c r="H144" s="10" t="s">
        <v>130</v>
      </c>
      <c r="I144" s="48" t="s">
        <v>131</v>
      </c>
      <c r="J144" s="48" t="s">
        <v>147</v>
      </c>
      <c r="K144" s="61">
        <v>200</v>
      </c>
      <c r="L144" s="48" t="s">
        <v>258</v>
      </c>
      <c r="M144" s="48"/>
      <c r="N144" s="46"/>
      <c r="O144" s="48" t="s">
        <v>134</v>
      </c>
      <c r="P144" s="10" t="s">
        <v>149</v>
      </c>
      <c r="Q144" s="46" t="s">
        <v>136</v>
      </c>
      <c r="R144" s="46"/>
      <c r="S144" s="13"/>
      <c r="T144" s="46"/>
      <c r="U144" s="46"/>
      <c r="V144" s="46"/>
      <c r="W144" s="46"/>
      <c r="X144" s="46" t="s">
        <v>137</v>
      </c>
      <c r="Y144" s="46"/>
      <c r="Z144" s="46"/>
      <c r="AA144" s="46" t="s">
        <v>154</v>
      </c>
      <c r="AB144" s="46">
        <v>3</v>
      </c>
      <c r="AC144" s="46" t="s">
        <v>139</v>
      </c>
      <c r="AD144" s="46"/>
      <c r="AE144" s="48"/>
      <c r="AF144" s="210"/>
      <c r="AG144" s="46"/>
      <c r="AH144" s="46"/>
      <c r="AI144" s="10" t="str" cm="1">
        <f t="array" ref="AI144">IF(B144="Fortinet",INDEX(#REF!,MATCH(1,('Site Addresses (Phase 2)'!AG144=#REF!)*('Site Addresses (Phase 2)'!AH144=#REF!),0)),"")</f>
        <v/>
      </c>
      <c r="AJ144" s="10" t="str">
        <f>IF(B144="Fortinet",_xlfn.IFNA(VLOOKUP(AG144,#REF!,2,FALSE),"Please select option under Full PRMA Coverage column"),"")</f>
        <v/>
      </c>
      <c r="AK144" s="10" t="str">
        <f t="shared" si="10"/>
        <v/>
      </c>
      <c r="AL144" s="10" t="str">
        <f t="shared" si="10"/>
        <v/>
      </c>
      <c r="AM144" s="210"/>
      <c r="AN144" s="46" t="s">
        <v>142</v>
      </c>
      <c r="AO144" s="46" t="s">
        <v>143</v>
      </c>
      <c r="AP144" s="46">
        <v>1</v>
      </c>
      <c r="AQ144" s="48"/>
      <c r="AR144" s="48"/>
      <c r="AS144" s="210"/>
      <c r="AT144" s="48"/>
      <c r="AU144" s="48"/>
      <c r="AV144" s="48"/>
      <c r="AW144" s="48"/>
      <c r="AX144" s="48"/>
      <c r="AY144" s="48"/>
      <c r="AZ144" s="48"/>
      <c r="BA144" s="48"/>
      <c r="BB144" s="48"/>
      <c r="BC144" s="48"/>
      <c r="BD144" s="48"/>
      <c r="BE144" s="13" t="str">
        <f t="shared" si="11"/>
        <v>SilverpeakSFP</v>
      </c>
      <c r="BF144" s="13" t="str">
        <f t="shared" si="11"/>
        <v>SilverpeakPIM</v>
      </c>
      <c r="BG144" s="13" t="str">
        <f t="shared" si="11"/>
        <v>SilverpeakBW</v>
      </c>
      <c r="BH144" s="13" t="str">
        <f t="shared" si="11"/>
        <v>SilverpeakCable</v>
      </c>
      <c r="BI144" s="13" t="str">
        <f t="shared" si="11"/>
        <v>SilverpeakPC</v>
      </c>
      <c r="BJ144" s="13" t="str">
        <f t="shared" si="11"/>
        <v>SilverpeakFull PRMA</v>
      </c>
      <c r="BL144" s="226">
        <f>IF(ISBLANK($G144),"",COUNTA($G$4:G144))</f>
        <v>141</v>
      </c>
      <c r="BM144" s="226"/>
      <c r="BN144" s="226"/>
      <c r="BO144" s="226"/>
    </row>
    <row r="145" spans="1:67" ht="25" customHeight="1" x14ac:dyDescent="0.35">
      <c r="A145" s="48" t="s">
        <v>1084</v>
      </c>
      <c r="B145" s="43" t="s">
        <v>128</v>
      </c>
      <c r="C145" s="10" t="s">
        <v>129</v>
      </c>
      <c r="D145" s="227" t="s">
        <v>40</v>
      </c>
      <c r="E145" s="8" t="s">
        <v>1621</v>
      </c>
      <c r="F145" s="108" t="s">
        <v>1621</v>
      </c>
      <c r="G145" s="46">
        <v>9</v>
      </c>
      <c r="H145" s="10" t="s">
        <v>130</v>
      </c>
      <c r="I145" s="48" t="s">
        <v>131</v>
      </c>
      <c r="J145" s="48" t="s">
        <v>132</v>
      </c>
      <c r="K145" s="61">
        <v>200</v>
      </c>
      <c r="L145" s="48" t="s">
        <v>259</v>
      </c>
      <c r="M145" s="48"/>
      <c r="N145" s="46"/>
      <c r="O145" s="48" t="s">
        <v>134</v>
      </c>
      <c r="P145" s="10" t="s">
        <v>149</v>
      </c>
      <c r="Q145" s="46" t="s">
        <v>136</v>
      </c>
      <c r="R145" s="46"/>
      <c r="S145" s="46"/>
      <c r="T145" s="46"/>
      <c r="U145" s="46"/>
      <c r="V145" s="46"/>
      <c r="W145" s="46"/>
      <c r="X145" s="46" t="s">
        <v>137</v>
      </c>
      <c r="Y145" s="46"/>
      <c r="Z145" s="46"/>
      <c r="AA145" s="46" t="s">
        <v>145</v>
      </c>
      <c r="AB145" s="46">
        <v>3</v>
      </c>
      <c r="AC145" s="46" t="s">
        <v>139</v>
      </c>
      <c r="AD145" s="46"/>
      <c r="AE145" s="48"/>
      <c r="AF145" s="210"/>
      <c r="AG145" s="46"/>
      <c r="AH145" s="46"/>
      <c r="AI145" s="10" t="str" cm="1">
        <f t="array" ref="AI145">IF(B145="Fortinet",INDEX(#REF!,MATCH(1,('Site Addresses (Phase 2)'!AG145=#REF!)*('Site Addresses (Phase 2)'!AH145=#REF!),0)),"")</f>
        <v/>
      </c>
      <c r="AJ145" s="10" t="str">
        <f>IF(B145="Fortinet",_xlfn.IFNA(VLOOKUP(AG145,#REF!,2,FALSE),"Please select option under Full PRMA Coverage column"),"")</f>
        <v/>
      </c>
      <c r="AK145" s="10" t="str">
        <f t="shared" si="10"/>
        <v/>
      </c>
      <c r="AL145" s="10" t="str">
        <f t="shared" si="10"/>
        <v/>
      </c>
      <c r="AM145" s="210"/>
      <c r="AN145" s="46" t="s">
        <v>142</v>
      </c>
      <c r="AO145" s="46" t="s">
        <v>143</v>
      </c>
      <c r="AP145" s="46">
        <v>1</v>
      </c>
      <c r="AQ145" s="48"/>
      <c r="AR145" s="48"/>
      <c r="AS145" s="210"/>
      <c r="AT145" s="48"/>
      <c r="AU145" s="48"/>
      <c r="AV145" s="48"/>
      <c r="AW145" s="48"/>
      <c r="AX145" s="48"/>
      <c r="AY145" s="48"/>
      <c r="AZ145" s="48"/>
      <c r="BA145" s="48"/>
      <c r="BB145" s="48"/>
      <c r="BC145" s="48"/>
      <c r="BD145" s="48"/>
      <c r="BE145" s="13" t="str">
        <f t="shared" si="11"/>
        <v>SilverpeakSFP</v>
      </c>
      <c r="BF145" s="13" t="str">
        <f t="shared" si="11"/>
        <v>SilverpeakPIM</v>
      </c>
      <c r="BG145" s="13" t="str">
        <f t="shared" si="11"/>
        <v>SilverpeakBW</v>
      </c>
      <c r="BH145" s="13" t="str">
        <f t="shared" si="11"/>
        <v>SilverpeakCable</v>
      </c>
      <c r="BI145" s="13" t="str">
        <f t="shared" si="11"/>
        <v>SilverpeakPC</v>
      </c>
      <c r="BJ145" s="13" t="str">
        <f t="shared" si="11"/>
        <v>SilverpeakFull PRMA</v>
      </c>
      <c r="BL145" s="226">
        <f>IF(ISBLANK($G145),"",COUNTA($G$4:G145))</f>
        <v>142</v>
      </c>
      <c r="BM145" s="226"/>
      <c r="BN145" s="226"/>
      <c r="BO145" s="226"/>
    </row>
    <row r="146" spans="1:67" ht="25" customHeight="1" x14ac:dyDescent="0.35">
      <c r="A146" s="48" t="s">
        <v>1086</v>
      </c>
      <c r="B146" s="43" t="s">
        <v>128</v>
      </c>
      <c r="C146" s="10" t="s">
        <v>129</v>
      </c>
      <c r="D146" s="227" t="s">
        <v>40</v>
      </c>
      <c r="E146" s="8" t="s">
        <v>1621</v>
      </c>
      <c r="F146" s="108" t="s">
        <v>1621</v>
      </c>
      <c r="G146" s="46">
        <v>10</v>
      </c>
      <c r="H146" s="10" t="s">
        <v>130</v>
      </c>
      <c r="I146" s="48" t="s">
        <v>131</v>
      </c>
      <c r="J146" s="48" t="s">
        <v>147</v>
      </c>
      <c r="K146" s="61">
        <v>200</v>
      </c>
      <c r="L146" s="48" t="s">
        <v>259</v>
      </c>
      <c r="M146" s="48"/>
      <c r="N146" s="46"/>
      <c r="O146" s="48" t="s">
        <v>134</v>
      </c>
      <c r="P146" s="10" t="s">
        <v>149</v>
      </c>
      <c r="Q146" s="46" t="s">
        <v>136</v>
      </c>
      <c r="R146" s="46"/>
      <c r="S146" s="46"/>
      <c r="T146" s="46"/>
      <c r="U146" s="46"/>
      <c r="V146" s="46"/>
      <c r="W146" s="46"/>
      <c r="X146" s="46" t="s">
        <v>137</v>
      </c>
      <c r="Y146" s="46"/>
      <c r="Z146" s="46"/>
      <c r="AA146" s="46" t="s">
        <v>145</v>
      </c>
      <c r="AB146" s="46">
        <v>3</v>
      </c>
      <c r="AC146" s="46" t="s">
        <v>139</v>
      </c>
      <c r="AD146" s="46"/>
      <c r="AE146" s="48"/>
      <c r="AF146" s="210"/>
      <c r="AG146" s="46"/>
      <c r="AH146" s="46"/>
      <c r="AI146" s="10" t="str" cm="1">
        <f t="array" ref="AI146">IF(B146="Fortinet",INDEX(#REF!,MATCH(1,('Site Addresses (Phase 2)'!AG146=#REF!)*('Site Addresses (Phase 2)'!AH146=#REF!),0)),"")</f>
        <v/>
      </c>
      <c r="AJ146" s="10" t="str">
        <f>IF(B146="Fortinet",_xlfn.IFNA(VLOOKUP(AG146,#REF!,2,FALSE),"Please select option under Full PRMA Coverage column"),"")</f>
        <v/>
      </c>
      <c r="AK146" s="10" t="str">
        <f t="shared" ref="AK146:AL156" si="12">IF($B146="Fortinet","SS to fill in","")</f>
        <v/>
      </c>
      <c r="AL146" s="10" t="str">
        <f t="shared" si="12"/>
        <v/>
      </c>
      <c r="AM146" s="210"/>
      <c r="AN146" s="46" t="s">
        <v>142</v>
      </c>
      <c r="AO146" s="46" t="s">
        <v>143</v>
      </c>
      <c r="AP146" s="46">
        <v>1</v>
      </c>
      <c r="AQ146" s="48"/>
      <c r="AR146" s="48"/>
      <c r="AS146" s="210"/>
      <c r="AT146" s="48"/>
      <c r="AU146" s="48"/>
      <c r="AV146" s="48"/>
      <c r="AW146" s="48"/>
      <c r="AX146" s="48"/>
      <c r="AY146" s="48"/>
      <c r="AZ146" s="48"/>
      <c r="BA146" s="48"/>
      <c r="BB146" s="48"/>
      <c r="BC146" s="48"/>
      <c r="BD146" s="48"/>
      <c r="BE146" s="13" t="str">
        <f t="shared" si="11"/>
        <v>SilverpeakSFP</v>
      </c>
      <c r="BF146" s="13" t="str">
        <f t="shared" si="11"/>
        <v>SilverpeakPIM</v>
      </c>
      <c r="BG146" s="13" t="str">
        <f t="shared" si="11"/>
        <v>SilverpeakBW</v>
      </c>
      <c r="BH146" s="13" t="str">
        <f t="shared" si="11"/>
        <v>SilverpeakCable</v>
      </c>
      <c r="BI146" s="13" t="str">
        <f t="shared" si="11"/>
        <v>SilverpeakPC</v>
      </c>
      <c r="BJ146" s="13" t="str">
        <f t="shared" si="11"/>
        <v>SilverpeakFull PRMA</v>
      </c>
      <c r="BL146" s="226">
        <f>IF(ISBLANK($G146),"",COUNTA($G$4:G146))</f>
        <v>143</v>
      </c>
      <c r="BM146" s="226"/>
      <c r="BN146" s="226"/>
      <c r="BO146" s="226"/>
    </row>
    <row r="147" spans="1:67" ht="25" customHeight="1" x14ac:dyDescent="0.35">
      <c r="A147" s="48" t="s">
        <v>1088</v>
      </c>
      <c r="B147" s="43" t="s">
        <v>128</v>
      </c>
      <c r="C147" s="10" t="s">
        <v>129</v>
      </c>
      <c r="D147" s="227" t="s">
        <v>40</v>
      </c>
      <c r="E147" s="8" t="s">
        <v>1740</v>
      </c>
      <c r="F147" s="108" t="s">
        <v>1740</v>
      </c>
      <c r="G147" s="60">
        <v>30</v>
      </c>
      <c r="H147" s="10" t="s">
        <v>130</v>
      </c>
      <c r="I147" s="48" t="s">
        <v>146</v>
      </c>
      <c r="J147" s="48" t="s">
        <v>147</v>
      </c>
      <c r="K147" s="61">
        <v>100</v>
      </c>
      <c r="L147" s="48" t="s">
        <v>260</v>
      </c>
      <c r="M147" s="48"/>
      <c r="N147" s="46"/>
      <c r="O147" s="48" t="s">
        <v>134</v>
      </c>
      <c r="P147" s="10" t="s">
        <v>149</v>
      </c>
      <c r="Q147" s="46" t="s">
        <v>136</v>
      </c>
      <c r="R147" s="46"/>
      <c r="S147" s="13"/>
      <c r="T147" s="46"/>
      <c r="U147" s="46"/>
      <c r="V147" s="46"/>
      <c r="W147" s="46"/>
      <c r="X147" s="46" t="s">
        <v>137</v>
      </c>
      <c r="Y147" s="46"/>
      <c r="Z147" s="46"/>
      <c r="AA147" s="46" t="s">
        <v>154</v>
      </c>
      <c r="AB147" s="46">
        <v>3</v>
      </c>
      <c r="AC147" s="46" t="s">
        <v>139</v>
      </c>
      <c r="AD147" s="46"/>
      <c r="AE147" s="48"/>
      <c r="AF147" s="210"/>
      <c r="AG147" s="46"/>
      <c r="AH147" s="46"/>
      <c r="AI147" s="10" t="str" cm="1">
        <f t="array" ref="AI147">IF(B147="Fortinet",INDEX(#REF!,MATCH(1,('Site Addresses (Phase 2)'!AG147=#REF!)*('Site Addresses (Phase 2)'!AH147=#REF!),0)),"")</f>
        <v/>
      </c>
      <c r="AJ147" s="10" t="str">
        <f>IF(B147="Fortinet",_xlfn.IFNA(VLOOKUP(AG147,#REF!,2,FALSE),"Please select option under Full PRMA Coverage column"),"")</f>
        <v/>
      </c>
      <c r="AK147" s="10" t="str">
        <f t="shared" si="12"/>
        <v/>
      </c>
      <c r="AL147" s="10" t="str">
        <f t="shared" si="12"/>
        <v/>
      </c>
      <c r="AM147" s="210"/>
      <c r="AN147" s="46" t="s">
        <v>142</v>
      </c>
      <c r="AO147" s="46" t="s">
        <v>143</v>
      </c>
      <c r="AP147" s="46">
        <v>1</v>
      </c>
      <c r="AQ147" s="48"/>
      <c r="AR147" s="48"/>
      <c r="AS147" s="210"/>
      <c r="AT147" s="48"/>
      <c r="AU147" s="48"/>
      <c r="AV147" s="48"/>
      <c r="AW147" s="48"/>
      <c r="AX147" s="48"/>
      <c r="AY147" s="48"/>
      <c r="AZ147" s="48"/>
      <c r="BA147" s="48"/>
      <c r="BB147" s="48"/>
      <c r="BC147" s="48"/>
      <c r="BD147" s="48"/>
      <c r="BE147" s="13" t="str">
        <f t="shared" si="11"/>
        <v>SilverpeakSFP</v>
      </c>
      <c r="BF147" s="13" t="str">
        <f t="shared" si="11"/>
        <v>SilverpeakPIM</v>
      </c>
      <c r="BG147" s="13" t="str">
        <f t="shared" si="11"/>
        <v>SilverpeakBW</v>
      </c>
      <c r="BH147" s="13" t="str">
        <f t="shared" si="11"/>
        <v>SilverpeakCable</v>
      </c>
      <c r="BI147" s="13" t="str">
        <f t="shared" si="11"/>
        <v>SilverpeakPC</v>
      </c>
      <c r="BJ147" s="13" t="str">
        <f t="shared" si="11"/>
        <v>SilverpeakFull PRMA</v>
      </c>
      <c r="BL147" s="226">
        <f>IF(ISBLANK($G147),"",COUNTA($G$4:G147))</f>
        <v>144</v>
      </c>
      <c r="BM147" s="226"/>
      <c r="BN147" s="226"/>
      <c r="BO147" s="226"/>
    </row>
    <row r="148" spans="1:67" ht="25" customHeight="1" x14ac:dyDescent="0.35">
      <c r="A148" s="48" t="s">
        <v>1090</v>
      </c>
      <c r="B148" s="43" t="s">
        <v>128</v>
      </c>
      <c r="C148" s="10" t="s">
        <v>129</v>
      </c>
      <c r="D148" s="227" t="s">
        <v>40</v>
      </c>
      <c r="E148" s="8" t="s">
        <v>1740</v>
      </c>
      <c r="F148" s="108" t="s">
        <v>1740</v>
      </c>
      <c r="G148" s="60">
        <v>31</v>
      </c>
      <c r="H148" s="10" t="s">
        <v>130</v>
      </c>
      <c r="I148" s="48" t="s">
        <v>146</v>
      </c>
      <c r="J148" s="48" t="s">
        <v>147</v>
      </c>
      <c r="K148" s="61">
        <v>100</v>
      </c>
      <c r="L148" s="48" t="s">
        <v>260</v>
      </c>
      <c r="M148" s="48"/>
      <c r="N148" s="46"/>
      <c r="O148" s="48" t="s">
        <v>134</v>
      </c>
      <c r="P148" s="10" t="s">
        <v>149</v>
      </c>
      <c r="Q148" s="46" t="s">
        <v>136</v>
      </c>
      <c r="R148" s="46"/>
      <c r="S148" s="13"/>
      <c r="T148" s="46"/>
      <c r="U148" s="46"/>
      <c r="V148" s="46"/>
      <c r="W148" s="46"/>
      <c r="X148" s="46" t="s">
        <v>137</v>
      </c>
      <c r="Y148" s="46"/>
      <c r="Z148" s="46"/>
      <c r="AA148" s="46" t="s">
        <v>154</v>
      </c>
      <c r="AB148" s="46">
        <v>3</v>
      </c>
      <c r="AC148" s="46" t="s">
        <v>139</v>
      </c>
      <c r="AD148" s="46"/>
      <c r="AE148" s="48"/>
      <c r="AF148" s="210"/>
      <c r="AG148" s="46"/>
      <c r="AH148" s="46"/>
      <c r="AI148" s="10" t="str" cm="1">
        <f t="array" ref="AI148">IF(B148="Fortinet",INDEX(#REF!,MATCH(1,('Site Addresses (Phase 2)'!AG148=#REF!)*('Site Addresses (Phase 2)'!AH148=#REF!),0)),"")</f>
        <v/>
      </c>
      <c r="AJ148" s="10" t="str">
        <f>IF(B148="Fortinet",_xlfn.IFNA(VLOOKUP(AG148,#REF!,2,FALSE),"Please select option under Full PRMA Coverage column"),"")</f>
        <v/>
      </c>
      <c r="AK148" s="10" t="str">
        <f t="shared" si="12"/>
        <v/>
      </c>
      <c r="AL148" s="10" t="str">
        <f t="shared" si="12"/>
        <v/>
      </c>
      <c r="AM148" s="210"/>
      <c r="AN148" s="46" t="s">
        <v>142</v>
      </c>
      <c r="AO148" s="46" t="s">
        <v>143</v>
      </c>
      <c r="AP148" s="46">
        <v>1</v>
      </c>
      <c r="AQ148" s="48"/>
      <c r="AR148" s="48"/>
      <c r="AS148" s="210"/>
      <c r="AT148" s="48"/>
      <c r="AU148" s="48"/>
      <c r="AV148" s="48"/>
      <c r="AW148" s="48"/>
      <c r="AX148" s="48"/>
      <c r="AY148" s="48"/>
      <c r="AZ148" s="48"/>
      <c r="BA148" s="48"/>
      <c r="BB148" s="48"/>
      <c r="BC148" s="48"/>
      <c r="BD148" s="48"/>
      <c r="BE148" s="13" t="str">
        <f t="shared" si="11"/>
        <v>SilverpeakSFP</v>
      </c>
      <c r="BF148" s="13" t="str">
        <f t="shared" si="11"/>
        <v>SilverpeakPIM</v>
      </c>
      <c r="BG148" s="13" t="str">
        <f t="shared" si="11"/>
        <v>SilverpeakBW</v>
      </c>
      <c r="BH148" s="13" t="str">
        <f t="shared" si="11"/>
        <v>SilverpeakCable</v>
      </c>
      <c r="BI148" s="13" t="str">
        <f t="shared" si="11"/>
        <v>SilverpeakPC</v>
      </c>
      <c r="BJ148" s="13" t="str">
        <f t="shared" si="11"/>
        <v>SilverpeakFull PRMA</v>
      </c>
      <c r="BL148" s="226">
        <f>IF(ISBLANK($G148),"",COUNTA($G$4:G148))</f>
        <v>145</v>
      </c>
      <c r="BM148" s="226"/>
      <c r="BN148" s="226"/>
      <c r="BO148" s="226"/>
    </row>
    <row r="149" spans="1:67" ht="25" customHeight="1" x14ac:dyDescent="0.35">
      <c r="A149" s="48" t="s">
        <v>1092</v>
      </c>
      <c r="B149" s="43" t="s">
        <v>128</v>
      </c>
      <c r="C149" s="10" t="s">
        <v>129</v>
      </c>
      <c r="D149" s="227" t="s">
        <v>41</v>
      </c>
      <c r="E149" s="8" t="s">
        <v>1741</v>
      </c>
      <c r="F149" s="235" t="s">
        <v>1742</v>
      </c>
      <c r="G149" s="60">
        <v>30</v>
      </c>
      <c r="H149" s="10" t="s">
        <v>130</v>
      </c>
      <c r="I149" s="48" t="s">
        <v>131</v>
      </c>
      <c r="J149" s="48" t="s">
        <v>132</v>
      </c>
      <c r="K149" s="61">
        <v>100</v>
      </c>
      <c r="L149" s="48" t="s">
        <v>261</v>
      </c>
      <c r="M149" s="48"/>
      <c r="N149" s="46"/>
      <c r="O149" s="48" t="s">
        <v>134</v>
      </c>
      <c r="P149" s="10" t="s">
        <v>149</v>
      </c>
      <c r="Q149" s="46" t="s">
        <v>136</v>
      </c>
      <c r="R149" s="46"/>
      <c r="S149" s="13"/>
      <c r="T149" s="46"/>
      <c r="U149" s="46"/>
      <c r="V149" s="46"/>
      <c r="W149" s="46"/>
      <c r="X149" s="46" t="s">
        <v>137</v>
      </c>
      <c r="Y149" s="46"/>
      <c r="Z149" s="46"/>
      <c r="AA149" s="46" t="s">
        <v>154</v>
      </c>
      <c r="AB149" s="46">
        <v>3</v>
      </c>
      <c r="AC149" s="46" t="s">
        <v>139</v>
      </c>
      <c r="AD149" s="46"/>
      <c r="AE149" s="48"/>
      <c r="AF149" s="210"/>
      <c r="AG149" s="46"/>
      <c r="AH149" s="46"/>
      <c r="AI149" s="10" t="str" cm="1">
        <f t="array" ref="AI149">IF(B149="Fortinet",INDEX(#REF!,MATCH(1,('Site Addresses (Phase 2)'!AG149=#REF!)*('Site Addresses (Phase 2)'!AH149=#REF!),0)),"")</f>
        <v/>
      </c>
      <c r="AJ149" s="10" t="str">
        <f>IF(B149="Fortinet",_xlfn.IFNA(VLOOKUP(AG149,#REF!,2,FALSE),"Please select option under Full PRMA Coverage column"),"")</f>
        <v/>
      </c>
      <c r="AK149" s="10" t="str">
        <f t="shared" si="12"/>
        <v/>
      </c>
      <c r="AL149" s="10" t="str">
        <f t="shared" si="12"/>
        <v/>
      </c>
      <c r="AM149" s="210"/>
      <c r="AN149" s="46" t="s">
        <v>142</v>
      </c>
      <c r="AO149" s="46" t="s">
        <v>143</v>
      </c>
      <c r="AP149" s="46">
        <v>1</v>
      </c>
      <c r="AQ149" s="48"/>
      <c r="AR149" s="48"/>
      <c r="AS149" s="210"/>
      <c r="AT149" s="48"/>
      <c r="AU149" s="48"/>
      <c r="AV149" s="48"/>
      <c r="AW149" s="48"/>
      <c r="AX149" s="48"/>
      <c r="AY149" s="48"/>
      <c r="AZ149" s="48"/>
      <c r="BA149" s="48"/>
      <c r="BB149" s="48"/>
      <c r="BC149" s="48"/>
      <c r="BD149" s="48"/>
      <c r="BE149" s="13" t="str">
        <f t="shared" si="11"/>
        <v>SilverpeakSFP</v>
      </c>
      <c r="BF149" s="13" t="str">
        <f t="shared" si="11"/>
        <v>SilverpeakPIM</v>
      </c>
      <c r="BG149" s="13" t="str">
        <f t="shared" si="11"/>
        <v>SilverpeakBW</v>
      </c>
      <c r="BH149" s="13" t="str">
        <f t="shared" si="11"/>
        <v>SilverpeakCable</v>
      </c>
      <c r="BI149" s="13" t="str">
        <f t="shared" si="11"/>
        <v>SilverpeakPC</v>
      </c>
      <c r="BJ149" s="13" t="str">
        <f t="shared" si="11"/>
        <v>SilverpeakFull PRMA</v>
      </c>
      <c r="BL149" s="226">
        <f>IF(ISBLANK($G149),"",COUNTA($G$4:G149))</f>
        <v>146</v>
      </c>
      <c r="BM149" s="226"/>
      <c r="BN149" s="226"/>
      <c r="BO149" s="226"/>
    </row>
    <row r="150" spans="1:67" ht="25" customHeight="1" x14ac:dyDescent="0.35">
      <c r="A150" s="48" t="s">
        <v>1094</v>
      </c>
      <c r="B150" s="43" t="s">
        <v>128</v>
      </c>
      <c r="C150" s="10" t="s">
        <v>129</v>
      </c>
      <c r="D150" s="227" t="s">
        <v>41</v>
      </c>
      <c r="E150" s="8" t="s">
        <v>1741</v>
      </c>
      <c r="F150" s="235" t="s">
        <v>1742</v>
      </c>
      <c r="G150" s="60">
        <v>31</v>
      </c>
      <c r="H150" s="10" t="s">
        <v>130</v>
      </c>
      <c r="I150" s="48" t="s">
        <v>131</v>
      </c>
      <c r="J150" s="48" t="s">
        <v>147</v>
      </c>
      <c r="K150" s="61">
        <v>100</v>
      </c>
      <c r="L150" s="48" t="s">
        <v>261</v>
      </c>
      <c r="M150" s="48"/>
      <c r="N150" s="46"/>
      <c r="O150" s="48" t="s">
        <v>134</v>
      </c>
      <c r="P150" s="10" t="s">
        <v>149</v>
      </c>
      <c r="Q150" s="46" t="s">
        <v>136</v>
      </c>
      <c r="R150" s="46"/>
      <c r="S150" s="13"/>
      <c r="T150" s="46"/>
      <c r="U150" s="46"/>
      <c r="V150" s="46"/>
      <c r="W150" s="46"/>
      <c r="X150" s="46" t="s">
        <v>137</v>
      </c>
      <c r="Y150" s="46"/>
      <c r="Z150" s="46"/>
      <c r="AA150" s="46" t="s">
        <v>154</v>
      </c>
      <c r="AB150" s="46">
        <v>3</v>
      </c>
      <c r="AC150" s="46" t="s">
        <v>139</v>
      </c>
      <c r="AD150" s="46"/>
      <c r="AE150" s="48"/>
      <c r="AF150" s="210"/>
      <c r="AG150" s="46"/>
      <c r="AH150" s="46"/>
      <c r="AI150" s="10" t="str" cm="1">
        <f t="array" ref="AI150">IF(B150="Fortinet",INDEX(#REF!,MATCH(1,('Site Addresses (Phase 2)'!AG150=#REF!)*('Site Addresses (Phase 2)'!AH150=#REF!),0)),"")</f>
        <v/>
      </c>
      <c r="AJ150" s="10" t="str">
        <f>IF(B150="Fortinet",_xlfn.IFNA(VLOOKUP(AG150,#REF!,2,FALSE),"Please select option under Full PRMA Coverage column"),"")</f>
        <v/>
      </c>
      <c r="AK150" s="10" t="str">
        <f t="shared" si="12"/>
        <v/>
      </c>
      <c r="AL150" s="10" t="str">
        <f t="shared" si="12"/>
        <v/>
      </c>
      <c r="AM150" s="210"/>
      <c r="AN150" s="46" t="s">
        <v>142</v>
      </c>
      <c r="AO150" s="46" t="s">
        <v>143</v>
      </c>
      <c r="AP150" s="46">
        <v>1</v>
      </c>
      <c r="AQ150" s="48"/>
      <c r="AR150" s="48"/>
      <c r="AS150" s="210"/>
      <c r="AT150" s="48"/>
      <c r="AU150" s="48"/>
      <c r="AV150" s="48"/>
      <c r="AW150" s="48"/>
      <c r="AX150" s="48"/>
      <c r="AY150" s="48"/>
      <c r="AZ150" s="48"/>
      <c r="BA150" s="48"/>
      <c r="BB150" s="48"/>
      <c r="BC150" s="48"/>
      <c r="BD150" s="48"/>
      <c r="BE150" s="13" t="str">
        <f t="shared" si="11"/>
        <v>SilverpeakSFP</v>
      </c>
      <c r="BF150" s="13" t="str">
        <f t="shared" si="11"/>
        <v>SilverpeakPIM</v>
      </c>
      <c r="BG150" s="13" t="str">
        <f t="shared" si="11"/>
        <v>SilverpeakBW</v>
      </c>
      <c r="BH150" s="13" t="str">
        <f t="shared" si="11"/>
        <v>SilverpeakCable</v>
      </c>
      <c r="BI150" s="13" t="str">
        <f t="shared" si="11"/>
        <v>SilverpeakPC</v>
      </c>
      <c r="BJ150" s="13" t="str">
        <f t="shared" si="11"/>
        <v>SilverpeakFull PRMA</v>
      </c>
      <c r="BL150" s="226">
        <f>IF(ISBLANK($G150),"",COUNTA($G$4:G150))</f>
        <v>147</v>
      </c>
      <c r="BM150" s="226"/>
      <c r="BN150" s="226"/>
      <c r="BO150" s="226"/>
    </row>
    <row r="151" spans="1:67" ht="25" customHeight="1" x14ac:dyDescent="0.35">
      <c r="A151" s="48" t="s">
        <v>1096</v>
      </c>
      <c r="B151" s="43" t="s">
        <v>128</v>
      </c>
      <c r="C151" s="10" t="s">
        <v>129</v>
      </c>
      <c r="D151" s="227" t="s">
        <v>41</v>
      </c>
      <c r="E151" s="8" t="s">
        <v>1743</v>
      </c>
      <c r="F151" s="235" t="s">
        <v>1744</v>
      </c>
      <c r="G151" s="60">
        <v>30</v>
      </c>
      <c r="H151" s="10" t="s">
        <v>130</v>
      </c>
      <c r="I151" s="48" t="s">
        <v>205</v>
      </c>
      <c r="J151" s="48" t="s">
        <v>147</v>
      </c>
      <c r="K151" s="61">
        <v>100</v>
      </c>
      <c r="L151" s="48" t="s">
        <v>262</v>
      </c>
      <c r="M151" s="48"/>
      <c r="N151" s="46"/>
      <c r="O151" s="48" t="s">
        <v>134</v>
      </c>
      <c r="P151" s="10" t="s">
        <v>149</v>
      </c>
      <c r="Q151" s="46" t="s">
        <v>136</v>
      </c>
      <c r="R151" s="46"/>
      <c r="S151" s="13"/>
      <c r="T151" s="46"/>
      <c r="U151" s="46"/>
      <c r="V151" s="46"/>
      <c r="W151" s="46"/>
      <c r="X151" s="46" t="s">
        <v>137</v>
      </c>
      <c r="Y151" s="46"/>
      <c r="Z151" s="46"/>
      <c r="AA151" s="46" t="s">
        <v>154</v>
      </c>
      <c r="AB151" s="46">
        <v>3</v>
      </c>
      <c r="AC151" s="46" t="s">
        <v>139</v>
      </c>
      <c r="AD151" s="46"/>
      <c r="AE151" s="48"/>
      <c r="AF151" s="210"/>
      <c r="AG151" s="46"/>
      <c r="AH151" s="46"/>
      <c r="AI151" s="10" t="str" cm="1">
        <f t="array" ref="AI151">IF(B151="Fortinet",INDEX(#REF!,MATCH(1,('Site Addresses (Phase 2)'!AG151=#REF!)*('Site Addresses (Phase 2)'!AH151=#REF!),0)),"")</f>
        <v/>
      </c>
      <c r="AJ151" s="10" t="str">
        <f>IF(B151="Fortinet",_xlfn.IFNA(VLOOKUP(AG151,#REF!,2,FALSE),"Please select option under Full PRMA Coverage column"),"")</f>
        <v/>
      </c>
      <c r="AK151" s="10" t="str">
        <f t="shared" si="12"/>
        <v/>
      </c>
      <c r="AL151" s="10" t="str">
        <f t="shared" si="12"/>
        <v/>
      </c>
      <c r="AM151" s="210"/>
      <c r="AN151" s="46" t="s">
        <v>142</v>
      </c>
      <c r="AO151" s="46" t="s">
        <v>143</v>
      </c>
      <c r="AP151" s="46">
        <v>1</v>
      </c>
      <c r="AQ151" s="48"/>
      <c r="AR151" s="48"/>
      <c r="AS151" s="210"/>
      <c r="AT151" s="48"/>
      <c r="AU151" s="48"/>
      <c r="AV151" s="48"/>
      <c r="AW151" s="48"/>
      <c r="AX151" s="48"/>
      <c r="AY151" s="48"/>
      <c r="AZ151" s="48"/>
      <c r="BA151" s="48"/>
      <c r="BB151" s="48"/>
      <c r="BC151" s="48"/>
      <c r="BD151" s="48"/>
      <c r="BE151" s="13" t="str">
        <f t="shared" si="11"/>
        <v>SilverpeakSFP</v>
      </c>
      <c r="BF151" s="13" t="str">
        <f t="shared" si="11"/>
        <v>SilverpeakPIM</v>
      </c>
      <c r="BG151" s="13" t="str">
        <f t="shared" si="11"/>
        <v>SilverpeakBW</v>
      </c>
      <c r="BH151" s="13" t="str">
        <f t="shared" si="11"/>
        <v>SilverpeakCable</v>
      </c>
      <c r="BI151" s="13" t="str">
        <f t="shared" si="11"/>
        <v>SilverpeakPC</v>
      </c>
      <c r="BJ151" s="13" t="str">
        <f t="shared" si="11"/>
        <v>SilverpeakFull PRMA</v>
      </c>
      <c r="BL151" s="226">
        <f>IF(ISBLANK($G151),"",COUNTA($G$4:G151))</f>
        <v>148</v>
      </c>
      <c r="BM151" s="226"/>
      <c r="BN151" s="226"/>
      <c r="BO151" s="226"/>
    </row>
    <row r="152" spans="1:67" ht="25" customHeight="1" x14ac:dyDescent="0.35">
      <c r="A152" s="48" t="s">
        <v>1098</v>
      </c>
      <c r="B152" s="43" t="s">
        <v>128</v>
      </c>
      <c r="C152" s="10" t="s">
        <v>129</v>
      </c>
      <c r="D152" s="227" t="s">
        <v>41</v>
      </c>
      <c r="E152" s="8" t="s">
        <v>1743</v>
      </c>
      <c r="F152" s="235" t="s">
        <v>1744</v>
      </c>
      <c r="G152" s="60">
        <v>31</v>
      </c>
      <c r="H152" s="10" t="s">
        <v>130</v>
      </c>
      <c r="I152" s="48" t="s">
        <v>205</v>
      </c>
      <c r="J152" s="48" t="s">
        <v>159</v>
      </c>
      <c r="K152" s="61">
        <v>100</v>
      </c>
      <c r="L152" s="48" t="s">
        <v>262</v>
      </c>
      <c r="M152" s="48"/>
      <c r="N152" s="46"/>
      <c r="O152" s="48" t="s">
        <v>134</v>
      </c>
      <c r="P152" s="10" t="s">
        <v>149</v>
      </c>
      <c r="Q152" s="46" t="s">
        <v>136</v>
      </c>
      <c r="R152" s="46"/>
      <c r="S152" s="13"/>
      <c r="T152" s="46"/>
      <c r="U152" s="46"/>
      <c r="V152" s="46"/>
      <c r="W152" s="46"/>
      <c r="X152" s="46" t="s">
        <v>137</v>
      </c>
      <c r="Y152" s="46"/>
      <c r="Z152" s="46"/>
      <c r="AA152" s="46" t="s">
        <v>154</v>
      </c>
      <c r="AB152" s="46">
        <v>3</v>
      </c>
      <c r="AC152" s="46" t="s">
        <v>139</v>
      </c>
      <c r="AD152" s="46"/>
      <c r="AE152" s="48"/>
      <c r="AF152" s="210"/>
      <c r="AG152" s="46"/>
      <c r="AH152" s="46"/>
      <c r="AI152" s="10" t="str" cm="1">
        <f t="array" ref="AI152">IF(B152="Fortinet",INDEX(#REF!,MATCH(1,('Site Addresses (Phase 2)'!AG152=#REF!)*('Site Addresses (Phase 2)'!AH152=#REF!),0)),"")</f>
        <v/>
      </c>
      <c r="AJ152" s="10" t="str">
        <f>IF(B152="Fortinet",_xlfn.IFNA(VLOOKUP(AG152,#REF!,2,FALSE),"Please select option under Full PRMA Coverage column"),"")</f>
        <v/>
      </c>
      <c r="AK152" s="10" t="str">
        <f t="shared" si="12"/>
        <v/>
      </c>
      <c r="AL152" s="10" t="str">
        <f t="shared" si="12"/>
        <v/>
      </c>
      <c r="AM152" s="210"/>
      <c r="AN152" s="46" t="s">
        <v>142</v>
      </c>
      <c r="AO152" s="46" t="s">
        <v>143</v>
      </c>
      <c r="AP152" s="46">
        <v>1</v>
      </c>
      <c r="AQ152" s="48"/>
      <c r="AR152" s="48"/>
      <c r="AS152" s="210"/>
      <c r="AT152" s="48"/>
      <c r="AU152" s="48"/>
      <c r="AV152" s="48"/>
      <c r="AW152" s="48"/>
      <c r="AX152" s="48"/>
      <c r="AY152" s="48"/>
      <c r="AZ152" s="48"/>
      <c r="BA152" s="48"/>
      <c r="BB152" s="48"/>
      <c r="BC152" s="48"/>
      <c r="BD152" s="48"/>
      <c r="BE152" s="13" t="str">
        <f t="shared" si="11"/>
        <v>SilverpeakSFP</v>
      </c>
      <c r="BF152" s="13" t="str">
        <f t="shared" si="11"/>
        <v>SilverpeakPIM</v>
      </c>
      <c r="BG152" s="13" t="str">
        <f t="shared" si="11"/>
        <v>SilverpeakBW</v>
      </c>
      <c r="BH152" s="13" t="str">
        <f t="shared" si="11"/>
        <v>SilverpeakCable</v>
      </c>
      <c r="BI152" s="13" t="str">
        <f t="shared" si="11"/>
        <v>SilverpeakPC</v>
      </c>
      <c r="BJ152" s="13" t="str">
        <f t="shared" si="11"/>
        <v>SilverpeakFull PRMA</v>
      </c>
      <c r="BL152" s="226">
        <f>IF(ISBLANK($G152),"",COUNTA($G$4:G152))</f>
        <v>149</v>
      </c>
      <c r="BM152" s="226"/>
      <c r="BN152" s="226"/>
      <c r="BO152" s="226"/>
    </row>
    <row r="153" spans="1:67" ht="25" customHeight="1" x14ac:dyDescent="0.35">
      <c r="A153" s="48" t="s">
        <v>1100</v>
      </c>
      <c r="B153" s="43" t="s">
        <v>128</v>
      </c>
      <c r="C153" s="10" t="s">
        <v>129</v>
      </c>
      <c r="D153" s="227" t="s">
        <v>41</v>
      </c>
      <c r="E153" s="8" t="s">
        <v>1745</v>
      </c>
      <c r="F153" s="108" t="s">
        <v>1745</v>
      </c>
      <c r="G153" s="60">
        <v>9</v>
      </c>
      <c r="H153" s="10" t="s">
        <v>130</v>
      </c>
      <c r="I153" s="48" t="s">
        <v>205</v>
      </c>
      <c r="J153" s="48" t="s">
        <v>147</v>
      </c>
      <c r="K153" s="61">
        <v>200</v>
      </c>
      <c r="L153" s="48" t="s">
        <v>263</v>
      </c>
      <c r="M153" s="48"/>
      <c r="N153" s="46"/>
      <c r="O153" s="48" t="s">
        <v>134</v>
      </c>
      <c r="P153" s="10" t="s">
        <v>149</v>
      </c>
      <c r="Q153" s="46" t="s">
        <v>136</v>
      </c>
      <c r="R153" s="46"/>
      <c r="S153" s="13"/>
      <c r="T153" s="46"/>
      <c r="U153" s="46"/>
      <c r="V153" s="46"/>
      <c r="W153" s="46"/>
      <c r="X153" s="46" t="s">
        <v>137</v>
      </c>
      <c r="Y153" s="46"/>
      <c r="Z153" s="46"/>
      <c r="AA153" s="46" t="s">
        <v>154</v>
      </c>
      <c r="AB153" s="46">
        <v>3</v>
      </c>
      <c r="AC153" s="46" t="s">
        <v>139</v>
      </c>
      <c r="AD153" s="46"/>
      <c r="AE153" s="48"/>
      <c r="AF153" s="210"/>
      <c r="AG153" s="46"/>
      <c r="AH153" s="46"/>
      <c r="AI153" s="10" t="str" cm="1">
        <f t="array" ref="AI153">IF(B153="Fortinet",INDEX(#REF!,MATCH(1,('Site Addresses (Phase 2)'!AG153=#REF!)*('Site Addresses (Phase 2)'!AH153=#REF!),0)),"")</f>
        <v/>
      </c>
      <c r="AJ153" s="10" t="str">
        <f>IF(B153="Fortinet",_xlfn.IFNA(VLOOKUP(AG153,#REF!,2,FALSE),"Please select option under Full PRMA Coverage column"),"")</f>
        <v/>
      </c>
      <c r="AK153" s="10" t="str">
        <f t="shared" si="12"/>
        <v/>
      </c>
      <c r="AL153" s="10" t="str">
        <f t="shared" si="12"/>
        <v/>
      </c>
      <c r="AM153" s="210"/>
      <c r="AN153" s="46" t="s">
        <v>142</v>
      </c>
      <c r="AO153" s="46" t="s">
        <v>143</v>
      </c>
      <c r="AP153" s="46">
        <v>1</v>
      </c>
      <c r="AQ153" s="48"/>
      <c r="AR153" s="48"/>
      <c r="AS153" s="210"/>
      <c r="AT153" s="48"/>
      <c r="AU153" s="48"/>
      <c r="AV153" s="48"/>
      <c r="AW153" s="48"/>
      <c r="AX153" s="48"/>
      <c r="AY153" s="48"/>
      <c r="AZ153" s="48"/>
      <c r="BA153" s="48"/>
      <c r="BB153" s="48"/>
      <c r="BC153" s="48"/>
      <c r="BD153" s="48"/>
      <c r="BE153" s="13" t="str">
        <f t="shared" si="11"/>
        <v>SilverpeakSFP</v>
      </c>
      <c r="BF153" s="13" t="str">
        <f t="shared" si="11"/>
        <v>SilverpeakPIM</v>
      </c>
      <c r="BG153" s="13" t="str">
        <f t="shared" si="11"/>
        <v>SilverpeakBW</v>
      </c>
      <c r="BH153" s="13" t="str">
        <f t="shared" si="11"/>
        <v>SilverpeakCable</v>
      </c>
      <c r="BI153" s="13" t="str">
        <f t="shared" si="11"/>
        <v>SilverpeakPC</v>
      </c>
      <c r="BJ153" s="13" t="str">
        <f t="shared" si="11"/>
        <v>SilverpeakFull PRMA</v>
      </c>
      <c r="BL153" s="226">
        <f>IF(ISBLANK($G153),"",COUNTA($G$4:G153))</f>
        <v>150</v>
      </c>
      <c r="BM153" s="226"/>
      <c r="BN153" s="226"/>
      <c r="BO153" s="226"/>
    </row>
    <row r="154" spans="1:67" ht="25" customHeight="1" x14ac:dyDescent="0.35">
      <c r="A154" s="48" t="s">
        <v>1102</v>
      </c>
      <c r="B154" s="43" t="s">
        <v>128</v>
      </c>
      <c r="C154" s="10" t="s">
        <v>129</v>
      </c>
      <c r="D154" s="227" t="s">
        <v>41</v>
      </c>
      <c r="E154" s="8" t="s">
        <v>1745</v>
      </c>
      <c r="F154" s="108" t="s">
        <v>1745</v>
      </c>
      <c r="G154" s="46">
        <v>10</v>
      </c>
      <c r="H154" s="10" t="s">
        <v>130</v>
      </c>
      <c r="I154" s="48" t="s">
        <v>205</v>
      </c>
      <c r="J154" s="48" t="s">
        <v>159</v>
      </c>
      <c r="K154" s="61">
        <v>200</v>
      </c>
      <c r="L154" s="48" t="s">
        <v>263</v>
      </c>
      <c r="M154" s="48"/>
      <c r="N154" s="46"/>
      <c r="O154" s="48" t="s">
        <v>134</v>
      </c>
      <c r="P154" s="10" t="s">
        <v>149</v>
      </c>
      <c r="Q154" s="46" t="s">
        <v>136</v>
      </c>
      <c r="R154" s="46"/>
      <c r="S154" s="13"/>
      <c r="T154" s="46"/>
      <c r="U154" s="46"/>
      <c r="V154" s="46"/>
      <c r="W154" s="46"/>
      <c r="X154" s="46" t="s">
        <v>137</v>
      </c>
      <c r="Y154" s="46"/>
      <c r="Z154" s="46"/>
      <c r="AA154" s="46" t="s">
        <v>154</v>
      </c>
      <c r="AB154" s="46">
        <v>3</v>
      </c>
      <c r="AC154" s="46" t="s">
        <v>139</v>
      </c>
      <c r="AD154" s="46"/>
      <c r="AE154" s="48"/>
      <c r="AF154" s="210"/>
      <c r="AG154" s="46"/>
      <c r="AH154" s="46"/>
      <c r="AI154" s="10" t="str" cm="1">
        <f t="array" ref="AI154">IF(B154="Fortinet",INDEX(#REF!,MATCH(1,('Site Addresses (Phase 2)'!AG154=#REF!)*('Site Addresses (Phase 2)'!AH154=#REF!),0)),"")</f>
        <v/>
      </c>
      <c r="AJ154" s="10" t="str">
        <f>IF(B154="Fortinet",_xlfn.IFNA(VLOOKUP(AG154,#REF!,2,FALSE),"Please select option under Full PRMA Coverage column"),"")</f>
        <v/>
      </c>
      <c r="AK154" s="10" t="str">
        <f t="shared" si="12"/>
        <v/>
      </c>
      <c r="AL154" s="10" t="str">
        <f t="shared" si="12"/>
        <v/>
      </c>
      <c r="AM154" s="210"/>
      <c r="AN154" s="46" t="s">
        <v>142</v>
      </c>
      <c r="AO154" s="46" t="s">
        <v>143</v>
      </c>
      <c r="AP154" s="46">
        <v>1</v>
      </c>
      <c r="AQ154" s="48"/>
      <c r="AR154" s="48"/>
      <c r="AS154" s="210"/>
      <c r="AT154" s="48"/>
      <c r="AU154" s="48"/>
      <c r="AV154" s="48"/>
      <c r="AW154" s="48"/>
      <c r="AX154" s="48"/>
      <c r="AY154" s="48"/>
      <c r="AZ154" s="48"/>
      <c r="BA154" s="48"/>
      <c r="BB154" s="48"/>
      <c r="BC154" s="48"/>
      <c r="BD154" s="48"/>
      <c r="BE154" s="13" t="str">
        <f t="shared" si="11"/>
        <v>SilverpeakSFP</v>
      </c>
      <c r="BF154" s="13" t="str">
        <f t="shared" si="11"/>
        <v>SilverpeakPIM</v>
      </c>
      <c r="BG154" s="13" t="str">
        <f t="shared" si="11"/>
        <v>SilverpeakBW</v>
      </c>
      <c r="BH154" s="13" t="str">
        <f t="shared" si="11"/>
        <v>SilverpeakCable</v>
      </c>
      <c r="BI154" s="13" t="str">
        <f t="shared" si="11"/>
        <v>SilverpeakPC</v>
      </c>
      <c r="BJ154" s="13" t="str">
        <f t="shared" si="11"/>
        <v>SilverpeakFull PRMA</v>
      </c>
      <c r="BL154" s="226">
        <f>IF(ISBLANK($G154),"",COUNTA($G$4:G154))</f>
        <v>151</v>
      </c>
      <c r="BM154" s="226"/>
      <c r="BN154" s="226"/>
      <c r="BO154" s="226"/>
    </row>
    <row r="155" spans="1:67" ht="25" customHeight="1" x14ac:dyDescent="0.35">
      <c r="A155" s="48" t="s">
        <v>1104</v>
      </c>
      <c r="B155" s="43" t="s">
        <v>128</v>
      </c>
      <c r="C155" s="10" t="s">
        <v>129</v>
      </c>
      <c r="D155" s="227" t="s">
        <v>41</v>
      </c>
      <c r="E155" s="8" t="s">
        <v>1746</v>
      </c>
      <c r="F155" s="235" t="s">
        <v>1747</v>
      </c>
      <c r="G155" s="46">
        <v>36</v>
      </c>
      <c r="H155" s="10" t="s">
        <v>130</v>
      </c>
      <c r="I155" s="48" t="s">
        <v>205</v>
      </c>
      <c r="J155" s="48" t="s">
        <v>147</v>
      </c>
      <c r="K155" s="61">
        <v>20</v>
      </c>
      <c r="L155" s="48" t="s">
        <v>263</v>
      </c>
      <c r="M155" s="48"/>
      <c r="N155" s="46"/>
      <c r="O155" s="48" t="s">
        <v>134</v>
      </c>
      <c r="P155" s="10" t="s">
        <v>160</v>
      </c>
      <c r="Q155" s="46" t="s">
        <v>136</v>
      </c>
      <c r="R155" s="46"/>
      <c r="S155" s="46"/>
      <c r="T155" s="46"/>
      <c r="U155" s="46"/>
      <c r="V155" s="46"/>
      <c r="W155" s="46"/>
      <c r="X155" s="46" t="s">
        <v>137</v>
      </c>
      <c r="Y155" s="46"/>
      <c r="Z155" s="46"/>
      <c r="AA155" s="46" t="s">
        <v>145</v>
      </c>
      <c r="AB155" s="46">
        <v>3</v>
      </c>
      <c r="AC155" s="46" t="s">
        <v>139</v>
      </c>
      <c r="AD155" s="46"/>
      <c r="AE155" s="48"/>
      <c r="AF155" s="210"/>
      <c r="AG155" s="46"/>
      <c r="AH155" s="46"/>
      <c r="AI155" s="10" t="str" cm="1">
        <f t="array" ref="AI155">IF(B155="Fortinet",INDEX(#REF!,MATCH(1,('Site Addresses (Phase 2)'!AG155=#REF!)*('Site Addresses (Phase 2)'!AH155=#REF!),0)),"")</f>
        <v/>
      </c>
      <c r="AJ155" s="10" t="str">
        <f>IF(B155="Fortinet",_xlfn.IFNA(VLOOKUP(AG155,#REF!,2,FALSE),"Please select option under Full PRMA Coverage column"),"")</f>
        <v/>
      </c>
      <c r="AK155" s="10" t="str">
        <f t="shared" si="12"/>
        <v/>
      </c>
      <c r="AL155" s="10" t="str">
        <f t="shared" si="12"/>
        <v/>
      </c>
      <c r="AM155" s="210"/>
      <c r="AN155" s="46" t="s">
        <v>142</v>
      </c>
      <c r="AO155" s="46" t="s">
        <v>143</v>
      </c>
      <c r="AP155" s="46">
        <v>1</v>
      </c>
      <c r="AQ155" s="48"/>
      <c r="AR155" s="48"/>
      <c r="AS155" s="210"/>
      <c r="AT155" s="48"/>
      <c r="AU155" s="48"/>
      <c r="AV155" s="48"/>
      <c r="AW155" s="48"/>
      <c r="AX155" s="48"/>
      <c r="AY155" s="48"/>
      <c r="AZ155" s="48"/>
      <c r="BA155" s="48"/>
      <c r="BB155" s="48"/>
      <c r="BC155" s="48"/>
      <c r="BD155" s="48"/>
      <c r="BE155" s="13" t="str">
        <f t="shared" si="11"/>
        <v>SilverpeakSFP</v>
      </c>
      <c r="BF155" s="13" t="str">
        <f t="shared" si="11"/>
        <v>SilverpeakPIM</v>
      </c>
      <c r="BG155" s="13" t="str">
        <f t="shared" si="11"/>
        <v>SilverpeakBW</v>
      </c>
      <c r="BH155" s="13" t="str">
        <f t="shared" si="11"/>
        <v>SilverpeakCable</v>
      </c>
      <c r="BI155" s="13" t="str">
        <f t="shared" si="11"/>
        <v>SilverpeakPC</v>
      </c>
      <c r="BJ155" s="13" t="str">
        <f t="shared" si="11"/>
        <v>SilverpeakFull PRMA</v>
      </c>
      <c r="BL155" s="226">
        <f>IF(ISBLANK($G155),"",COUNTA($G$4:G155))</f>
        <v>152</v>
      </c>
      <c r="BM155" s="226"/>
      <c r="BN155" s="226"/>
      <c r="BO155" s="226"/>
    </row>
    <row r="156" spans="1:67" ht="25" customHeight="1" x14ac:dyDescent="0.35">
      <c r="A156" s="48" t="s">
        <v>1106</v>
      </c>
      <c r="B156" s="43" t="s">
        <v>128</v>
      </c>
      <c r="C156" s="10" t="s">
        <v>129</v>
      </c>
      <c r="D156" s="227" t="s">
        <v>41</v>
      </c>
      <c r="E156" s="8" t="s">
        <v>1746</v>
      </c>
      <c r="F156" s="235" t="s">
        <v>1747</v>
      </c>
      <c r="G156" s="46">
        <v>37</v>
      </c>
      <c r="H156" s="10" t="s">
        <v>130</v>
      </c>
      <c r="I156" s="48" t="s">
        <v>205</v>
      </c>
      <c r="J156" s="48" t="s">
        <v>159</v>
      </c>
      <c r="K156" s="61">
        <v>20</v>
      </c>
      <c r="L156" s="48" t="s">
        <v>263</v>
      </c>
      <c r="M156" s="48"/>
      <c r="N156" s="46"/>
      <c r="O156" s="48" t="s">
        <v>134</v>
      </c>
      <c r="P156" s="10" t="s">
        <v>160</v>
      </c>
      <c r="Q156" s="46" t="s">
        <v>136</v>
      </c>
      <c r="R156" s="46"/>
      <c r="S156" s="46"/>
      <c r="T156" s="46"/>
      <c r="U156" s="46"/>
      <c r="V156" s="46"/>
      <c r="W156" s="46"/>
      <c r="X156" s="46" t="s">
        <v>137</v>
      </c>
      <c r="Y156" s="46"/>
      <c r="Z156" s="46"/>
      <c r="AA156" s="46" t="s">
        <v>145</v>
      </c>
      <c r="AB156" s="46">
        <v>3</v>
      </c>
      <c r="AC156" s="46" t="s">
        <v>139</v>
      </c>
      <c r="AD156" s="46"/>
      <c r="AE156" s="48"/>
      <c r="AF156" s="210"/>
      <c r="AG156" s="46"/>
      <c r="AH156" s="46"/>
      <c r="AI156" s="10" t="str" cm="1">
        <f t="array" ref="AI156">IF(B156="Fortinet",INDEX(#REF!,MATCH(1,('Site Addresses (Phase 2)'!AG156=#REF!)*('Site Addresses (Phase 2)'!AH156=#REF!),0)),"")</f>
        <v/>
      </c>
      <c r="AJ156" s="10" t="str">
        <f>IF(B156="Fortinet",_xlfn.IFNA(VLOOKUP(AG156,#REF!,2,FALSE),"Please select option under Full PRMA Coverage column"),"")</f>
        <v/>
      </c>
      <c r="AK156" s="10" t="str">
        <f t="shared" si="12"/>
        <v/>
      </c>
      <c r="AL156" s="10" t="str">
        <f t="shared" si="12"/>
        <v/>
      </c>
      <c r="AM156" s="210"/>
      <c r="AN156" s="46" t="s">
        <v>142</v>
      </c>
      <c r="AO156" s="46" t="s">
        <v>143</v>
      </c>
      <c r="AP156" s="46">
        <v>1</v>
      </c>
      <c r="AQ156" s="48"/>
      <c r="AR156" s="48"/>
      <c r="AS156" s="210"/>
      <c r="AT156" s="48"/>
      <c r="AU156" s="48"/>
      <c r="AV156" s="48"/>
      <c r="AW156" s="48"/>
      <c r="AX156" s="48"/>
      <c r="AY156" s="48"/>
      <c r="AZ156" s="48"/>
      <c r="BA156" s="48"/>
      <c r="BB156" s="48"/>
      <c r="BC156" s="48"/>
      <c r="BD156" s="48"/>
      <c r="BE156" s="13" t="str">
        <f t="shared" si="11"/>
        <v>SilverpeakSFP</v>
      </c>
      <c r="BF156" s="13" t="str">
        <f t="shared" si="11"/>
        <v>SilverpeakPIM</v>
      </c>
      <c r="BG156" s="13" t="str">
        <f t="shared" si="11"/>
        <v>SilverpeakBW</v>
      </c>
      <c r="BH156" s="13" t="str">
        <f t="shared" si="11"/>
        <v>SilverpeakCable</v>
      </c>
      <c r="BI156" s="13" t="str">
        <f t="shared" si="11"/>
        <v>SilverpeakPC</v>
      </c>
      <c r="BJ156" s="13" t="str">
        <f t="shared" si="11"/>
        <v>SilverpeakFull PRMA</v>
      </c>
      <c r="BL156" s="226">
        <f>IF(ISBLANK($G156),"",COUNTA($G$4:G156))</f>
        <v>153</v>
      </c>
      <c r="BM156" s="226"/>
      <c r="BN156" s="226"/>
      <c r="BO156" s="226"/>
    </row>
    <row r="157" spans="1:67" s="226" customFormat="1" ht="25" customHeight="1" x14ac:dyDescent="0.35">
      <c r="A157" s="43" t="s">
        <v>1108</v>
      </c>
      <c r="B157" s="43" t="s">
        <v>128</v>
      </c>
      <c r="C157" s="10" t="s">
        <v>129</v>
      </c>
      <c r="D157" s="227" t="s">
        <v>41</v>
      </c>
      <c r="E157" s="10" t="s">
        <v>1583</v>
      </c>
      <c r="F157" s="110" t="s">
        <v>1583</v>
      </c>
      <c r="G157" s="46">
        <v>30</v>
      </c>
      <c r="H157" s="10"/>
      <c r="I157" s="10" t="s">
        <v>205</v>
      </c>
      <c r="J157" s="10" t="s">
        <v>147</v>
      </c>
      <c r="K157" s="47">
        <v>100</v>
      </c>
      <c r="L157" s="10" t="s">
        <v>264</v>
      </c>
      <c r="M157" s="10"/>
      <c r="N157" s="46"/>
      <c r="O157" s="48"/>
      <c r="P157" s="10" t="s">
        <v>149</v>
      </c>
      <c r="Q157" s="46" t="s">
        <v>136</v>
      </c>
      <c r="R157" s="46"/>
      <c r="S157" s="46"/>
      <c r="T157" s="46"/>
      <c r="U157" s="46"/>
      <c r="V157" s="46"/>
      <c r="W157" s="46"/>
      <c r="X157" s="46"/>
      <c r="Y157" s="46"/>
      <c r="Z157" s="46"/>
      <c r="AA157" s="46"/>
      <c r="AB157" s="46"/>
      <c r="AC157" s="46"/>
      <c r="AD157" s="46"/>
      <c r="AE157" s="46"/>
      <c r="AF157" s="210"/>
      <c r="AG157" s="46"/>
      <c r="AH157" s="46"/>
      <c r="AI157" s="10"/>
      <c r="AJ157" s="10"/>
      <c r="AK157" s="10"/>
      <c r="AL157" s="10"/>
      <c r="AM157" s="210"/>
      <c r="AN157" s="46"/>
      <c r="AO157" s="46"/>
      <c r="AP157" s="46"/>
      <c r="AQ157" s="46"/>
      <c r="AR157" s="49"/>
      <c r="AS157" s="210"/>
      <c r="AT157" s="49"/>
      <c r="AU157" s="50"/>
      <c r="AV157" s="50"/>
      <c r="AW157" s="51"/>
      <c r="AX157" s="51"/>
      <c r="AY157" s="13"/>
      <c r="AZ157" s="13"/>
      <c r="BA157" s="13"/>
      <c r="BB157" s="13"/>
      <c r="BC157" s="13"/>
      <c r="BD157" s="13"/>
      <c r="BE157" s="13"/>
      <c r="BF157" s="13"/>
      <c r="BG157" s="13"/>
      <c r="BH157" s="13"/>
      <c r="BI157" s="13"/>
      <c r="BJ157" s="13"/>
      <c r="BL157" s="226">
        <f>IF(ISBLANK($G157),"",COUNTA($G$4:G157))</f>
        <v>154</v>
      </c>
    </row>
    <row r="158" spans="1:67" s="226" customFormat="1" ht="25" customHeight="1" x14ac:dyDescent="0.35">
      <c r="A158" s="43" t="s">
        <v>1110</v>
      </c>
      <c r="B158" s="43" t="s">
        <v>128</v>
      </c>
      <c r="C158" s="10" t="s">
        <v>129</v>
      </c>
      <c r="D158" s="227" t="s">
        <v>41</v>
      </c>
      <c r="E158" s="10" t="s">
        <v>1583</v>
      </c>
      <c r="F158" s="110" t="s">
        <v>1583</v>
      </c>
      <c r="G158" s="46">
        <v>31</v>
      </c>
      <c r="H158" s="10"/>
      <c r="I158" s="10" t="s">
        <v>205</v>
      </c>
      <c r="J158" s="10" t="s">
        <v>159</v>
      </c>
      <c r="K158" s="47">
        <v>100</v>
      </c>
      <c r="L158" s="10" t="s">
        <v>264</v>
      </c>
      <c r="M158" s="10"/>
      <c r="N158" s="46"/>
      <c r="O158" s="48"/>
      <c r="P158" s="10" t="s">
        <v>149</v>
      </c>
      <c r="Q158" s="46" t="s">
        <v>136</v>
      </c>
      <c r="R158" s="46"/>
      <c r="S158" s="46"/>
      <c r="T158" s="46"/>
      <c r="U158" s="46"/>
      <c r="V158" s="46"/>
      <c r="W158" s="46"/>
      <c r="X158" s="46"/>
      <c r="Y158" s="46"/>
      <c r="Z158" s="46"/>
      <c r="AA158" s="46"/>
      <c r="AB158" s="46"/>
      <c r="AC158" s="46"/>
      <c r="AD158" s="46"/>
      <c r="AE158" s="46"/>
      <c r="AF158" s="210"/>
      <c r="AG158" s="46"/>
      <c r="AH158" s="46"/>
      <c r="AI158" s="10"/>
      <c r="AJ158" s="10"/>
      <c r="AK158" s="10"/>
      <c r="AL158" s="10"/>
      <c r="AM158" s="210"/>
      <c r="AN158" s="46"/>
      <c r="AO158" s="46"/>
      <c r="AP158" s="46"/>
      <c r="AQ158" s="46"/>
      <c r="AR158" s="49"/>
      <c r="AS158" s="210"/>
      <c r="AT158" s="49"/>
      <c r="AU158" s="50"/>
      <c r="AV158" s="50"/>
      <c r="AW158" s="51"/>
      <c r="AX158" s="51"/>
      <c r="AY158" s="13"/>
      <c r="AZ158" s="13"/>
      <c r="BA158" s="13"/>
      <c r="BB158" s="13"/>
      <c r="BC158" s="13"/>
      <c r="BD158" s="13"/>
      <c r="BE158" s="13"/>
      <c r="BF158" s="13"/>
      <c r="BG158" s="13"/>
      <c r="BH158" s="13"/>
      <c r="BI158" s="13"/>
      <c r="BJ158" s="13"/>
      <c r="BL158" s="226">
        <f>IF(ISBLANK($G158),"",COUNTA($G$4:G158))</f>
        <v>155</v>
      </c>
    </row>
    <row r="159" spans="1:67" s="226" customFormat="1" ht="25" customHeight="1" x14ac:dyDescent="0.35">
      <c r="A159" s="43" t="s">
        <v>1112</v>
      </c>
      <c r="B159" s="43" t="s">
        <v>128</v>
      </c>
      <c r="C159" s="10" t="s">
        <v>129</v>
      </c>
      <c r="D159" s="227" t="s">
        <v>41</v>
      </c>
      <c r="E159" s="236" t="s">
        <v>1748</v>
      </c>
      <c r="F159" s="237" t="s">
        <v>1748</v>
      </c>
      <c r="G159" s="46">
        <v>36</v>
      </c>
      <c r="H159" s="10"/>
      <c r="I159" s="10" t="s">
        <v>205</v>
      </c>
      <c r="J159" s="10" t="s">
        <v>147</v>
      </c>
      <c r="K159" s="47">
        <v>50</v>
      </c>
      <c r="L159" s="10" t="s">
        <v>265</v>
      </c>
      <c r="M159" s="10"/>
      <c r="N159" s="46"/>
      <c r="O159" s="48"/>
      <c r="P159" s="10" t="s">
        <v>160</v>
      </c>
      <c r="Q159" s="46" t="s">
        <v>136</v>
      </c>
      <c r="R159" s="46"/>
      <c r="S159" s="46"/>
      <c r="T159" s="46"/>
      <c r="U159" s="46"/>
      <c r="V159" s="46"/>
      <c r="W159" s="46"/>
      <c r="X159" s="46"/>
      <c r="Y159" s="46"/>
      <c r="Z159" s="46"/>
      <c r="AA159" s="46"/>
      <c r="AB159" s="46"/>
      <c r="AC159" s="46"/>
      <c r="AD159" s="46"/>
      <c r="AE159" s="46"/>
      <c r="AF159" s="210"/>
      <c r="AG159" s="46"/>
      <c r="AH159" s="46"/>
      <c r="AI159" s="10"/>
      <c r="AJ159" s="10"/>
      <c r="AK159" s="10"/>
      <c r="AL159" s="10"/>
      <c r="AM159" s="210"/>
      <c r="AN159" s="46"/>
      <c r="AO159" s="46"/>
      <c r="AP159" s="46"/>
      <c r="AQ159" s="46"/>
      <c r="AR159" s="49"/>
      <c r="AS159" s="210"/>
      <c r="AT159" s="49"/>
      <c r="AU159" s="50"/>
      <c r="AV159" s="50"/>
      <c r="AW159" s="51"/>
      <c r="AX159" s="51"/>
      <c r="AY159" s="13"/>
      <c r="AZ159" s="13"/>
      <c r="BA159" s="13"/>
      <c r="BB159" s="13"/>
      <c r="BC159" s="13"/>
      <c r="BD159" s="13"/>
      <c r="BE159" s="13"/>
      <c r="BF159" s="13"/>
      <c r="BG159" s="13"/>
      <c r="BH159" s="13"/>
      <c r="BI159" s="13"/>
      <c r="BJ159" s="13"/>
      <c r="BL159" s="226">
        <f>IF(ISBLANK($G159),"",COUNTA($G$4:G159))</f>
        <v>156</v>
      </c>
    </row>
    <row r="160" spans="1:67" s="226" customFormat="1" ht="25" customHeight="1" x14ac:dyDescent="0.35">
      <c r="A160" s="43" t="s">
        <v>1114</v>
      </c>
      <c r="B160" s="43" t="s">
        <v>128</v>
      </c>
      <c r="C160" s="10" t="s">
        <v>129</v>
      </c>
      <c r="D160" s="227" t="s">
        <v>41</v>
      </c>
      <c r="E160" s="236" t="s">
        <v>1748</v>
      </c>
      <c r="F160" s="237" t="s">
        <v>1748</v>
      </c>
      <c r="G160" s="46">
        <v>37</v>
      </c>
      <c r="H160" s="10"/>
      <c r="I160" s="10" t="s">
        <v>205</v>
      </c>
      <c r="J160" s="10" t="s">
        <v>159</v>
      </c>
      <c r="K160" s="47">
        <v>50</v>
      </c>
      <c r="L160" s="10" t="s">
        <v>265</v>
      </c>
      <c r="M160" s="10"/>
      <c r="N160" s="46"/>
      <c r="O160" s="48"/>
      <c r="P160" s="10" t="s">
        <v>160</v>
      </c>
      <c r="Q160" s="46" t="s">
        <v>136</v>
      </c>
      <c r="R160" s="46"/>
      <c r="S160" s="46"/>
      <c r="T160" s="46"/>
      <c r="U160" s="46"/>
      <c r="V160" s="46"/>
      <c r="W160" s="46"/>
      <c r="X160" s="46"/>
      <c r="Y160" s="46"/>
      <c r="Z160" s="46"/>
      <c r="AA160" s="46"/>
      <c r="AB160" s="46"/>
      <c r="AC160" s="46"/>
      <c r="AD160" s="46"/>
      <c r="AE160" s="46"/>
      <c r="AF160" s="210"/>
      <c r="AG160" s="46"/>
      <c r="AH160" s="46"/>
      <c r="AI160" s="10"/>
      <c r="AJ160" s="10"/>
      <c r="AK160" s="10"/>
      <c r="AL160" s="10"/>
      <c r="AM160" s="210"/>
      <c r="AN160" s="46"/>
      <c r="AO160" s="46"/>
      <c r="AP160" s="46"/>
      <c r="AQ160" s="46"/>
      <c r="AR160" s="49"/>
      <c r="AS160" s="210"/>
      <c r="AT160" s="49"/>
      <c r="AU160" s="50"/>
      <c r="AV160" s="50"/>
      <c r="AW160" s="51"/>
      <c r="AX160" s="51"/>
      <c r="AY160" s="13"/>
      <c r="AZ160" s="13"/>
      <c r="BA160" s="13"/>
      <c r="BB160" s="13"/>
      <c r="BC160" s="13"/>
      <c r="BD160" s="13"/>
      <c r="BE160" s="13"/>
      <c r="BF160" s="13"/>
      <c r="BG160" s="13"/>
      <c r="BH160" s="13"/>
      <c r="BI160" s="13"/>
      <c r="BJ160" s="13"/>
      <c r="BL160" s="226">
        <f>IF(ISBLANK($G160),"",COUNTA($G$4:G160))</f>
        <v>157</v>
      </c>
    </row>
    <row r="161" spans="1:64" s="226" customFormat="1" ht="25" customHeight="1" x14ac:dyDescent="0.35">
      <c r="A161" s="43" t="s">
        <v>1116</v>
      </c>
      <c r="B161" s="43" t="s">
        <v>128</v>
      </c>
      <c r="C161" s="10" t="s">
        <v>129</v>
      </c>
      <c r="D161" s="227" t="s">
        <v>41</v>
      </c>
      <c r="E161" s="236" t="s">
        <v>1749</v>
      </c>
      <c r="F161" s="237" t="s">
        <v>1749</v>
      </c>
      <c r="G161" s="46">
        <v>36</v>
      </c>
      <c r="H161" s="10"/>
      <c r="I161" s="10" t="s">
        <v>205</v>
      </c>
      <c r="J161" s="10" t="s">
        <v>147</v>
      </c>
      <c r="K161" s="47">
        <v>50</v>
      </c>
      <c r="L161" s="10" t="s">
        <v>266</v>
      </c>
      <c r="M161" s="10"/>
      <c r="N161" s="46"/>
      <c r="O161" s="48"/>
      <c r="P161" s="10" t="s">
        <v>160</v>
      </c>
      <c r="Q161" s="46" t="s">
        <v>136</v>
      </c>
      <c r="R161" s="46"/>
      <c r="S161" s="46"/>
      <c r="T161" s="46"/>
      <c r="U161" s="46"/>
      <c r="V161" s="46"/>
      <c r="W161" s="46"/>
      <c r="X161" s="46"/>
      <c r="Y161" s="46"/>
      <c r="Z161" s="46"/>
      <c r="AA161" s="46"/>
      <c r="AB161" s="46"/>
      <c r="AC161" s="46"/>
      <c r="AD161" s="46"/>
      <c r="AE161" s="46"/>
      <c r="AF161" s="210"/>
      <c r="AG161" s="46"/>
      <c r="AH161" s="46"/>
      <c r="AI161" s="10"/>
      <c r="AJ161" s="10"/>
      <c r="AK161" s="10"/>
      <c r="AL161" s="10"/>
      <c r="AM161" s="210"/>
      <c r="AN161" s="46"/>
      <c r="AO161" s="46"/>
      <c r="AP161" s="46"/>
      <c r="AQ161" s="46"/>
      <c r="AR161" s="49"/>
      <c r="AS161" s="210"/>
      <c r="AT161" s="49"/>
      <c r="AU161" s="50"/>
      <c r="AV161" s="50"/>
      <c r="AW161" s="51"/>
      <c r="AX161" s="51"/>
      <c r="AY161" s="13"/>
      <c r="AZ161" s="13"/>
      <c r="BA161" s="13"/>
      <c r="BB161" s="13"/>
      <c r="BC161" s="13"/>
      <c r="BD161" s="13"/>
      <c r="BE161" s="13"/>
      <c r="BF161" s="13"/>
      <c r="BG161" s="13"/>
      <c r="BH161" s="13"/>
      <c r="BI161" s="13"/>
      <c r="BJ161" s="13"/>
      <c r="BL161" s="226">
        <f>IF(ISBLANK($G161),"",COUNTA($G$4:G161))</f>
        <v>158</v>
      </c>
    </row>
    <row r="162" spans="1:64" s="226" customFormat="1" ht="25" customHeight="1" x14ac:dyDescent="0.35">
      <c r="A162" s="43" t="s">
        <v>1118</v>
      </c>
      <c r="B162" s="43" t="s">
        <v>128</v>
      </c>
      <c r="C162" s="10" t="s">
        <v>129</v>
      </c>
      <c r="D162" s="227" t="s">
        <v>41</v>
      </c>
      <c r="E162" s="236" t="s">
        <v>1749</v>
      </c>
      <c r="F162" s="237" t="s">
        <v>1749</v>
      </c>
      <c r="G162" s="46">
        <v>37</v>
      </c>
      <c r="H162" s="10"/>
      <c r="I162" s="10" t="s">
        <v>205</v>
      </c>
      <c r="J162" s="10" t="s">
        <v>159</v>
      </c>
      <c r="K162" s="47">
        <v>50</v>
      </c>
      <c r="L162" s="10" t="s">
        <v>266</v>
      </c>
      <c r="M162" s="10"/>
      <c r="N162" s="46"/>
      <c r="O162" s="48"/>
      <c r="P162" s="10" t="s">
        <v>160</v>
      </c>
      <c r="Q162" s="46" t="s">
        <v>136</v>
      </c>
      <c r="R162" s="46"/>
      <c r="S162" s="46"/>
      <c r="T162" s="46"/>
      <c r="U162" s="46"/>
      <c r="V162" s="46"/>
      <c r="W162" s="46"/>
      <c r="X162" s="46"/>
      <c r="Y162" s="46"/>
      <c r="Z162" s="46"/>
      <c r="AA162" s="46"/>
      <c r="AB162" s="46"/>
      <c r="AC162" s="46"/>
      <c r="AD162" s="46"/>
      <c r="AE162" s="46"/>
      <c r="AF162" s="210"/>
      <c r="AG162" s="46"/>
      <c r="AH162" s="46"/>
      <c r="AI162" s="10"/>
      <c r="AJ162" s="10"/>
      <c r="AK162" s="10"/>
      <c r="AL162" s="10"/>
      <c r="AM162" s="210"/>
      <c r="AN162" s="46"/>
      <c r="AO162" s="46"/>
      <c r="AP162" s="46"/>
      <c r="AQ162" s="46"/>
      <c r="AR162" s="49"/>
      <c r="AS162" s="210"/>
      <c r="AT162" s="49"/>
      <c r="AU162" s="50"/>
      <c r="AV162" s="50"/>
      <c r="AW162" s="51"/>
      <c r="AX162" s="51"/>
      <c r="AY162" s="13"/>
      <c r="AZ162" s="13"/>
      <c r="BA162" s="13"/>
      <c r="BB162" s="13"/>
      <c r="BC162" s="13"/>
      <c r="BD162" s="13"/>
      <c r="BE162" s="13"/>
      <c r="BF162" s="13"/>
      <c r="BG162" s="13"/>
      <c r="BH162" s="13"/>
      <c r="BI162" s="13"/>
      <c r="BJ162" s="13"/>
      <c r="BL162" s="226">
        <f>IF(ISBLANK($G162),"",COUNTA($G$4:G162))</f>
        <v>159</v>
      </c>
    </row>
    <row r="163" spans="1:64" s="226" customFormat="1" ht="25" customHeight="1" x14ac:dyDescent="0.35">
      <c r="A163" s="43" t="s">
        <v>1120</v>
      </c>
      <c r="B163" s="43" t="s">
        <v>128</v>
      </c>
      <c r="C163" s="10" t="s">
        <v>129</v>
      </c>
      <c r="D163" s="227" t="s">
        <v>41</v>
      </c>
      <c r="E163" s="236" t="s">
        <v>1750</v>
      </c>
      <c r="F163" s="237" t="s">
        <v>1750</v>
      </c>
      <c r="G163" s="46">
        <v>36</v>
      </c>
      <c r="H163" s="10"/>
      <c r="I163" s="10" t="s">
        <v>158</v>
      </c>
      <c r="J163" s="10" t="s">
        <v>159</v>
      </c>
      <c r="K163" s="47">
        <v>20</v>
      </c>
      <c r="L163" s="10" t="s">
        <v>267</v>
      </c>
      <c r="M163" s="10"/>
      <c r="N163" s="46"/>
      <c r="O163" s="48"/>
      <c r="P163" s="10" t="s">
        <v>160</v>
      </c>
      <c r="Q163" s="46" t="s">
        <v>136</v>
      </c>
      <c r="R163" s="46"/>
      <c r="S163" s="46"/>
      <c r="T163" s="46"/>
      <c r="U163" s="46"/>
      <c r="V163" s="46"/>
      <c r="W163" s="46"/>
      <c r="X163" s="46"/>
      <c r="Y163" s="46"/>
      <c r="Z163" s="46"/>
      <c r="AA163" s="46"/>
      <c r="AB163" s="46"/>
      <c r="AC163" s="46"/>
      <c r="AD163" s="46"/>
      <c r="AE163" s="46"/>
      <c r="AF163" s="210"/>
      <c r="AG163" s="46"/>
      <c r="AH163" s="46"/>
      <c r="AI163" s="10"/>
      <c r="AJ163" s="10"/>
      <c r="AK163" s="10"/>
      <c r="AL163" s="10"/>
      <c r="AM163" s="210"/>
      <c r="AN163" s="46"/>
      <c r="AO163" s="46"/>
      <c r="AP163" s="46"/>
      <c r="AQ163" s="46"/>
      <c r="AR163" s="49"/>
      <c r="AS163" s="210"/>
      <c r="AT163" s="49"/>
      <c r="AU163" s="50"/>
      <c r="AV163" s="50"/>
      <c r="AW163" s="51"/>
      <c r="AX163" s="51"/>
      <c r="AY163" s="13"/>
      <c r="AZ163" s="13"/>
      <c r="BA163" s="13"/>
      <c r="BB163" s="13"/>
      <c r="BC163" s="13"/>
      <c r="BD163" s="13"/>
      <c r="BE163" s="13"/>
      <c r="BF163" s="13"/>
      <c r="BG163" s="13"/>
      <c r="BH163" s="13"/>
      <c r="BI163" s="13"/>
      <c r="BJ163" s="13"/>
      <c r="BL163" s="226">
        <f>IF(ISBLANK($G163),"",COUNTA($G$4:G163))</f>
        <v>160</v>
      </c>
    </row>
    <row r="164" spans="1:64" s="226" customFormat="1" ht="25" customHeight="1" x14ac:dyDescent="0.35">
      <c r="A164" s="43" t="s">
        <v>1122</v>
      </c>
      <c r="B164" s="43" t="s">
        <v>128</v>
      </c>
      <c r="C164" s="10" t="s">
        <v>129</v>
      </c>
      <c r="D164" s="227" t="s">
        <v>41</v>
      </c>
      <c r="E164" s="236" t="s">
        <v>1750</v>
      </c>
      <c r="F164" s="237" t="s">
        <v>1750</v>
      </c>
      <c r="G164" s="46">
        <v>37</v>
      </c>
      <c r="H164" s="10"/>
      <c r="I164" s="10" t="s">
        <v>158</v>
      </c>
      <c r="J164" s="10" t="s">
        <v>159</v>
      </c>
      <c r="K164" s="47">
        <v>20</v>
      </c>
      <c r="L164" s="10" t="s">
        <v>267</v>
      </c>
      <c r="M164" s="10"/>
      <c r="N164" s="46"/>
      <c r="O164" s="48"/>
      <c r="P164" s="10" t="s">
        <v>160</v>
      </c>
      <c r="Q164" s="46" t="s">
        <v>136</v>
      </c>
      <c r="R164" s="46"/>
      <c r="S164" s="46"/>
      <c r="T164" s="46"/>
      <c r="U164" s="46"/>
      <c r="V164" s="46"/>
      <c r="W164" s="46"/>
      <c r="X164" s="46"/>
      <c r="Y164" s="46"/>
      <c r="Z164" s="46"/>
      <c r="AA164" s="46"/>
      <c r="AB164" s="46"/>
      <c r="AC164" s="46"/>
      <c r="AD164" s="46"/>
      <c r="AE164" s="46"/>
      <c r="AF164" s="210"/>
      <c r="AG164" s="46"/>
      <c r="AH164" s="46"/>
      <c r="AI164" s="10"/>
      <c r="AJ164" s="10"/>
      <c r="AK164" s="10"/>
      <c r="AL164" s="10"/>
      <c r="AM164" s="210"/>
      <c r="AN164" s="46"/>
      <c r="AO164" s="46"/>
      <c r="AP164" s="46"/>
      <c r="AQ164" s="46"/>
      <c r="AR164" s="49"/>
      <c r="AS164" s="210"/>
      <c r="AT164" s="49"/>
      <c r="AU164" s="50"/>
      <c r="AV164" s="50"/>
      <c r="AW164" s="51"/>
      <c r="AX164" s="51"/>
      <c r="AY164" s="13"/>
      <c r="AZ164" s="13"/>
      <c r="BA164" s="13"/>
      <c r="BB164" s="13"/>
      <c r="BC164" s="13"/>
      <c r="BD164" s="13"/>
      <c r="BE164" s="13"/>
      <c r="BF164" s="13"/>
      <c r="BG164" s="13"/>
      <c r="BH164" s="13"/>
      <c r="BI164" s="13"/>
      <c r="BJ164" s="13"/>
      <c r="BL164" s="226">
        <f>IF(ISBLANK($G164),"",COUNTA($G$4:G164))</f>
        <v>161</v>
      </c>
    </row>
    <row r="165" spans="1:64" s="226" customFormat="1" ht="25" customHeight="1" x14ac:dyDescent="0.35">
      <c r="A165" s="43" t="s">
        <v>1124</v>
      </c>
      <c r="B165" s="43" t="s">
        <v>128</v>
      </c>
      <c r="C165" s="10" t="s">
        <v>129</v>
      </c>
      <c r="D165" s="227" t="s">
        <v>42</v>
      </c>
      <c r="E165" s="10" t="s">
        <v>1751</v>
      </c>
      <c r="F165" s="110" t="s">
        <v>1751</v>
      </c>
      <c r="G165" s="46">
        <v>30</v>
      </c>
      <c r="H165" s="10"/>
      <c r="I165" s="10" t="s">
        <v>131</v>
      </c>
      <c r="J165" s="10" t="s">
        <v>132</v>
      </c>
      <c r="K165" s="47">
        <v>100</v>
      </c>
      <c r="L165" s="10" t="s">
        <v>268</v>
      </c>
      <c r="M165" s="10"/>
      <c r="N165" s="46"/>
      <c r="O165" s="48"/>
      <c r="P165" s="10" t="s">
        <v>149</v>
      </c>
      <c r="Q165" s="46" t="s">
        <v>136</v>
      </c>
      <c r="R165" s="46"/>
      <c r="S165" s="46"/>
      <c r="T165" s="46"/>
      <c r="U165" s="46"/>
      <c r="V165" s="46"/>
      <c r="W165" s="46"/>
      <c r="X165" s="46"/>
      <c r="Y165" s="46"/>
      <c r="Z165" s="46"/>
      <c r="AA165" s="46"/>
      <c r="AB165" s="46"/>
      <c r="AC165" s="46"/>
      <c r="AD165" s="46"/>
      <c r="AE165" s="46"/>
      <c r="AF165" s="210"/>
      <c r="AG165" s="46"/>
      <c r="AH165" s="46"/>
      <c r="AI165" s="10"/>
      <c r="AJ165" s="10"/>
      <c r="AK165" s="10"/>
      <c r="AL165" s="10"/>
      <c r="AM165" s="210"/>
      <c r="AN165" s="46"/>
      <c r="AO165" s="46"/>
      <c r="AP165" s="46"/>
      <c r="AQ165" s="46"/>
      <c r="AR165" s="49"/>
      <c r="AS165" s="210"/>
      <c r="AT165" s="49"/>
      <c r="AU165" s="50"/>
      <c r="AV165" s="50"/>
      <c r="AW165" s="51"/>
      <c r="AX165" s="51"/>
      <c r="AY165" s="13"/>
      <c r="AZ165" s="13"/>
      <c r="BA165" s="13"/>
      <c r="BB165" s="13"/>
      <c r="BC165" s="13"/>
      <c r="BD165" s="13"/>
      <c r="BE165" s="13"/>
      <c r="BF165" s="13"/>
      <c r="BG165" s="13"/>
      <c r="BH165" s="13"/>
      <c r="BI165" s="13"/>
      <c r="BJ165" s="13"/>
      <c r="BL165" s="226">
        <f>IF(ISBLANK($G165),"",COUNTA($G$4:G165))</f>
        <v>162</v>
      </c>
    </row>
    <row r="166" spans="1:64" s="226" customFormat="1" ht="25" customHeight="1" x14ac:dyDescent="0.35">
      <c r="A166" s="43" t="s">
        <v>1126</v>
      </c>
      <c r="B166" s="43" t="s">
        <v>128</v>
      </c>
      <c r="C166" s="10" t="s">
        <v>129</v>
      </c>
      <c r="D166" s="227" t="s">
        <v>42</v>
      </c>
      <c r="E166" s="10" t="s">
        <v>1751</v>
      </c>
      <c r="F166" s="110" t="s">
        <v>1751</v>
      </c>
      <c r="G166" s="46">
        <v>31</v>
      </c>
      <c r="H166" s="10"/>
      <c r="I166" s="10" t="s">
        <v>131</v>
      </c>
      <c r="J166" s="10" t="s">
        <v>147</v>
      </c>
      <c r="K166" s="47">
        <v>100</v>
      </c>
      <c r="L166" s="10" t="s">
        <v>268</v>
      </c>
      <c r="M166" s="10"/>
      <c r="N166" s="46"/>
      <c r="O166" s="48"/>
      <c r="P166" s="10" t="s">
        <v>149</v>
      </c>
      <c r="Q166" s="46" t="s">
        <v>136</v>
      </c>
      <c r="R166" s="46"/>
      <c r="S166" s="46"/>
      <c r="T166" s="46"/>
      <c r="U166" s="46"/>
      <c r="V166" s="46"/>
      <c r="W166" s="46"/>
      <c r="X166" s="46"/>
      <c r="Y166" s="46"/>
      <c r="Z166" s="46"/>
      <c r="AA166" s="46"/>
      <c r="AB166" s="46"/>
      <c r="AC166" s="46"/>
      <c r="AD166" s="46"/>
      <c r="AE166" s="46"/>
      <c r="AF166" s="210"/>
      <c r="AG166" s="46"/>
      <c r="AH166" s="46"/>
      <c r="AI166" s="10"/>
      <c r="AJ166" s="10"/>
      <c r="AK166" s="10"/>
      <c r="AL166" s="10"/>
      <c r="AM166" s="210"/>
      <c r="AN166" s="46"/>
      <c r="AO166" s="46"/>
      <c r="AP166" s="46"/>
      <c r="AQ166" s="46"/>
      <c r="AR166" s="49"/>
      <c r="AS166" s="210"/>
      <c r="AT166" s="49"/>
      <c r="AU166" s="50"/>
      <c r="AV166" s="50"/>
      <c r="AW166" s="51"/>
      <c r="AX166" s="51"/>
      <c r="AY166" s="13"/>
      <c r="AZ166" s="13"/>
      <c r="BA166" s="13"/>
      <c r="BB166" s="13"/>
      <c r="BC166" s="13"/>
      <c r="BD166" s="13"/>
      <c r="BE166" s="13"/>
      <c r="BF166" s="13"/>
      <c r="BG166" s="13"/>
      <c r="BH166" s="13"/>
      <c r="BI166" s="13"/>
      <c r="BJ166" s="13"/>
      <c r="BL166" s="226">
        <f>IF(ISBLANK($G166),"",COUNTA($G$4:G166))</f>
        <v>163</v>
      </c>
    </row>
    <row r="167" spans="1:64" s="226" customFormat="1" ht="25" customHeight="1" x14ac:dyDescent="0.35">
      <c r="A167" s="43" t="s">
        <v>1128</v>
      </c>
      <c r="B167" s="43" t="s">
        <v>128</v>
      </c>
      <c r="C167" s="10" t="s">
        <v>129</v>
      </c>
      <c r="D167" s="227" t="s">
        <v>42</v>
      </c>
      <c r="E167" s="10" t="s">
        <v>1752</v>
      </c>
      <c r="F167" s="110" t="s">
        <v>1752</v>
      </c>
      <c r="G167" s="46">
        <v>11</v>
      </c>
      <c r="H167" s="10"/>
      <c r="I167" s="10" t="s">
        <v>131</v>
      </c>
      <c r="J167" s="10" t="s">
        <v>132</v>
      </c>
      <c r="K167" s="47">
        <v>400</v>
      </c>
      <c r="L167" s="10" t="s">
        <v>269</v>
      </c>
      <c r="M167" s="10"/>
      <c r="N167" s="46"/>
      <c r="O167" s="48"/>
      <c r="P167" s="10" t="s">
        <v>149</v>
      </c>
      <c r="Q167" s="46" t="s">
        <v>136</v>
      </c>
      <c r="R167" s="46"/>
      <c r="S167" s="46"/>
      <c r="T167" s="46"/>
      <c r="U167" s="46"/>
      <c r="V167" s="46"/>
      <c r="W167" s="46"/>
      <c r="X167" s="46"/>
      <c r="Y167" s="46"/>
      <c r="Z167" s="46"/>
      <c r="AA167" s="46"/>
      <c r="AB167" s="46"/>
      <c r="AC167" s="46"/>
      <c r="AD167" s="46"/>
      <c r="AE167" s="46"/>
      <c r="AF167" s="210"/>
      <c r="AG167" s="46"/>
      <c r="AH167" s="46"/>
      <c r="AI167" s="10"/>
      <c r="AJ167" s="10"/>
      <c r="AK167" s="10"/>
      <c r="AL167" s="10"/>
      <c r="AM167" s="210"/>
      <c r="AN167" s="46"/>
      <c r="AO167" s="46"/>
      <c r="AP167" s="46"/>
      <c r="AQ167" s="46"/>
      <c r="AR167" s="49"/>
      <c r="AS167" s="210"/>
      <c r="AT167" s="49"/>
      <c r="AU167" s="50"/>
      <c r="AV167" s="50"/>
      <c r="AW167" s="51"/>
      <c r="AX167" s="51"/>
      <c r="AY167" s="13"/>
      <c r="AZ167" s="13"/>
      <c r="BA167" s="13"/>
      <c r="BB167" s="13"/>
      <c r="BC167" s="13"/>
      <c r="BD167" s="13"/>
      <c r="BE167" s="13"/>
      <c r="BF167" s="13"/>
      <c r="BG167" s="13"/>
      <c r="BH167" s="13"/>
      <c r="BI167" s="13"/>
      <c r="BJ167" s="13"/>
      <c r="BL167" s="226">
        <f>IF(ISBLANK($G167),"",COUNTA($G$4:G167))</f>
        <v>164</v>
      </c>
    </row>
    <row r="168" spans="1:64" s="226" customFormat="1" ht="25" customHeight="1" x14ac:dyDescent="0.35">
      <c r="A168" s="43" t="s">
        <v>1130</v>
      </c>
      <c r="B168" s="43" t="s">
        <v>128</v>
      </c>
      <c r="C168" s="10" t="s">
        <v>129</v>
      </c>
      <c r="D168" s="227" t="s">
        <v>42</v>
      </c>
      <c r="E168" s="10" t="s">
        <v>1752</v>
      </c>
      <c r="F168" s="110" t="s">
        <v>1752</v>
      </c>
      <c r="G168" s="46">
        <v>12</v>
      </c>
      <c r="H168" s="10"/>
      <c r="I168" s="10" t="s">
        <v>131</v>
      </c>
      <c r="J168" s="10" t="s">
        <v>147</v>
      </c>
      <c r="K168" s="47">
        <v>400</v>
      </c>
      <c r="L168" s="10" t="s">
        <v>269</v>
      </c>
      <c r="M168" s="10"/>
      <c r="N168" s="46"/>
      <c r="O168" s="48"/>
      <c r="P168" s="10" t="s">
        <v>149</v>
      </c>
      <c r="Q168" s="46" t="s">
        <v>136</v>
      </c>
      <c r="R168" s="46"/>
      <c r="S168" s="46"/>
      <c r="T168" s="46"/>
      <c r="U168" s="46"/>
      <c r="V168" s="46"/>
      <c r="W168" s="46"/>
      <c r="X168" s="46"/>
      <c r="Y168" s="46"/>
      <c r="Z168" s="46"/>
      <c r="AA168" s="46"/>
      <c r="AB168" s="46"/>
      <c r="AC168" s="46"/>
      <c r="AD168" s="46"/>
      <c r="AE168" s="46"/>
      <c r="AF168" s="210"/>
      <c r="AG168" s="46"/>
      <c r="AH168" s="46"/>
      <c r="AI168" s="10"/>
      <c r="AJ168" s="10"/>
      <c r="AK168" s="10"/>
      <c r="AL168" s="10"/>
      <c r="AM168" s="210"/>
      <c r="AN168" s="46"/>
      <c r="AO168" s="46"/>
      <c r="AP168" s="46"/>
      <c r="AQ168" s="46"/>
      <c r="AR168" s="49"/>
      <c r="AS168" s="210"/>
      <c r="AT168" s="49"/>
      <c r="AU168" s="50"/>
      <c r="AV168" s="50"/>
      <c r="AW168" s="51"/>
      <c r="AX168" s="51"/>
      <c r="AY168" s="13"/>
      <c r="AZ168" s="13"/>
      <c r="BA168" s="13"/>
      <c r="BB168" s="13"/>
      <c r="BC168" s="13"/>
      <c r="BD168" s="13"/>
      <c r="BE168" s="13"/>
      <c r="BF168" s="13"/>
      <c r="BG168" s="13"/>
      <c r="BH168" s="13"/>
      <c r="BI168" s="13"/>
      <c r="BJ168" s="13"/>
      <c r="BL168" s="226">
        <f>IF(ISBLANK($G168),"",COUNTA($G$4:G168))</f>
        <v>165</v>
      </c>
    </row>
    <row r="169" spans="1:64" s="226" customFormat="1" ht="25" customHeight="1" x14ac:dyDescent="0.35">
      <c r="A169" s="43" t="s">
        <v>1132</v>
      </c>
      <c r="B169" s="43" t="s">
        <v>128</v>
      </c>
      <c r="C169" s="10" t="s">
        <v>129</v>
      </c>
      <c r="D169" s="227" t="s">
        <v>42</v>
      </c>
      <c r="E169" s="236" t="s">
        <v>1753</v>
      </c>
      <c r="F169" s="237" t="s">
        <v>1753</v>
      </c>
      <c r="G169" s="46">
        <v>36</v>
      </c>
      <c r="H169" s="10"/>
      <c r="I169" s="10" t="s">
        <v>158</v>
      </c>
      <c r="J169" s="10" t="s">
        <v>159</v>
      </c>
      <c r="K169" s="47">
        <v>20</v>
      </c>
      <c r="L169" s="10" t="s">
        <v>270</v>
      </c>
      <c r="M169" s="10"/>
      <c r="N169" s="46"/>
      <c r="O169" s="48"/>
      <c r="P169" s="10" t="s">
        <v>160</v>
      </c>
      <c r="Q169" s="46" t="s">
        <v>136</v>
      </c>
      <c r="R169" s="46"/>
      <c r="S169" s="46"/>
      <c r="T169" s="46"/>
      <c r="U169" s="46"/>
      <c r="V169" s="46"/>
      <c r="W169" s="46"/>
      <c r="X169" s="46"/>
      <c r="Y169" s="46"/>
      <c r="Z169" s="46"/>
      <c r="AA169" s="46"/>
      <c r="AB169" s="46"/>
      <c r="AC169" s="46"/>
      <c r="AD169" s="46"/>
      <c r="AE169" s="46"/>
      <c r="AF169" s="210"/>
      <c r="AG169" s="46"/>
      <c r="AH169" s="46"/>
      <c r="AI169" s="10"/>
      <c r="AJ169" s="10"/>
      <c r="AK169" s="10"/>
      <c r="AL169" s="10"/>
      <c r="AM169" s="210"/>
      <c r="AN169" s="46"/>
      <c r="AO169" s="46"/>
      <c r="AP169" s="46"/>
      <c r="AQ169" s="46"/>
      <c r="AR169" s="49"/>
      <c r="AS169" s="210"/>
      <c r="AT169" s="49"/>
      <c r="AU169" s="50"/>
      <c r="AV169" s="50"/>
      <c r="AW169" s="51"/>
      <c r="AX169" s="51"/>
      <c r="AY169" s="13"/>
      <c r="AZ169" s="13"/>
      <c r="BA169" s="13"/>
      <c r="BB169" s="13"/>
      <c r="BC169" s="13"/>
      <c r="BD169" s="13"/>
      <c r="BE169" s="13"/>
      <c r="BF169" s="13"/>
      <c r="BG169" s="13"/>
      <c r="BH169" s="13"/>
      <c r="BI169" s="13"/>
      <c r="BJ169" s="13"/>
      <c r="BL169" s="226">
        <f>IF(ISBLANK($G169),"",COUNTA($G$4:G169))</f>
        <v>166</v>
      </c>
    </row>
    <row r="170" spans="1:64" s="226" customFormat="1" ht="25" customHeight="1" x14ac:dyDescent="0.35">
      <c r="A170" s="43" t="s">
        <v>1134</v>
      </c>
      <c r="B170" s="43" t="s">
        <v>128</v>
      </c>
      <c r="C170" s="10" t="s">
        <v>129</v>
      </c>
      <c r="D170" s="227" t="s">
        <v>42</v>
      </c>
      <c r="E170" s="236" t="s">
        <v>1753</v>
      </c>
      <c r="F170" s="237" t="s">
        <v>1753</v>
      </c>
      <c r="G170" s="46">
        <v>37</v>
      </c>
      <c r="H170" s="10"/>
      <c r="I170" s="10" t="s">
        <v>158</v>
      </c>
      <c r="J170" s="10" t="s">
        <v>159</v>
      </c>
      <c r="K170" s="47">
        <v>20</v>
      </c>
      <c r="L170" s="10" t="s">
        <v>270</v>
      </c>
      <c r="M170" s="10"/>
      <c r="N170" s="46"/>
      <c r="O170" s="48"/>
      <c r="P170" s="10" t="s">
        <v>160</v>
      </c>
      <c r="Q170" s="46" t="s">
        <v>136</v>
      </c>
      <c r="R170" s="46"/>
      <c r="S170" s="46"/>
      <c r="T170" s="46"/>
      <c r="U170" s="46"/>
      <c r="V170" s="46"/>
      <c r="W170" s="46"/>
      <c r="X170" s="46"/>
      <c r="Y170" s="46"/>
      <c r="Z170" s="46"/>
      <c r="AA170" s="46"/>
      <c r="AB170" s="46"/>
      <c r="AC170" s="46"/>
      <c r="AD170" s="46"/>
      <c r="AE170" s="46"/>
      <c r="AF170" s="210"/>
      <c r="AG170" s="46"/>
      <c r="AH170" s="46"/>
      <c r="AI170" s="10"/>
      <c r="AJ170" s="10"/>
      <c r="AK170" s="10"/>
      <c r="AL170" s="10"/>
      <c r="AM170" s="210"/>
      <c r="AN170" s="46"/>
      <c r="AO170" s="46"/>
      <c r="AP170" s="46"/>
      <c r="AQ170" s="46"/>
      <c r="AR170" s="49"/>
      <c r="AS170" s="210"/>
      <c r="AT170" s="49"/>
      <c r="AU170" s="50"/>
      <c r="AV170" s="50"/>
      <c r="AW170" s="51"/>
      <c r="AX170" s="51"/>
      <c r="AY170" s="13"/>
      <c r="AZ170" s="13"/>
      <c r="BA170" s="13"/>
      <c r="BB170" s="13"/>
      <c r="BC170" s="13"/>
      <c r="BD170" s="13"/>
      <c r="BE170" s="13"/>
      <c r="BF170" s="13"/>
      <c r="BG170" s="13"/>
      <c r="BH170" s="13"/>
      <c r="BI170" s="13"/>
      <c r="BJ170" s="13"/>
      <c r="BL170" s="226">
        <f>IF(ISBLANK($G170),"",COUNTA($G$4:G170))</f>
        <v>167</v>
      </c>
    </row>
    <row r="171" spans="1:64" s="226" customFormat="1" ht="25" customHeight="1" x14ac:dyDescent="0.35">
      <c r="A171" s="43" t="s">
        <v>1136</v>
      </c>
      <c r="B171" s="43" t="s">
        <v>128</v>
      </c>
      <c r="C171" s="10" t="s">
        <v>129</v>
      </c>
      <c r="D171" s="227" t="s">
        <v>43</v>
      </c>
      <c r="E171" s="10" t="s">
        <v>1754</v>
      </c>
      <c r="F171" s="110" t="s">
        <v>1754</v>
      </c>
      <c r="G171" s="46">
        <v>30</v>
      </c>
      <c r="H171" s="10"/>
      <c r="I171" s="10" t="s">
        <v>205</v>
      </c>
      <c r="J171" s="10" t="s">
        <v>147</v>
      </c>
      <c r="K171" s="47">
        <v>100</v>
      </c>
      <c r="L171" s="10" t="s">
        <v>271</v>
      </c>
      <c r="M171" s="10"/>
      <c r="N171" s="46"/>
      <c r="O171" s="48"/>
      <c r="P171" s="10" t="s">
        <v>149</v>
      </c>
      <c r="Q171" s="46" t="s">
        <v>136</v>
      </c>
      <c r="R171" s="46"/>
      <c r="S171" s="46"/>
      <c r="T171" s="46"/>
      <c r="U171" s="46"/>
      <c r="V171" s="46"/>
      <c r="W171" s="46"/>
      <c r="X171" s="46"/>
      <c r="Y171" s="46"/>
      <c r="Z171" s="46"/>
      <c r="AA171" s="46"/>
      <c r="AB171" s="46"/>
      <c r="AC171" s="46"/>
      <c r="AD171" s="46"/>
      <c r="AE171" s="46"/>
      <c r="AF171" s="210"/>
      <c r="AG171" s="46"/>
      <c r="AH171" s="46"/>
      <c r="AI171" s="10"/>
      <c r="AJ171" s="10"/>
      <c r="AK171" s="10"/>
      <c r="AL171" s="10"/>
      <c r="AM171" s="210"/>
      <c r="AN171" s="46"/>
      <c r="AO171" s="46"/>
      <c r="AP171" s="46"/>
      <c r="AQ171" s="46"/>
      <c r="AR171" s="49"/>
      <c r="AS171" s="210"/>
      <c r="AT171" s="49"/>
      <c r="AU171" s="50"/>
      <c r="AV171" s="50"/>
      <c r="AW171" s="51"/>
      <c r="AX171" s="51"/>
      <c r="AY171" s="13"/>
      <c r="AZ171" s="13"/>
      <c r="BA171" s="13"/>
      <c r="BB171" s="13"/>
      <c r="BC171" s="13"/>
      <c r="BD171" s="13"/>
      <c r="BE171" s="13"/>
      <c r="BF171" s="13"/>
      <c r="BG171" s="13"/>
      <c r="BH171" s="13"/>
      <c r="BI171" s="13"/>
      <c r="BJ171" s="13"/>
      <c r="BL171" s="226">
        <f>IF(ISBLANK($G171),"",COUNTA($G$4:G171))</f>
        <v>168</v>
      </c>
    </row>
    <row r="172" spans="1:64" s="226" customFormat="1" ht="25" customHeight="1" x14ac:dyDescent="0.35">
      <c r="A172" s="43" t="s">
        <v>1138</v>
      </c>
      <c r="B172" s="43" t="s">
        <v>128</v>
      </c>
      <c r="C172" s="10" t="s">
        <v>129</v>
      </c>
      <c r="D172" s="227" t="s">
        <v>43</v>
      </c>
      <c r="E172" s="10" t="s">
        <v>1754</v>
      </c>
      <c r="F172" s="110" t="s">
        <v>1754</v>
      </c>
      <c r="G172" s="46">
        <v>31</v>
      </c>
      <c r="H172" s="10"/>
      <c r="I172" s="10" t="s">
        <v>205</v>
      </c>
      <c r="J172" s="10" t="s">
        <v>159</v>
      </c>
      <c r="K172" s="47">
        <v>100</v>
      </c>
      <c r="L172" s="10" t="s">
        <v>271</v>
      </c>
      <c r="M172" s="10"/>
      <c r="N172" s="46"/>
      <c r="O172" s="48"/>
      <c r="P172" s="10" t="s">
        <v>149</v>
      </c>
      <c r="Q172" s="46" t="s">
        <v>136</v>
      </c>
      <c r="R172" s="46"/>
      <c r="S172" s="46"/>
      <c r="T172" s="46"/>
      <c r="U172" s="46"/>
      <c r="V172" s="46"/>
      <c r="W172" s="46"/>
      <c r="X172" s="46"/>
      <c r="Y172" s="46"/>
      <c r="Z172" s="46"/>
      <c r="AA172" s="46"/>
      <c r="AB172" s="46"/>
      <c r="AC172" s="46"/>
      <c r="AD172" s="46"/>
      <c r="AE172" s="46"/>
      <c r="AF172" s="210"/>
      <c r="AG172" s="46"/>
      <c r="AH172" s="46"/>
      <c r="AI172" s="10"/>
      <c r="AJ172" s="10"/>
      <c r="AK172" s="10"/>
      <c r="AL172" s="10"/>
      <c r="AM172" s="210"/>
      <c r="AN172" s="46"/>
      <c r="AO172" s="46"/>
      <c r="AP172" s="46"/>
      <c r="AQ172" s="46"/>
      <c r="AR172" s="49"/>
      <c r="AS172" s="210"/>
      <c r="AT172" s="49"/>
      <c r="AU172" s="50"/>
      <c r="AV172" s="50"/>
      <c r="AW172" s="51"/>
      <c r="AX172" s="51"/>
      <c r="AY172" s="13"/>
      <c r="AZ172" s="13"/>
      <c r="BA172" s="13"/>
      <c r="BB172" s="13"/>
      <c r="BC172" s="13"/>
      <c r="BD172" s="13"/>
      <c r="BE172" s="13"/>
      <c r="BF172" s="13"/>
      <c r="BG172" s="13"/>
      <c r="BH172" s="13"/>
      <c r="BI172" s="13"/>
      <c r="BJ172" s="13"/>
      <c r="BL172" s="226">
        <f>IF(ISBLANK($G172),"",COUNTA($G$4:G172))</f>
        <v>169</v>
      </c>
    </row>
    <row r="173" spans="1:64" s="226" customFormat="1" ht="25" customHeight="1" x14ac:dyDescent="0.35">
      <c r="A173" s="43" t="s">
        <v>1140</v>
      </c>
      <c r="B173" s="43" t="s">
        <v>128</v>
      </c>
      <c r="C173" s="10" t="s">
        <v>129</v>
      </c>
      <c r="D173" s="227" t="s">
        <v>42</v>
      </c>
      <c r="E173" s="10" t="s">
        <v>1622</v>
      </c>
      <c r="F173" s="110" t="s">
        <v>1622</v>
      </c>
      <c r="G173" s="46">
        <v>36</v>
      </c>
      <c r="H173" s="10"/>
      <c r="I173" s="10" t="s">
        <v>158</v>
      </c>
      <c r="J173" s="10" t="s">
        <v>159</v>
      </c>
      <c r="K173" s="47">
        <v>20</v>
      </c>
      <c r="L173" s="10" t="s">
        <v>272</v>
      </c>
      <c r="M173" s="10"/>
      <c r="N173" s="46"/>
      <c r="O173" s="48"/>
      <c r="P173" s="10" t="s">
        <v>160</v>
      </c>
      <c r="Q173" s="46" t="s">
        <v>136</v>
      </c>
      <c r="R173" s="46"/>
      <c r="S173" s="46"/>
      <c r="T173" s="46"/>
      <c r="U173" s="46"/>
      <c r="V173" s="46"/>
      <c r="W173" s="46"/>
      <c r="X173" s="46"/>
      <c r="Y173" s="46"/>
      <c r="Z173" s="46"/>
      <c r="AA173" s="46"/>
      <c r="AB173" s="46"/>
      <c r="AC173" s="46"/>
      <c r="AD173" s="46"/>
      <c r="AE173" s="46"/>
      <c r="AF173" s="210"/>
      <c r="AG173" s="46"/>
      <c r="AH173" s="46"/>
      <c r="AI173" s="10"/>
      <c r="AJ173" s="10"/>
      <c r="AK173" s="10"/>
      <c r="AL173" s="10"/>
      <c r="AM173" s="210"/>
      <c r="AN173" s="46"/>
      <c r="AO173" s="46"/>
      <c r="AP173" s="46"/>
      <c r="AQ173" s="46"/>
      <c r="AR173" s="49"/>
      <c r="AS173" s="210"/>
      <c r="AT173" s="49"/>
      <c r="AU173" s="50"/>
      <c r="AV173" s="50"/>
      <c r="AW173" s="51"/>
      <c r="AX173" s="51"/>
      <c r="AY173" s="13"/>
      <c r="AZ173" s="13"/>
      <c r="BA173" s="13"/>
      <c r="BB173" s="13"/>
      <c r="BC173" s="13"/>
      <c r="BD173" s="13"/>
      <c r="BE173" s="13"/>
      <c r="BF173" s="13"/>
      <c r="BG173" s="13"/>
      <c r="BH173" s="13"/>
      <c r="BI173" s="13"/>
      <c r="BJ173" s="13"/>
      <c r="BL173" s="226">
        <f>IF(ISBLANK($G173),"",COUNTA($G$4:G173))</f>
        <v>170</v>
      </c>
    </row>
    <row r="174" spans="1:64" s="226" customFormat="1" ht="25" customHeight="1" x14ac:dyDescent="0.35">
      <c r="A174" s="43" t="s">
        <v>1142</v>
      </c>
      <c r="B174" s="43" t="s">
        <v>128</v>
      </c>
      <c r="C174" s="10" t="s">
        <v>129</v>
      </c>
      <c r="D174" s="227" t="s">
        <v>42</v>
      </c>
      <c r="E174" s="10" t="s">
        <v>1622</v>
      </c>
      <c r="F174" s="110" t="s">
        <v>1622</v>
      </c>
      <c r="G174" s="46">
        <v>37</v>
      </c>
      <c r="H174" s="10"/>
      <c r="I174" s="10" t="s">
        <v>158</v>
      </c>
      <c r="J174" s="10" t="s">
        <v>159</v>
      </c>
      <c r="K174" s="47">
        <v>20</v>
      </c>
      <c r="L174" s="10" t="s">
        <v>272</v>
      </c>
      <c r="M174" s="10"/>
      <c r="N174" s="46"/>
      <c r="O174" s="48"/>
      <c r="P174" s="10" t="s">
        <v>160</v>
      </c>
      <c r="Q174" s="46" t="s">
        <v>136</v>
      </c>
      <c r="R174" s="46"/>
      <c r="S174" s="46"/>
      <c r="T174" s="46"/>
      <c r="U174" s="46"/>
      <c r="V174" s="46"/>
      <c r="W174" s="46"/>
      <c r="X174" s="46"/>
      <c r="Y174" s="46"/>
      <c r="Z174" s="46"/>
      <c r="AA174" s="46"/>
      <c r="AB174" s="46"/>
      <c r="AC174" s="46"/>
      <c r="AD174" s="46"/>
      <c r="AE174" s="46"/>
      <c r="AF174" s="210"/>
      <c r="AG174" s="46"/>
      <c r="AH174" s="46"/>
      <c r="AI174" s="10"/>
      <c r="AJ174" s="10"/>
      <c r="AK174" s="10"/>
      <c r="AL174" s="10"/>
      <c r="AM174" s="210"/>
      <c r="AN174" s="46"/>
      <c r="AO174" s="46"/>
      <c r="AP174" s="46"/>
      <c r="AQ174" s="46"/>
      <c r="AR174" s="49"/>
      <c r="AS174" s="210"/>
      <c r="AT174" s="49"/>
      <c r="AU174" s="50"/>
      <c r="AV174" s="50"/>
      <c r="AW174" s="51"/>
      <c r="AX174" s="51"/>
      <c r="AY174" s="13"/>
      <c r="AZ174" s="13"/>
      <c r="BA174" s="13"/>
      <c r="BB174" s="13"/>
      <c r="BC174" s="13"/>
      <c r="BD174" s="13"/>
      <c r="BE174" s="13"/>
      <c r="BF174" s="13"/>
      <c r="BG174" s="13"/>
      <c r="BH174" s="13"/>
      <c r="BI174" s="13"/>
      <c r="BJ174" s="13"/>
      <c r="BL174" s="226">
        <f>IF(ISBLANK($G174),"",COUNTA($G$4:G174))</f>
        <v>171</v>
      </c>
    </row>
    <row r="175" spans="1:64" s="226" customFormat="1" ht="25" customHeight="1" x14ac:dyDescent="0.35">
      <c r="A175" s="43" t="s">
        <v>1144</v>
      </c>
      <c r="B175" s="43" t="s">
        <v>128</v>
      </c>
      <c r="C175" s="10" t="s">
        <v>129</v>
      </c>
      <c r="D175" s="227" t="s">
        <v>44</v>
      </c>
      <c r="E175" s="10" t="s">
        <v>1755</v>
      </c>
      <c r="F175" s="110" t="s">
        <v>1756</v>
      </c>
      <c r="G175" s="46">
        <v>30</v>
      </c>
      <c r="H175" s="10"/>
      <c r="I175" s="10" t="s">
        <v>205</v>
      </c>
      <c r="J175" s="10" t="s">
        <v>147</v>
      </c>
      <c r="K175" s="47">
        <v>100</v>
      </c>
      <c r="L175" s="10" t="s">
        <v>273</v>
      </c>
      <c r="M175" s="10"/>
      <c r="N175" s="46"/>
      <c r="O175" s="48"/>
      <c r="P175" s="10" t="s">
        <v>149</v>
      </c>
      <c r="Q175" s="46" t="s">
        <v>136</v>
      </c>
      <c r="R175" s="46"/>
      <c r="S175" s="46"/>
      <c r="T175" s="46"/>
      <c r="U175" s="46"/>
      <c r="V175" s="46"/>
      <c r="W175" s="46"/>
      <c r="X175" s="46"/>
      <c r="Y175" s="46"/>
      <c r="Z175" s="46"/>
      <c r="AA175" s="46"/>
      <c r="AB175" s="46"/>
      <c r="AC175" s="46"/>
      <c r="AD175" s="46"/>
      <c r="AE175" s="46"/>
      <c r="AF175" s="210"/>
      <c r="AG175" s="46"/>
      <c r="AH175" s="46"/>
      <c r="AI175" s="10"/>
      <c r="AJ175" s="10"/>
      <c r="AK175" s="10"/>
      <c r="AL175" s="10"/>
      <c r="AM175" s="210"/>
      <c r="AN175" s="46"/>
      <c r="AO175" s="46"/>
      <c r="AP175" s="46"/>
      <c r="AQ175" s="46"/>
      <c r="AR175" s="49"/>
      <c r="AS175" s="210"/>
      <c r="AT175" s="49"/>
      <c r="AU175" s="50"/>
      <c r="AV175" s="50"/>
      <c r="AW175" s="51"/>
      <c r="AX175" s="51"/>
      <c r="AY175" s="13"/>
      <c r="AZ175" s="13"/>
      <c r="BA175" s="13"/>
      <c r="BB175" s="13"/>
      <c r="BC175" s="13"/>
      <c r="BD175" s="13"/>
      <c r="BE175" s="13"/>
      <c r="BF175" s="13"/>
      <c r="BG175" s="13"/>
      <c r="BH175" s="13"/>
      <c r="BI175" s="13"/>
      <c r="BJ175" s="13"/>
      <c r="BL175" s="226">
        <f>IF(ISBLANK($G175),"",COUNTA($G$4:G175))</f>
        <v>172</v>
      </c>
    </row>
    <row r="176" spans="1:64" s="226" customFormat="1" ht="25" customHeight="1" x14ac:dyDescent="0.35">
      <c r="A176" s="43" t="s">
        <v>1146</v>
      </c>
      <c r="B176" s="43" t="s">
        <v>128</v>
      </c>
      <c r="C176" s="10" t="s">
        <v>129</v>
      </c>
      <c r="D176" s="227" t="s">
        <v>44</v>
      </c>
      <c r="E176" s="10" t="s">
        <v>1755</v>
      </c>
      <c r="F176" s="110" t="s">
        <v>1756</v>
      </c>
      <c r="G176" s="46">
        <v>31</v>
      </c>
      <c r="H176" s="10"/>
      <c r="I176" s="10" t="s">
        <v>205</v>
      </c>
      <c r="J176" s="10" t="s">
        <v>159</v>
      </c>
      <c r="K176" s="47">
        <v>100</v>
      </c>
      <c r="L176" s="10" t="s">
        <v>273</v>
      </c>
      <c r="M176" s="10"/>
      <c r="N176" s="46"/>
      <c r="O176" s="48"/>
      <c r="P176" s="10" t="s">
        <v>149</v>
      </c>
      <c r="Q176" s="46" t="s">
        <v>136</v>
      </c>
      <c r="R176" s="46"/>
      <c r="S176" s="46"/>
      <c r="T176" s="46"/>
      <c r="U176" s="46"/>
      <c r="V176" s="46"/>
      <c r="W176" s="46"/>
      <c r="X176" s="46"/>
      <c r="Y176" s="46"/>
      <c r="Z176" s="46"/>
      <c r="AA176" s="46"/>
      <c r="AB176" s="46"/>
      <c r="AC176" s="46"/>
      <c r="AD176" s="46"/>
      <c r="AE176" s="46"/>
      <c r="AF176" s="210"/>
      <c r="AG176" s="46"/>
      <c r="AH176" s="46"/>
      <c r="AI176" s="10"/>
      <c r="AJ176" s="10"/>
      <c r="AK176" s="10"/>
      <c r="AL176" s="10"/>
      <c r="AM176" s="210"/>
      <c r="AN176" s="46"/>
      <c r="AO176" s="46"/>
      <c r="AP176" s="46"/>
      <c r="AQ176" s="46"/>
      <c r="AR176" s="49"/>
      <c r="AS176" s="210"/>
      <c r="AT176" s="49"/>
      <c r="AU176" s="50"/>
      <c r="AV176" s="50"/>
      <c r="AW176" s="51"/>
      <c r="AX176" s="51"/>
      <c r="AY176" s="13"/>
      <c r="AZ176" s="13"/>
      <c r="BA176" s="13"/>
      <c r="BB176" s="13"/>
      <c r="BC176" s="13"/>
      <c r="BD176" s="13"/>
      <c r="BE176" s="13"/>
      <c r="BF176" s="13"/>
      <c r="BG176" s="13"/>
      <c r="BH176" s="13"/>
      <c r="BI176" s="13"/>
      <c r="BJ176" s="13"/>
      <c r="BL176" s="226">
        <f>IF(ISBLANK($G176),"",COUNTA($G$4:G176))</f>
        <v>173</v>
      </c>
    </row>
    <row r="177" spans="1:64" s="226" customFormat="1" ht="25" customHeight="1" x14ac:dyDescent="0.35">
      <c r="A177" s="43" t="s">
        <v>1148</v>
      </c>
      <c r="B177" s="43" t="s">
        <v>128</v>
      </c>
      <c r="C177" s="10" t="s">
        <v>129</v>
      </c>
      <c r="D177" s="227" t="s">
        <v>45</v>
      </c>
      <c r="E177" s="10" t="s">
        <v>1757</v>
      </c>
      <c r="F177" s="110" t="s">
        <v>1758</v>
      </c>
      <c r="G177" s="46">
        <v>30</v>
      </c>
      <c r="H177" s="10"/>
      <c r="I177" s="10" t="s">
        <v>205</v>
      </c>
      <c r="J177" s="10" t="s">
        <v>147</v>
      </c>
      <c r="K177" s="47">
        <v>100</v>
      </c>
      <c r="L177" s="10" t="s">
        <v>278</v>
      </c>
      <c r="M177" s="10"/>
      <c r="N177" s="46"/>
      <c r="O177" s="48"/>
      <c r="P177" s="10" t="s">
        <v>149</v>
      </c>
      <c r="Q177" s="46" t="s">
        <v>136</v>
      </c>
      <c r="R177" s="46"/>
      <c r="S177" s="46"/>
      <c r="T177" s="46"/>
      <c r="U177" s="46"/>
      <c r="V177" s="46"/>
      <c r="W177" s="46"/>
      <c r="X177" s="46"/>
      <c r="Y177" s="46"/>
      <c r="Z177" s="46"/>
      <c r="AA177" s="46"/>
      <c r="AB177" s="46"/>
      <c r="AC177" s="46"/>
      <c r="AD177" s="46"/>
      <c r="AE177" s="46"/>
      <c r="AF177" s="210"/>
      <c r="AG177" s="46"/>
      <c r="AH177" s="46"/>
      <c r="AI177" s="10"/>
      <c r="AJ177" s="10"/>
      <c r="AK177" s="10"/>
      <c r="AL177" s="10"/>
      <c r="AM177" s="210"/>
      <c r="AN177" s="46"/>
      <c r="AO177" s="46"/>
      <c r="AP177" s="46"/>
      <c r="AQ177" s="46"/>
      <c r="AR177" s="49"/>
      <c r="AS177" s="210"/>
      <c r="AT177" s="49"/>
      <c r="AU177" s="50"/>
      <c r="AV177" s="50"/>
      <c r="AW177" s="51"/>
      <c r="AX177" s="51"/>
      <c r="AY177" s="13"/>
      <c r="AZ177" s="13"/>
      <c r="BA177" s="13"/>
      <c r="BB177" s="13"/>
      <c r="BC177" s="13"/>
      <c r="BD177" s="13"/>
      <c r="BE177" s="13"/>
      <c r="BF177" s="13"/>
      <c r="BG177" s="13"/>
      <c r="BH177" s="13"/>
      <c r="BI177" s="13"/>
      <c r="BJ177" s="13"/>
      <c r="BL177" s="226">
        <f>IF(ISBLANK($G177),"",COUNTA($G$4:G177))</f>
        <v>174</v>
      </c>
    </row>
    <row r="178" spans="1:64" s="226" customFormat="1" ht="25" customHeight="1" x14ac:dyDescent="0.35">
      <c r="A178" s="43" t="s">
        <v>1150</v>
      </c>
      <c r="B178" s="43" t="s">
        <v>128</v>
      </c>
      <c r="C178" s="10" t="s">
        <v>129</v>
      </c>
      <c r="D178" s="227" t="s">
        <v>45</v>
      </c>
      <c r="E178" s="10" t="s">
        <v>1757</v>
      </c>
      <c r="F178" s="110" t="s">
        <v>1758</v>
      </c>
      <c r="G178" s="46">
        <v>31</v>
      </c>
      <c r="H178" s="10"/>
      <c r="I178" s="10" t="s">
        <v>205</v>
      </c>
      <c r="J178" s="10" t="s">
        <v>159</v>
      </c>
      <c r="K178" s="47">
        <v>100</v>
      </c>
      <c r="L178" s="10" t="s">
        <v>278</v>
      </c>
      <c r="M178" s="10"/>
      <c r="N178" s="46"/>
      <c r="O178" s="48"/>
      <c r="P178" s="10" t="s">
        <v>149</v>
      </c>
      <c r="Q178" s="46" t="s">
        <v>136</v>
      </c>
      <c r="R178" s="46"/>
      <c r="S178" s="46"/>
      <c r="T178" s="46"/>
      <c r="U178" s="46"/>
      <c r="V178" s="46"/>
      <c r="W178" s="46"/>
      <c r="X178" s="46"/>
      <c r="Y178" s="46"/>
      <c r="Z178" s="46"/>
      <c r="AA178" s="46"/>
      <c r="AB178" s="46"/>
      <c r="AC178" s="46"/>
      <c r="AD178" s="46"/>
      <c r="AE178" s="46"/>
      <c r="AF178" s="210"/>
      <c r="AG178" s="46"/>
      <c r="AH178" s="46"/>
      <c r="AI178" s="10"/>
      <c r="AJ178" s="10"/>
      <c r="AK178" s="10"/>
      <c r="AL178" s="10"/>
      <c r="AM178" s="210"/>
      <c r="AN178" s="46"/>
      <c r="AO178" s="46"/>
      <c r="AP178" s="46"/>
      <c r="AQ178" s="46"/>
      <c r="AR178" s="49"/>
      <c r="AS178" s="210"/>
      <c r="AT178" s="49"/>
      <c r="AU178" s="50"/>
      <c r="AV178" s="50"/>
      <c r="AW178" s="51"/>
      <c r="AX178" s="51"/>
      <c r="AY178" s="13"/>
      <c r="AZ178" s="13"/>
      <c r="BA178" s="13"/>
      <c r="BB178" s="13"/>
      <c r="BC178" s="13"/>
      <c r="BD178" s="13"/>
      <c r="BE178" s="13"/>
      <c r="BF178" s="13"/>
      <c r="BG178" s="13"/>
      <c r="BH178" s="13"/>
      <c r="BI178" s="13"/>
      <c r="BJ178" s="13"/>
      <c r="BL178" s="226">
        <f>IF(ISBLANK($G178),"",COUNTA($G$4:G178))</f>
        <v>175</v>
      </c>
    </row>
    <row r="179" spans="1:64" s="226" customFormat="1" ht="25" customHeight="1" x14ac:dyDescent="0.35">
      <c r="A179" s="43" t="s">
        <v>1152</v>
      </c>
      <c r="B179" s="43" t="s">
        <v>128</v>
      </c>
      <c r="C179" s="10" t="s">
        <v>129</v>
      </c>
      <c r="D179" s="227" t="s">
        <v>46</v>
      </c>
      <c r="E179" s="10" t="s">
        <v>1759</v>
      </c>
      <c r="F179" s="110" t="s">
        <v>1760</v>
      </c>
      <c r="G179" s="46">
        <v>9</v>
      </c>
      <c r="H179" s="10"/>
      <c r="I179" s="10" t="s">
        <v>131</v>
      </c>
      <c r="J179" s="10" t="s">
        <v>132</v>
      </c>
      <c r="K179" s="47">
        <v>200</v>
      </c>
      <c r="L179" s="10" t="s">
        <v>280</v>
      </c>
      <c r="M179" s="10"/>
      <c r="N179" s="46"/>
      <c r="O179" s="48"/>
      <c r="P179" s="10" t="s">
        <v>149</v>
      </c>
      <c r="Q179" s="46" t="s">
        <v>136</v>
      </c>
      <c r="R179" s="46"/>
      <c r="S179" s="46"/>
      <c r="T179" s="46"/>
      <c r="U179" s="46"/>
      <c r="V179" s="46"/>
      <c r="W179" s="46"/>
      <c r="X179" s="46"/>
      <c r="Y179" s="46"/>
      <c r="Z179" s="46"/>
      <c r="AA179" s="46"/>
      <c r="AB179" s="46"/>
      <c r="AC179" s="46"/>
      <c r="AD179" s="46"/>
      <c r="AE179" s="46"/>
      <c r="AF179" s="210"/>
      <c r="AG179" s="46"/>
      <c r="AH179" s="46"/>
      <c r="AI179" s="10"/>
      <c r="AJ179" s="10"/>
      <c r="AK179" s="10"/>
      <c r="AL179" s="10"/>
      <c r="AM179" s="210"/>
      <c r="AN179" s="46"/>
      <c r="AO179" s="46"/>
      <c r="AP179" s="46"/>
      <c r="AQ179" s="46"/>
      <c r="AR179" s="49"/>
      <c r="AS179" s="210"/>
      <c r="AT179" s="49"/>
      <c r="AU179" s="50"/>
      <c r="AV179" s="50"/>
      <c r="AW179" s="51"/>
      <c r="AX179" s="51"/>
      <c r="AY179" s="13"/>
      <c r="AZ179" s="13"/>
      <c r="BA179" s="13"/>
      <c r="BB179" s="13"/>
      <c r="BC179" s="13"/>
      <c r="BD179" s="13"/>
      <c r="BE179" s="13"/>
      <c r="BF179" s="13"/>
      <c r="BG179" s="13"/>
      <c r="BH179" s="13"/>
      <c r="BI179" s="13"/>
      <c r="BJ179" s="13"/>
      <c r="BL179" s="226">
        <f>IF(ISBLANK($G179),"",COUNTA($G$4:G179))</f>
        <v>176</v>
      </c>
    </row>
    <row r="180" spans="1:64" s="226" customFormat="1" ht="25" customHeight="1" x14ac:dyDescent="0.35">
      <c r="A180" s="43" t="s">
        <v>1154</v>
      </c>
      <c r="B180" s="43" t="s">
        <v>128</v>
      </c>
      <c r="C180" s="10" t="s">
        <v>129</v>
      </c>
      <c r="D180" s="227" t="s">
        <v>46</v>
      </c>
      <c r="E180" s="10" t="s">
        <v>1759</v>
      </c>
      <c r="F180" s="110" t="s">
        <v>1760</v>
      </c>
      <c r="G180" s="46">
        <v>10</v>
      </c>
      <c r="H180" s="10"/>
      <c r="I180" s="10" t="s">
        <v>131</v>
      </c>
      <c r="J180" s="10" t="s">
        <v>147</v>
      </c>
      <c r="K180" s="47">
        <v>200</v>
      </c>
      <c r="L180" s="10" t="s">
        <v>280</v>
      </c>
      <c r="M180" s="10"/>
      <c r="N180" s="46"/>
      <c r="O180" s="48"/>
      <c r="P180" s="10" t="s">
        <v>149</v>
      </c>
      <c r="Q180" s="46" t="s">
        <v>136</v>
      </c>
      <c r="R180" s="46"/>
      <c r="S180" s="46"/>
      <c r="T180" s="46"/>
      <c r="U180" s="46"/>
      <c r="V180" s="46"/>
      <c r="W180" s="46"/>
      <c r="X180" s="46"/>
      <c r="Y180" s="46"/>
      <c r="Z180" s="46"/>
      <c r="AA180" s="46"/>
      <c r="AB180" s="46"/>
      <c r="AC180" s="46"/>
      <c r="AD180" s="46"/>
      <c r="AE180" s="46"/>
      <c r="AF180" s="210"/>
      <c r="AG180" s="46"/>
      <c r="AH180" s="46"/>
      <c r="AI180" s="10"/>
      <c r="AJ180" s="10"/>
      <c r="AK180" s="10"/>
      <c r="AL180" s="10"/>
      <c r="AM180" s="210"/>
      <c r="AN180" s="46"/>
      <c r="AO180" s="46"/>
      <c r="AP180" s="46"/>
      <c r="AQ180" s="46"/>
      <c r="AR180" s="49"/>
      <c r="AS180" s="210"/>
      <c r="AT180" s="49"/>
      <c r="AU180" s="50"/>
      <c r="AV180" s="50"/>
      <c r="AW180" s="51"/>
      <c r="AX180" s="51"/>
      <c r="AY180" s="13"/>
      <c r="AZ180" s="13"/>
      <c r="BA180" s="13"/>
      <c r="BB180" s="13"/>
      <c r="BC180" s="13"/>
      <c r="BD180" s="13"/>
      <c r="BE180" s="13"/>
      <c r="BF180" s="13"/>
      <c r="BG180" s="13"/>
      <c r="BH180" s="13"/>
      <c r="BI180" s="13"/>
      <c r="BJ180" s="13"/>
      <c r="BL180" s="226">
        <f>IF(ISBLANK($G180),"",COUNTA($G$4:G180))</f>
        <v>177</v>
      </c>
    </row>
    <row r="181" spans="1:64" s="226" customFormat="1" ht="25" customHeight="1" x14ac:dyDescent="0.35">
      <c r="A181" s="43" t="s">
        <v>1156</v>
      </c>
      <c r="B181" s="43" t="s">
        <v>128</v>
      </c>
      <c r="C181" s="10" t="s">
        <v>129</v>
      </c>
      <c r="D181" s="227" t="s">
        <v>46</v>
      </c>
      <c r="E181" s="10" t="s">
        <v>1761</v>
      </c>
      <c r="F181" s="110" t="s">
        <v>1762</v>
      </c>
      <c r="G181" s="46">
        <v>9</v>
      </c>
      <c r="H181" s="10"/>
      <c r="I181" s="10" t="s">
        <v>131</v>
      </c>
      <c r="J181" s="10" t="s">
        <v>132</v>
      </c>
      <c r="K181" s="47">
        <v>200</v>
      </c>
      <c r="L181" s="10" t="s">
        <v>281</v>
      </c>
      <c r="M181" s="10"/>
      <c r="N181" s="46"/>
      <c r="O181" s="48"/>
      <c r="P181" s="10" t="s">
        <v>149</v>
      </c>
      <c r="Q181" s="46" t="s">
        <v>136</v>
      </c>
      <c r="R181" s="46"/>
      <c r="S181" s="46"/>
      <c r="T181" s="46"/>
      <c r="U181" s="46"/>
      <c r="V181" s="46"/>
      <c r="W181" s="46"/>
      <c r="X181" s="46"/>
      <c r="Y181" s="46"/>
      <c r="Z181" s="46"/>
      <c r="AA181" s="46"/>
      <c r="AB181" s="46"/>
      <c r="AC181" s="46"/>
      <c r="AD181" s="46"/>
      <c r="AE181" s="46"/>
      <c r="AF181" s="210"/>
      <c r="AG181" s="46"/>
      <c r="AH181" s="46"/>
      <c r="AI181" s="10"/>
      <c r="AJ181" s="10"/>
      <c r="AK181" s="10"/>
      <c r="AL181" s="10"/>
      <c r="AM181" s="210"/>
      <c r="AN181" s="46"/>
      <c r="AO181" s="46"/>
      <c r="AP181" s="46"/>
      <c r="AQ181" s="46"/>
      <c r="AR181" s="49"/>
      <c r="AS181" s="210"/>
      <c r="AT181" s="49"/>
      <c r="AU181" s="50"/>
      <c r="AV181" s="50"/>
      <c r="AW181" s="51"/>
      <c r="AX181" s="51"/>
      <c r="AY181" s="13"/>
      <c r="AZ181" s="13"/>
      <c r="BA181" s="13"/>
      <c r="BB181" s="13"/>
      <c r="BC181" s="13"/>
      <c r="BD181" s="13"/>
      <c r="BE181" s="13"/>
      <c r="BF181" s="13"/>
      <c r="BG181" s="13"/>
      <c r="BH181" s="13"/>
      <c r="BI181" s="13"/>
      <c r="BJ181" s="13"/>
      <c r="BL181" s="226">
        <f>IF(ISBLANK($G181),"",COUNTA($G$4:G181))</f>
        <v>178</v>
      </c>
    </row>
    <row r="182" spans="1:64" s="226" customFormat="1" ht="25" customHeight="1" x14ac:dyDescent="0.35">
      <c r="A182" s="43" t="s">
        <v>1158</v>
      </c>
      <c r="B182" s="43" t="s">
        <v>128</v>
      </c>
      <c r="C182" s="10" t="s">
        <v>129</v>
      </c>
      <c r="D182" s="227" t="s">
        <v>46</v>
      </c>
      <c r="E182" s="10" t="s">
        <v>1761</v>
      </c>
      <c r="F182" s="110" t="s">
        <v>1762</v>
      </c>
      <c r="G182" s="46">
        <v>10</v>
      </c>
      <c r="H182" s="10"/>
      <c r="I182" s="10" t="s">
        <v>131</v>
      </c>
      <c r="J182" s="10" t="s">
        <v>147</v>
      </c>
      <c r="K182" s="47">
        <v>200</v>
      </c>
      <c r="L182" s="10" t="s">
        <v>281</v>
      </c>
      <c r="M182" s="10"/>
      <c r="N182" s="46"/>
      <c r="O182" s="48"/>
      <c r="P182" s="10" t="s">
        <v>149</v>
      </c>
      <c r="Q182" s="46" t="s">
        <v>136</v>
      </c>
      <c r="R182" s="46"/>
      <c r="S182" s="46"/>
      <c r="T182" s="46"/>
      <c r="U182" s="46"/>
      <c r="V182" s="46"/>
      <c r="W182" s="46"/>
      <c r="X182" s="46"/>
      <c r="Y182" s="46"/>
      <c r="Z182" s="46"/>
      <c r="AA182" s="46"/>
      <c r="AB182" s="46"/>
      <c r="AC182" s="46"/>
      <c r="AD182" s="46"/>
      <c r="AE182" s="46"/>
      <c r="AF182" s="210"/>
      <c r="AG182" s="46"/>
      <c r="AH182" s="46"/>
      <c r="AI182" s="10"/>
      <c r="AJ182" s="10"/>
      <c r="AK182" s="10"/>
      <c r="AL182" s="10"/>
      <c r="AM182" s="210"/>
      <c r="AN182" s="46"/>
      <c r="AO182" s="46"/>
      <c r="AP182" s="46"/>
      <c r="AQ182" s="46"/>
      <c r="AR182" s="49"/>
      <c r="AS182" s="210"/>
      <c r="AT182" s="49"/>
      <c r="AU182" s="50"/>
      <c r="AV182" s="50"/>
      <c r="AW182" s="51"/>
      <c r="AX182" s="51"/>
      <c r="AY182" s="13"/>
      <c r="AZ182" s="13"/>
      <c r="BA182" s="13"/>
      <c r="BB182" s="13"/>
      <c r="BC182" s="13"/>
      <c r="BD182" s="13"/>
      <c r="BE182" s="13"/>
      <c r="BF182" s="13"/>
      <c r="BG182" s="13"/>
      <c r="BH182" s="13"/>
      <c r="BI182" s="13"/>
      <c r="BJ182" s="13"/>
      <c r="BL182" s="226">
        <f>IF(ISBLANK($G182),"",COUNTA($G$4:G182))</f>
        <v>179</v>
      </c>
    </row>
    <row r="183" spans="1:64" s="226" customFormat="1" ht="25" customHeight="1" x14ac:dyDescent="0.35">
      <c r="A183" s="43" t="s">
        <v>1160</v>
      </c>
      <c r="B183" s="43" t="s">
        <v>128</v>
      </c>
      <c r="C183" s="10" t="s">
        <v>129</v>
      </c>
      <c r="D183" s="227" t="s">
        <v>47</v>
      </c>
      <c r="E183" s="10" t="s">
        <v>1763</v>
      </c>
      <c r="F183" s="110" t="s">
        <v>1764</v>
      </c>
      <c r="G183" s="46">
        <v>30</v>
      </c>
      <c r="H183" s="10"/>
      <c r="I183" s="10" t="s">
        <v>205</v>
      </c>
      <c r="J183" s="10" t="s">
        <v>147</v>
      </c>
      <c r="K183" s="47">
        <v>100</v>
      </c>
      <c r="L183" s="10" t="s">
        <v>282</v>
      </c>
      <c r="M183" s="10"/>
      <c r="N183" s="46"/>
      <c r="O183" s="48"/>
      <c r="P183" s="10" t="s">
        <v>149</v>
      </c>
      <c r="Q183" s="46" t="s">
        <v>136</v>
      </c>
      <c r="R183" s="46"/>
      <c r="S183" s="46"/>
      <c r="T183" s="46"/>
      <c r="U183" s="46"/>
      <c r="V183" s="46"/>
      <c r="W183" s="46"/>
      <c r="X183" s="46"/>
      <c r="Y183" s="46"/>
      <c r="Z183" s="46"/>
      <c r="AA183" s="46"/>
      <c r="AB183" s="46"/>
      <c r="AC183" s="46"/>
      <c r="AD183" s="46"/>
      <c r="AE183" s="46"/>
      <c r="AF183" s="210"/>
      <c r="AG183" s="46"/>
      <c r="AH183" s="46"/>
      <c r="AI183" s="10"/>
      <c r="AJ183" s="10"/>
      <c r="AK183" s="10"/>
      <c r="AL183" s="10"/>
      <c r="AM183" s="210"/>
      <c r="AN183" s="46"/>
      <c r="AO183" s="46"/>
      <c r="AP183" s="46"/>
      <c r="AQ183" s="46"/>
      <c r="AR183" s="49"/>
      <c r="AS183" s="210"/>
      <c r="AT183" s="49"/>
      <c r="AU183" s="50"/>
      <c r="AV183" s="50"/>
      <c r="AW183" s="51"/>
      <c r="AX183" s="51"/>
      <c r="AY183" s="13"/>
      <c r="AZ183" s="13"/>
      <c r="BA183" s="13"/>
      <c r="BB183" s="13"/>
      <c r="BC183" s="13"/>
      <c r="BD183" s="13"/>
      <c r="BE183" s="13"/>
      <c r="BF183" s="13"/>
      <c r="BG183" s="13"/>
      <c r="BH183" s="13"/>
      <c r="BI183" s="13"/>
      <c r="BJ183" s="13"/>
      <c r="BL183" s="226">
        <f>IF(ISBLANK($G183),"",COUNTA($G$4:G183))</f>
        <v>180</v>
      </c>
    </row>
    <row r="184" spans="1:64" s="226" customFormat="1" ht="25" customHeight="1" x14ac:dyDescent="0.35">
      <c r="A184" s="43" t="s">
        <v>1162</v>
      </c>
      <c r="B184" s="43" t="s">
        <v>128</v>
      </c>
      <c r="C184" s="10" t="s">
        <v>129</v>
      </c>
      <c r="D184" s="227" t="s">
        <v>47</v>
      </c>
      <c r="E184" s="10" t="s">
        <v>1763</v>
      </c>
      <c r="F184" s="110" t="s">
        <v>1764</v>
      </c>
      <c r="G184" s="46">
        <v>31</v>
      </c>
      <c r="H184" s="10"/>
      <c r="I184" s="10" t="s">
        <v>205</v>
      </c>
      <c r="J184" s="10" t="s">
        <v>159</v>
      </c>
      <c r="K184" s="47">
        <v>100</v>
      </c>
      <c r="L184" s="10" t="s">
        <v>282</v>
      </c>
      <c r="M184" s="10"/>
      <c r="N184" s="46"/>
      <c r="O184" s="48"/>
      <c r="P184" s="10" t="s">
        <v>149</v>
      </c>
      <c r="Q184" s="46" t="s">
        <v>136</v>
      </c>
      <c r="R184" s="46"/>
      <c r="S184" s="46"/>
      <c r="T184" s="46"/>
      <c r="U184" s="46"/>
      <c r="V184" s="46"/>
      <c r="W184" s="46"/>
      <c r="X184" s="46"/>
      <c r="Y184" s="46"/>
      <c r="Z184" s="46"/>
      <c r="AA184" s="46"/>
      <c r="AB184" s="46"/>
      <c r="AC184" s="46"/>
      <c r="AD184" s="46"/>
      <c r="AE184" s="46"/>
      <c r="AF184" s="210"/>
      <c r="AG184" s="46"/>
      <c r="AH184" s="46"/>
      <c r="AI184" s="10"/>
      <c r="AJ184" s="10"/>
      <c r="AK184" s="10"/>
      <c r="AL184" s="10"/>
      <c r="AM184" s="210"/>
      <c r="AN184" s="46"/>
      <c r="AO184" s="46"/>
      <c r="AP184" s="46"/>
      <c r="AQ184" s="46"/>
      <c r="AR184" s="49"/>
      <c r="AS184" s="210"/>
      <c r="AT184" s="49"/>
      <c r="AU184" s="50"/>
      <c r="AV184" s="50"/>
      <c r="AW184" s="51"/>
      <c r="AX184" s="51"/>
      <c r="AY184" s="13"/>
      <c r="AZ184" s="13"/>
      <c r="BA184" s="13"/>
      <c r="BB184" s="13"/>
      <c r="BC184" s="13"/>
      <c r="BD184" s="13"/>
      <c r="BE184" s="13"/>
      <c r="BF184" s="13"/>
      <c r="BG184" s="13"/>
      <c r="BH184" s="13"/>
      <c r="BI184" s="13"/>
      <c r="BJ184" s="13"/>
      <c r="BL184" s="226">
        <f>IF(ISBLANK($G184),"",COUNTA($G$4:G184))</f>
        <v>181</v>
      </c>
    </row>
    <row r="185" spans="1:64" s="226" customFormat="1" ht="25" customHeight="1" x14ac:dyDescent="0.35">
      <c r="A185" s="43" t="s">
        <v>1164</v>
      </c>
      <c r="B185" s="43" t="s">
        <v>128</v>
      </c>
      <c r="C185" s="10" t="s">
        <v>129</v>
      </c>
      <c r="D185" s="227" t="s">
        <v>48</v>
      </c>
      <c r="E185" s="10" t="s">
        <v>1765</v>
      </c>
      <c r="F185" s="110" t="s">
        <v>1766</v>
      </c>
      <c r="G185" s="46">
        <v>30</v>
      </c>
      <c r="H185" s="10"/>
      <c r="I185" s="10" t="s">
        <v>205</v>
      </c>
      <c r="J185" s="10" t="s">
        <v>147</v>
      </c>
      <c r="K185" s="47">
        <v>100</v>
      </c>
      <c r="L185" s="10" t="s">
        <v>283</v>
      </c>
      <c r="M185" s="10"/>
      <c r="N185" s="46"/>
      <c r="O185" s="48"/>
      <c r="P185" s="10" t="s">
        <v>149</v>
      </c>
      <c r="Q185" s="46" t="s">
        <v>136</v>
      </c>
      <c r="R185" s="46"/>
      <c r="S185" s="46"/>
      <c r="T185" s="46"/>
      <c r="U185" s="46"/>
      <c r="V185" s="46"/>
      <c r="W185" s="46"/>
      <c r="X185" s="46"/>
      <c r="Y185" s="46"/>
      <c r="Z185" s="46"/>
      <c r="AA185" s="46"/>
      <c r="AB185" s="46"/>
      <c r="AC185" s="46"/>
      <c r="AD185" s="46"/>
      <c r="AE185" s="46"/>
      <c r="AF185" s="210"/>
      <c r="AG185" s="46"/>
      <c r="AH185" s="46"/>
      <c r="AI185" s="10"/>
      <c r="AJ185" s="10"/>
      <c r="AK185" s="10"/>
      <c r="AL185" s="10"/>
      <c r="AM185" s="210"/>
      <c r="AN185" s="46"/>
      <c r="AO185" s="46"/>
      <c r="AP185" s="46"/>
      <c r="AQ185" s="46"/>
      <c r="AR185" s="49"/>
      <c r="AS185" s="210"/>
      <c r="AT185" s="49"/>
      <c r="AU185" s="50"/>
      <c r="AV185" s="50"/>
      <c r="AW185" s="51"/>
      <c r="AX185" s="51"/>
      <c r="AY185" s="13"/>
      <c r="AZ185" s="13"/>
      <c r="BA185" s="13"/>
      <c r="BB185" s="13"/>
      <c r="BC185" s="13"/>
      <c r="BD185" s="13"/>
      <c r="BE185" s="13"/>
      <c r="BF185" s="13"/>
      <c r="BG185" s="13"/>
      <c r="BH185" s="13"/>
      <c r="BI185" s="13"/>
      <c r="BJ185" s="13"/>
      <c r="BL185" s="226">
        <f>IF(ISBLANK($G185),"",COUNTA($G$4:G185))</f>
        <v>182</v>
      </c>
    </row>
    <row r="186" spans="1:64" s="226" customFormat="1" ht="25" customHeight="1" x14ac:dyDescent="0.35">
      <c r="A186" s="43" t="s">
        <v>1166</v>
      </c>
      <c r="B186" s="43" t="s">
        <v>128</v>
      </c>
      <c r="C186" s="10" t="s">
        <v>129</v>
      </c>
      <c r="D186" s="227" t="s">
        <v>48</v>
      </c>
      <c r="E186" s="10" t="s">
        <v>1765</v>
      </c>
      <c r="F186" s="110" t="s">
        <v>1766</v>
      </c>
      <c r="G186" s="46">
        <v>31</v>
      </c>
      <c r="H186" s="10"/>
      <c r="I186" s="10" t="s">
        <v>205</v>
      </c>
      <c r="J186" s="10" t="s">
        <v>159</v>
      </c>
      <c r="K186" s="47">
        <v>100</v>
      </c>
      <c r="L186" s="10" t="s">
        <v>283</v>
      </c>
      <c r="M186" s="10"/>
      <c r="N186" s="46"/>
      <c r="O186" s="48"/>
      <c r="P186" s="10" t="s">
        <v>149</v>
      </c>
      <c r="Q186" s="46" t="s">
        <v>136</v>
      </c>
      <c r="R186" s="46"/>
      <c r="S186" s="46"/>
      <c r="T186" s="46"/>
      <c r="U186" s="46"/>
      <c r="V186" s="46"/>
      <c r="W186" s="46"/>
      <c r="X186" s="46"/>
      <c r="Y186" s="46"/>
      <c r="Z186" s="46"/>
      <c r="AA186" s="46"/>
      <c r="AB186" s="46"/>
      <c r="AC186" s="46"/>
      <c r="AD186" s="46"/>
      <c r="AE186" s="46"/>
      <c r="AF186" s="210"/>
      <c r="AG186" s="46"/>
      <c r="AH186" s="46"/>
      <c r="AI186" s="10"/>
      <c r="AJ186" s="10"/>
      <c r="AK186" s="10"/>
      <c r="AL186" s="10"/>
      <c r="AM186" s="210"/>
      <c r="AN186" s="46"/>
      <c r="AO186" s="46"/>
      <c r="AP186" s="46"/>
      <c r="AQ186" s="46"/>
      <c r="AR186" s="49"/>
      <c r="AS186" s="210"/>
      <c r="AT186" s="49"/>
      <c r="AU186" s="50"/>
      <c r="AV186" s="50"/>
      <c r="AW186" s="51"/>
      <c r="AX186" s="51"/>
      <c r="AY186" s="13"/>
      <c r="AZ186" s="13"/>
      <c r="BA186" s="13"/>
      <c r="BB186" s="13"/>
      <c r="BC186" s="13"/>
      <c r="BD186" s="13"/>
      <c r="BE186" s="13"/>
      <c r="BF186" s="13"/>
      <c r="BG186" s="13"/>
      <c r="BH186" s="13"/>
      <c r="BI186" s="13"/>
      <c r="BJ186" s="13"/>
      <c r="BL186" s="226">
        <f>IF(ISBLANK($G186),"",COUNTA($G$4:G186))</f>
        <v>183</v>
      </c>
    </row>
    <row r="187" spans="1:64" s="226" customFormat="1" ht="25" customHeight="1" x14ac:dyDescent="0.35">
      <c r="A187" s="43" t="s">
        <v>1168</v>
      </c>
      <c r="B187" s="43" t="s">
        <v>128</v>
      </c>
      <c r="C187" s="10" t="s">
        <v>129</v>
      </c>
      <c r="D187" s="227" t="s">
        <v>49</v>
      </c>
      <c r="E187" s="238" t="s">
        <v>1566</v>
      </c>
      <c r="F187" s="239" t="s">
        <v>1566</v>
      </c>
      <c r="G187" s="46">
        <v>36</v>
      </c>
      <c r="H187" s="10"/>
      <c r="I187" s="10" t="s">
        <v>158</v>
      </c>
      <c r="J187" s="10" t="s">
        <v>159</v>
      </c>
      <c r="K187" s="47">
        <v>50</v>
      </c>
      <c r="L187" s="10" t="s">
        <v>284</v>
      </c>
      <c r="M187" s="10"/>
      <c r="N187" s="46"/>
      <c r="O187" s="48"/>
      <c r="P187" s="10" t="s">
        <v>160</v>
      </c>
      <c r="Q187" s="46" t="s">
        <v>136</v>
      </c>
      <c r="R187" s="46"/>
      <c r="S187" s="46"/>
      <c r="T187" s="46"/>
      <c r="U187" s="46"/>
      <c r="V187" s="46"/>
      <c r="W187" s="46"/>
      <c r="X187" s="46"/>
      <c r="Y187" s="46"/>
      <c r="Z187" s="46"/>
      <c r="AA187" s="46"/>
      <c r="AB187" s="46"/>
      <c r="AC187" s="46"/>
      <c r="AD187" s="46"/>
      <c r="AE187" s="46"/>
      <c r="AF187" s="210"/>
      <c r="AG187" s="46"/>
      <c r="AH187" s="46"/>
      <c r="AI187" s="10"/>
      <c r="AJ187" s="10"/>
      <c r="AK187" s="10"/>
      <c r="AL187" s="10"/>
      <c r="AM187" s="210"/>
      <c r="AN187" s="46"/>
      <c r="AO187" s="46"/>
      <c r="AP187" s="46"/>
      <c r="AQ187" s="46"/>
      <c r="AR187" s="49"/>
      <c r="AS187" s="210"/>
      <c r="AT187" s="49"/>
      <c r="AU187" s="50"/>
      <c r="AV187" s="50"/>
      <c r="AW187" s="51"/>
      <c r="AX187" s="51"/>
      <c r="AY187" s="13"/>
      <c r="AZ187" s="13"/>
      <c r="BA187" s="13"/>
      <c r="BB187" s="13"/>
      <c r="BC187" s="13"/>
      <c r="BD187" s="13"/>
      <c r="BE187" s="13"/>
      <c r="BF187" s="13"/>
      <c r="BG187" s="13"/>
      <c r="BH187" s="13"/>
      <c r="BI187" s="13"/>
      <c r="BJ187" s="13"/>
      <c r="BL187" s="226">
        <f>IF(ISBLANK($G187),"",COUNTA($G$4:G187))</f>
        <v>184</v>
      </c>
    </row>
    <row r="188" spans="1:64" s="226" customFormat="1" ht="25" customHeight="1" x14ac:dyDescent="0.35">
      <c r="A188" s="43" t="s">
        <v>1170</v>
      </c>
      <c r="B188" s="43" t="s">
        <v>128</v>
      </c>
      <c r="C188" s="10" t="s">
        <v>129</v>
      </c>
      <c r="D188" s="227" t="s">
        <v>49</v>
      </c>
      <c r="E188" s="238" t="s">
        <v>1566</v>
      </c>
      <c r="F188" s="239" t="s">
        <v>1566</v>
      </c>
      <c r="G188" s="46">
        <v>37</v>
      </c>
      <c r="H188" s="10"/>
      <c r="I188" s="10" t="s">
        <v>158</v>
      </c>
      <c r="J188" s="10" t="s">
        <v>159</v>
      </c>
      <c r="K188" s="47">
        <v>50</v>
      </c>
      <c r="L188" s="10" t="s">
        <v>284</v>
      </c>
      <c r="M188" s="10"/>
      <c r="N188" s="46"/>
      <c r="O188" s="48"/>
      <c r="P188" s="10" t="s">
        <v>160</v>
      </c>
      <c r="Q188" s="46" t="s">
        <v>136</v>
      </c>
      <c r="R188" s="46"/>
      <c r="S188" s="46"/>
      <c r="T188" s="46"/>
      <c r="U188" s="46"/>
      <c r="V188" s="46"/>
      <c r="W188" s="46"/>
      <c r="X188" s="46"/>
      <c r="Y188" s="46"/>
      <c r="Z188" s="46"/>
      <c r="AA188" s="46"/>
      <c r="AB188" s="46"/>
      <c r="AC188" s="46"/>
      <c r="AD188" s="46"/>
      <c r="AE188" s="46"/>
      <c r="AF188" s="210"/>
      <c r="AG188" s="46"/>
      <c r="AH188" s="46"/>
      <c r="AI188" s="10"/>
      <c r="AJ188" s="10"/>
      <c r="AK188" s="10"/>
      <c r="AL188" s="10"/>
      <c r="AM188" s="210"/>
      <c r="AN188" s="46"/>
      <c r="AO188" s="46"/>
      <c r="AP188" s="46"/>
      <c r="AQ188" s="46"/>
      <c r="AR188" s="49"/>
      <c r="AS188" s="210"/>
      <c r="AT188" s="49"/>
      <c r="AU188" s="50"/>
      <c r="AV188" s="50"/>
      <c r="AW188" s="51"/>
      <c r="AX188" s="51"/>
      <c r="AY188" s="13"/>
      <c r="AZ188" s="13"/>
      <c r="BA188" s="13"/>
      <c r="BB188" s="13"/>
      <c r="BC188" s="13"/>
      <c r="BD188" s="13"/>
      <c r="BE188" s="13"/>
      <c r="BF188" s="13"/>
      <c r="BG188" s="13"/>
      <c r="BH188" s="13"/>
      <c r="BI188" s="13"/>
      <c r="BJ188" s="13"/>
      <c r="BL188" s="226">
        <f>IF(ISBLANK($G188),"",COUNTA($G$4:G188))</f>
        <v>185</v>
      </c>
    </row>
    <row r="189" spans="1:64" s="226" customFormat="1" ht="25" customHeight="1" x14ac:dyDescent="0.35">
      <c r="A189" s="43" t="s">
        <v>1172</v>
      </c>
      <c r="B189" s="43" t="s">
        <v>128</v>
      </c>
      <c r="C189" s="10" t="s">
        <v>129</v>
      </c>
      <c r="D189" s="227" t="s">
        <v>49</v>
      </c>
      <c r="E189" s="10" t="s">
        <v>1584</v>
      </c>
      <c r="F189" s="110" t="s">
        <v>1585</v>
      </c>
      <c r="G189" s="46">
        <v>11</v>
      </c>
      <c r="H189" s="10"/>
      <c r="I189" s="10" t="s">
        <v>131</v>
      </c>
      <c r="J189" s="10" t="s">
        <v>132</v>
      </c>
      <c r="K189" s="47">
        <v>300</v>
      </c>
      <c r="L189" s="10" t="s">
        <v>285</v>
      </c>
      <c r="M189" s="10"/>
      <c r="N189" s="46"/>
      <c r="O189" s="48"/>
      <c r="P189" s="10" t="s">
        <v>149</v>
      </c>
      <c r="Q189" s="46" t="s">
        <v>136</v>
      </c>
      <c r="R189" s="46"/>
      <c r="S189" s="46"/>
      <c r="T189" s="46"/>
      <c r="U189" s="46"/>
      <c r="V189" s="46"/>
      <c r="W189" s="46"/>
      <c r="X189" s="46"/>
      <c r="Y189" s="46"/>
      <c r="Z189" s="46"/>
      <c r="AA189" s="46"/>
      <c r="AB189" s="46"/>
      <c r="AC189" s="46"/>
      <c r="AD189" s="46"/>
      <c r="AE189" s="46"/>
      <c r="AF189" s="210"/>
      <c r="AG189" s="46"/>
      <c r="AH189" s="46"/>
      <c r="AI189" s="10"/>
      <c r="AJ189" s="10"/>
      <c r="AK189" s="10"/>
      <c r="AL189" s="10"/>
      <c r="AM189" s="210"/>
      <c r="AN189" s="46"/>
      <c r="AO189" s="46"/>
      <c r="AP189" s="46"/>
      <c r="AQ189" s="46"/>
      <c r="AR189" s="49"/>
      <c r="AS189" s="210"/>
      <c r="AT189" s="49"/>
      <c r="AU189" s="50"/>
      <c r="AV189" s="50"/>
      <c r="AW189" s="51"/>
      <c r="AX189" s="51"/>
      <c r="AY189" s="13"/>
      <c r="AZ189" s="13"/>
      <c r="BA189" s="13"/>
      <c r="BB189" s="13"/>
      <c r="BC189" s="13"/>
      <c r="BD189" s="13"/>
      <c r="BE189" s="13"/>
      <c r="BF189" s="13"/>
      <c r="BG189" s="13"/>
      <c r="BH189" s="13"/>
      <c r="BI189" s="13"/>
      <c r="BJ189" s="13"/>
      <c r="BL189" s="226">
        <f>IF(ISBLANK($G189),"",COUNTA($G$4:G189))</f>
        <v>186</v>
      </c>
    </row>
    <row r="190" spans="1:64" s="226" customFormat="1" ht="25" customHeight="1" x14ac:dyDescent="0.35">
      <c r="A190" s="43" t="s">
        <v>1175</v>
      </c>
      <c r="B190" s="43" t="s">
        <v>128</v>
      </c>
      <c r="C190" s="10" t="s">
        <v>129</v>
      </c>
      <c r="D190" s="227" t="s">
        <v>49</v>
      </c>
      <c r="E190" s="10" t="s">
        <v>1584</v>
      </c>
      <c r="F190" s="110" t="s">
        <v>1585</v>
      </c>
      <c r="G190" s="46">
        <v>12</v>
      </c>
      <c r="H190" s="10"/>
      <c r="I190" s="10" t="s">
        <v>131</v>
      </c>
      <c r="J190" s="10" t="s">
        <v>147</v>
      </c>
      <c r="K190" s="47">
        <v>300</v>
      </c>
      <c r="L190" s="10" t="s">
        <v>285</v>
      </c>
      <c r="M190" s="10"/>
      <c r="N190" s="46"/>
      <c r="O190" s="48"/>
      <c r="P190" s="10" t="s">
        <v>149</v>
      </c>
      <c r="Q190" s="46" t="s">
        <v>136</v>
      </c>
      <c r="R190" s="46"/>
      <c r="S190" s="46"/>
      <c r="T190" s="46"/>
      <c r="U190" s="46"/>
      <c r="V190" s="46"/>
      <c r="W190" s="46"/>
      <c r="X190" s="46"/>
      <c r="Y190" s="46"/>
      <c r="Z190" s="46"/>
      <c r="AA190" s="46"/>
      <c r="AB190" s="46"/>
      <c r="AC190" s="46"/>
      <c r="AD190" s="46"/>
      <c r="AE190" s="46"/>
      <c r="AF190" s="210"/>
      <c r="AG190" s="46"/>
      <c r="AH190" s="46"/>
      <c r="AI190" s="10"/>
      <c r="AJ190" s="10"/>
      <c r="AK190" s="10"/>
      <c r="AL190" s="10"/>
      <c r="AM190" s="210"/>
      <c r="AN190" s="46"/>
      <c r="AO190" s="46"/>
      <c r="AP190" s="46"/>
      <c r="AQ190" s="46"/>
      <c r="AR190" s="49"/>
      <c r="AS190" s="210"/>
      <c r="AT190" s="49"/>
      <c r="AU190" s="50"/>
      <c r="AV190" s="50"/>
      <c r="AW190" s="51"/>
      <c r="AX190" s="51"/>
      <c r="AY190" s="13"/>
      <c r="AZ190" s="13"/>
      <c r="BA190" s="13"/>
      <c r="BB190" s="13"/>
      <c r="BC190" s="13"/>
      <c r="BD190" s="13"/>
      <c r="BE190" s="13"/>
      <c r="BF190" s="13"/>
      <c r="BG190" s="13"/>
      <c r="BH190" s="13"/>
      <c r="BI190" s="13"/>
      <c r="BJ190" s="13"/>
      <c r="BL190" s="226">
        <f>IF(ISBLANK($G190),"",COUNTA($G$4:G190))</f>
        <v>187</v>
      </c>
    </row>
    <row r="191" spans="1:64" s="226" customFormat="1" ht="25" customHeight="1" x14ac:dyDescent="0.35">
      <c r="A191" s="43" t="s">
        <v>1177</v>
      </c>
      <c r="B191" s="43" t="s">
        <v>128</v>
      </c>
      <c r="C191" s="10" t="s">
        <v>129</v>
      </c>
      <c r="D191" s="227" t="s">
        <v>49</v>
      </c>
      <c r="E191" s="10" t="s">
        <v>1586</v>
      </c>
      <c r="F191" s="110" t="s">
        <v>1587</v>
      </c>
      <c r="G191" s="46">
        <v>36</v>
      </c>
      <c r="H191" s="10"/>
      <c r="I191" s="10" t="s">
        <v>158</v>
      </c>
      <c r="J191" s="10" t="s">
        <v>159</v>
      </c>
      <c r="K191" s="47">
        <v>20</v>
      </c>
      <c r="L191" s="10" t="s">
        <v>286</v>
      </c>
      <c r="M191" s="10"/>
      <c r="N191" s="46"/>
      <c r="O191" s="48"/>
      <c r="P191" s="10" t="s">
        <v>160</v>
      </c>
      <c r="Q191" s="46" t="s">
        <v>136</v>
      </c>
      <c r="R191" s="46"/>
      <c r="S191" s="46"/>
      <c r="T191" s="46"/>
      <c r="U191" s="46"/>
      <c r="V191" s="46"/>
      <c r="W191" s="46"/>
      <c r="X191" s="46"/>
      <c r="Y191" s="46"/>
      <c r="Z191" s="46"/>
      <c r="AA191" s="46"/>
      <c r="AB191" s="46"/>
      <c r="AC191" s="46"/>
      <c r="AD191" s="46"/>
      <c r="AE191" s="46"/>
      <c r="AF191" s="210"/>
      <c r="AG191" s="46"/>
      <c r="AH191" s="46"/>
      <c r="AI191" s="10"/>
      <c r="AJ191" s="10"/>
      <c r="AK191" s="10"/>
      <c r="AL191" s="10"/>
      <c r="AM191" s="210"/>
      <c r="AN191" s="46"/>
      <c r="AO191" s="46"/>
      <c r="AP191" s="46"/>
      <c r="AQ191" s="46"/>
      <c r="AR191" s="49"/>
      <c r="AS191" s="210"/>
      <c r="AT191" s="49"/>
      <c r="AU191" s="50"/>
      <c r="AV191" s="50"/>
      <c r="AW191" s="51"/>
      <c r="AX191" s="51"/>
      <c r="AY191" s="13"/>
      <c r="AZ191" s="13"/>
      <c r="BA191" s="13"/>
      <c r="BB191" s="13"/>
      <c r="BC191" s="13"/>
      <c r="BD191" s="13"/>
      <c r="BE191" s="13"/>
      <c r="BF191" s="13"/>
      <c r="BG191" s="13"/>
      <c r="BH191" s="13"/>
      <c r="BI191" s="13"/>
      <c r="BJ191" s="13"/>
      <c r="BL191" s="226">
        <f>IF(ISBLANK($G191),"",COUNTA($G$4:G191))</f>
        <v>188</v>
      </c>
    </row>
    <row r="192" spans="1:64" s="226" customFormat="1" ht="25" customHeight="1" x14ac:dyDescent="0.35">
      <c r="A192" s="43" t="s">
        <v>1180</v>
      </c>
      <c r="B192" s="43" t="s">
        <v>128</v>
      </c>
      <c r="C192" s="10" t="s">
        <v>129</v>
      </c>
      <c r="D192" s="227" t="s">
        <v>49</v>
      </c>
      <c r="E192" s="10" t="s">
        <v>1586</v>
      </c>
      <c r="F192" s="110" t="s">
        <v>1587</v>
      </c>
      <c r="G192" s="46">
        <v>37</v>
      </c>
      <c r="H192" s="10"/>
      <c r="I192" s="10" t="s">
        <v>158</v>
      </c>
      <c r="J192" s="10" t="s">
        <v>159</v>
      </c>
      <c r="K192" s="47">
        <v>20</v>
      </c>
      <c r="L192" s="10" t="s">
        <v>286</v>
      </c>
      <c r="M192" s="10"/>
      <c r="N192" s="46"/>
      <c r="O192" s="48"/>
      <c r="P192" s="10" t="s">
        <v>160</v>
      </c>
      <c r="Q192" s="46" t="s">
        <v>136</v>
      </c>
      <c r="R192" s="46"/>
      <c r="S192" s="46"/>
      <c r="T192" s="46"/>
      <c r="U192" s="46"/>
      <c r="V192" s="46"/>
      <c r="W192" s="46"/>
      <c r="X192" s="46"/>
      <c r="Y192" s="46"/>
      <c r="Z192" s="46"/>
      <c r="AA192" s="46"/>
      <c r="AB192" s="46"/>
      <c r="AC192" s="46"/>
      <c r="AD192" s="46"/>
      <c r="AE192" s="46"/>
      <c r="AF192" s="210"/>
      <c r="AG192" s="46"/>
      <c r="AH192" s="46"/>
      <c r="AI192" s="10"/>
      <c r="AJ192" s="10"/>
      <c r="AK192" s="10"/>
      <c r="AL192" s="10"/>
      <c r="AM192" s="210"/>
      <c r="AN192" s="46"/>
      <c r="AO192" s="46"/>
      <c r="AP192" s="46"/>
      <c r="AQ192" s="46"/>
      <c r="AR192" s="49"/>
      <c r="AS192" s="210"/>
      <c r="AT192" s="49"/>
      <c r="AU192" s="50"/>
      <c r="AV192" s="50"/>
      <c r="AW192" s="51"/>
      <c r="AX192" s="51"/>
      <c r="AY192" s="13"/>
      <c r="AZ192" s="13"/>
      <c r="BA192" s="13"/>
      <c r="BB192" s="13"/>
      <c r="BC192" s="13"/>
      <c r="BD192" s="13"/>
      <c r="BE192" s="13"/>
      <c r="BF192" s="13"/>
      <c r="BG192" s="13"/>
      <c r="BH192" s="13"/>
      <c r="BI192" s="13"/>
      <c r="BJ192" s="13"/>
      <c r="BL192" s="226">
        <f>IF(ISBLANK($G192),"",COUNTA($G$4:G192))</f>
        <v>189</v>
      </c>
    </row>
    <row r="193" spans="1:64" s="226" customFormat="1" ht="25" customHeight="1" x14ac:dyDescent="0.35">
      <c r="A193" s="43" t="s">
        <v>1182</v>
      </c>
      <c r="B193" s="43" t="s">
        <v>128</v>
      </c>
      <c r="C193" s="10" t="s">
        <v>129</v>
      </c>
      <c r="D193" s="227" t="s">
        <v>49</v>
      </c>
      <c r="E193" s="10" t="s">
        <v>1767</v>
      </c>
      <c r="F193" s="110" t="s">
        <v>1768</v>
      </c>
      <c r="G193" s="46">
        <v>36</v>
      </c>
      <c r="H193" s="10"/>
      <c r="I193" s="10" t="s">
        <v>158</v>
      </c>
      <c r="J193" s="10" t="s">
        <v>159</v>
      </c>
      <c r="K193" s="47">
        <v>50</v>
      </c>
      <c r="L193" s="10" t="s">
        <v>287</v>
      </c>
      <c r="M193" s="10"/>
      <c r="N193" s="46"/>
      <c r="O193" s="48"/>
      <c r="P193" s="10" t="s">
        <v>160</v>
      </c>
      <c r="Q193" s="46" t="s">
        <v>136</v>
      </c>
      <c r="R193" s="46"/>
      <c r="S193" s="46"/>
      <c r="T193" s="46"/>
      <c r="U193" s="46"/>
      <c r="V193" s="46"/>
      <c r="W193" s="46"/>
      <c r="X193" s="46"/>
      <c r="Y193" s="46"/>
      <c r="Z193" s="46"/>
      <c r="AA193" s="46"/>
      <c r="AB193" s="46"/>
      <c r="AC193" s="46"/>
      <c r="AD193" s="46"/>
      <c r="AE193" s="46"/>
      <c r="AF193" s="210"/>
      <c r="AG193" s="46"/>
      <c r="AH193" s="46"/>
      <c r="AI193" s="10"/>
      <c r="AJ193" s="10"/>
      <c r="AK193" s="10"/>
      <c r="AL193" s="10"/>
      <c r="AM193" s="210"/>
      <c r="AN193" s="46"/>
      <c r="AO193" s="46"/>
      <c r="AP193" s="46"/>
      <c r="AQ193" s="46"/>
      <c r="AR193" s="49"/>
      <c r="AS193" s="210"/>
      <c r="AT193" s="49"/>
      <c r="AU193" s="50"/>
      <c r="AV193" s="50"/>
      <c r="AW193" s="51"/>
      <c r="AX193" s="51"/>
      <c r="AY193" s="13"/>
      <c r="AZ193" s="13"/>
      <c r="BA193" s="13"/>
      <c r="BB193" s="13"/>
      <c r="BC193" s="13"/>
      <c r="BD193" s="13"/>
      <c r="BE193" s="13"/>
      <c r="BF193" s="13"/>
      <c r="BG193" s="13"/>
      <c r="BH193" s="13"/>
      <c r="BI193" s="13"/>
      <c r="BJ193" s="13"/>
      <c r="BL193" s="226">
        <f>IF(ISBLANK($G193),"",COUNTA($G$4:G193))</f>
        <v>190</v>
      </c>
    </row>
    <row r="194" spans="1:64" s="226" customFormat="1" ht="25" customHeight="1" x14ac:dyDescent="0.35">
      <c r="A194" s="43" t="s">
        <v>1184</v>
      </c>
      <c r="B194" s="43" t="s">
        <v>128</v>
      </c>
      <c r="C194" s="10" t="s">
        <v>129</v>
      </c>
      <c r="D194" s="227" t="s">
        <v>49</v>
      </c>
      <c r="E194" s="10" t="s">
        <v>1767</v>
      </c>
      <c r="F194" s="110" t="s">
        <v>1768</v>
      </c>
      <c r="G194" s="46">
        <v>37</v>
      </c>
      <c r="H194" s="10"/>
      <c r="I194" s="10" t="s">
        <v>158</v>
      </c>
      <c r="J194" s="10" t="s">
        <v>159</v>
      </c>
      <c r="K194" s="47">
        <v>50</v>
      </c>
      <c r="L194" s="10" t="s">
        <v>287</v>
      </c>
      <c r="M194" s="10"/>
      <c r="N194" s="46"/>
      <c r="O194" s="48"/>
      <c r="P194" s="10" t="s">
        <v>160</v>
      </c>
      <c r="Q194" s="46" t="s">
        <v>136</v>
      </c>
      <c r="R194" s="46"/>
      <c r="S194" s="46"/>
      <c r="T194" s="46"/>
      <c r="U194" s="46"/>
      <c r="V194" s="46"/>
      <c r="W194" s="46"/>
      <c r="X194" s="46"/>
      <c r="Y194" s="46"/>
      <c r="Z194" s="46"/>
      <c r="AA194" s="46"/>
      <c r="AB194" s="46"/>
      <c r="AC194" s="46"/>
      <c r="AD194" s="46"/>
      <c r="AE194" s="46"/>
      <c r="AF194" s="210"/>
      <c r="AG194" s="46"/>
      <c r="AH194" s="46"/>
      <c r="AI194" s="10"/>
      <c r="AJ194" s="10"/>
      <c r="AK194" s="10"/>
      <c r="AL194" s="10"/>
      <c r="AM194" s="210"/>
      <c r="AN194" s="46"/>
      <c r="AO194" s="46"/>
      <c r="AP194" s="46"/>
      <c r="AQ194" s="46"/>
      <c r="AR194" s="49"/>
      <c r="AS194" s="210"/>
      <c r="AT194" s="49"/>
      <c r="AU194" s="50"/>
      <c r="AV194" s="50"/>
      <c r="AW194" s="51"/>
      <c r="AX194" s="51"/>
      <c r="AY194" s="13"/>
      <c r="AZ194" s="13"/>
      <c r="BA194" s="13"/>
      <c r="BB194" s="13"/>
      <c r="BC194" s="13"/>
      <c r="BD194" s="13"/>
      <c r="BE194" s="13"/>
      <c r="BF194" s="13"/>
      <c r="BG194" s="13"/>
      <c r="BH194" s="13"/>
      <c r="BI194" s="13"/>
      <c r="BJ194" s="13"/>
      <c r="BL194" s="226">
        <f>IF(ISBLANK($G194),"",COUNTA($G$4:G194))</f>
        <v>191</v>
      </c>
    </row>
    <row r="195" spans="1:64" s="226" customFormat="1" ht="25" customHeight="1" x14ac:dyDescent="0.35">
      <c r="A195" s="43" t="s">
        <v>1186</v>
      </c>
      <c r="B195" s="43" t="s">
        <v>128</v>
      </c>
      <c r="C195" s="10" t="s">
        <v>129</v>
      </c>
      <c r="D195" s="227" t="s">
        <v>49</v>
      </c>
      <c r="E195" s="10" t="s">
        <v>1769</v>
      </c>
      <c r="F195" s="110" t="s">
        <v>1770</v>
      </c>
      <c r="G195" s="46">
        <v>30</v>
      </c>
      <c r="H195" s="10"/>
      <c r="I195" s="10" t="s">
        <v>158</v>
      </c>
      <c r="J195" s="10" t="s">
        <v>159</v>
      </c>
      <c r="K195" s="47">
        <v>100</v>
      </c>
      <c r="L195" s="10" t="s">
        <v>288</v>
      </c>
      <c r="M195" s="10"/>
      <c r="N195" s="46"/>
      <c r="O195" s="48"/>
      <c r="P195" s="10" t="s">
        <v>149</v>
      </c>
      <c r="Q195" s="46" t="s">
        <v>136</v>
      </c>
      <c r="R195" s="46"/>
      <c r="S195" s="46"/>
      <c r="T195" s="46"/>
      <c r="U195" s="46"/>
      <c r="V195" s="46"/>
      <c r="W195" s="46"/>
      <c r="X195" s="46"/>
      <c r="Y195" s="46"/>
      <c r="Z195" s="46"/>
      <c r="AA195" s="46"/>
      <c r="AB195" s="46"/>
      <c r="AC195" s="46"/>
      <c r="AD195" s="46"/>
      <c r="AE195" s="46"/>
      <c r="AF195" s="210"/>
      <c r="AG195" s="46"/>
      <c r="AH195" s="46"/>
      <c r="AI195" s="10"/>
      <c r="AJ195" s="10"/>
      <c r="AK195" s="10"/>
      <c r="AL195" s="10"/>
      <c r="AM195" s="210"/>
      <c r="AN195" s="46"/>
      <c r="AO195" s="46"/>
      <c r="AP195" s="46"/>
      <c r="AQ195" s="46"/>
      <c r="AR195" s="49"/>
      <c r="AS195" s="210"/>
      <c r="AT195" s="49"/>
      <c r="AU195" s="50"/>
      <c r="AV195" s="50"/>
      <c r="AW195" s="51"/>
      <c r="AX195" s="51"/>
      <c r="AY195" s="13"/>
      <c r="AZ195" s="13"/>
      <c r="BA195" s="13"/>
      <c r="BB195" s="13"/>
      <c r="BC195" s="13"/>
      <c r="BD195" s="13"/>
      <c r="BE195" s="13"/>
      <c r="BF195" s="13"/>
      <c r="BG195" s="13"/>
      <c r="BH195" s="13"/>
      <c r="BI195" s="13"/>
      <c r="BJ195" s="13"/>
      <c r="BL195" s="226">
        <f>IF(ISBLANK($G195),"",COUNTA($G$4:G195))</f>
        <v>192</v>
      </c>
    </row>
    <row r="196" spans="1:64" s="226" customFormat="1" ht="25" customHeight="1" x14ac:dyDescent="0.35">
      <c r="A196" s="43" t="s">
        <v>1188</v>
      </c>
      <c r="B196" s="43" t="s">
        <v>128</v>
      </c>
      <c r="C196" s="10" t="s">
        <v>129</v>
      </c>
      <c r="D196" s="227" t="s">
        <v>49</v>
      </c>
      <c r="E196" s="10" t="s">
        <v>1769</v>
      </c>
      <c r="F196" s="110" t="s">
        <v>1770</v>
      </c>
      <c r="G196" s="69">
        <v>31</v>
      </c>
      <c r="H196" s="10"/>
      <c r="I196" s="10" t="s">
        <v>158</v>
      </c>
      <c r="J196" s="10" t="s">
        <v>159</v>
      </c>
      <c r="K196" s="47">
        <v>100</v>
      </c>
      <c r="L196" s="10" t="s">
        <v>288</v>
      </c>
      <c r="M196" s="10"/>
      <c r="N196" s="46"/>
      <c r="O196" s="48"/>
      <c r="P196" s="10" t="s">
        <v>149</v>
      </c>
      <c r="Q196" s="46" t="s">
        <v>136</v>
      </c>
      <c r="R196" s="46"/>
      <c r="S196" s="46"/>
      <c r="T196" s="46"/>
      <c r="U196" s="46"/>
      <c r="V196" s="46"/>
      <c r="W196" s="46"/>
      <c r="X196" s="46"/>
      <c r="Y196" s="46"/>
      <c r="Z196" s="46"/>
      <c r="AA196" s="46"/>
      <c r="AB196" s="46"/>
      <c r="AC196" s="46"/>
      <c r="AD196" s="46"/>
      <c r="AE196" s="46"/>
      <c r="AF196" s="210"/>
      <c r="AG196" s="46"/>
      <c r="AH196" s="46"/>
      <c r="AI196" s="10"/>
      <c r="AJ196" s="10"/>
      <c r="AK196" s="10"/>
      <c r="AL196" s="10"/>
      <c r="AM196" s="210"/>
      <c r="AN196" s="46"/>
      <c r="AO196" s="46"/>
      <c r="AP196" s="46"/>
      <c r="AQ196" s="46"/>
      <c r="AR196" s="49"/>
      <c r="AS196" s="210"/>
      <c r="AT196" s="49"/>
      <c r="AU196" s="50"/>
      <c r="AV196" s="50"/>
      <c r="AW196" s="51"/>
      <c r="AX196" s="51"/>
      <c r="AY196" s="13"/>
      <c r="AZ196" s="13"/>
      <c r="BA196" s="13"/>
      <c r="BB196" s="13"/>
      <c r="BC196" s="13"/>
      <c r="BD196" s="13"/>
      <c r="BE196" s="13"/>
      <c r="BF196" s="13"/>
      <c r="BG196" s="13"/>
      <c r="BH196" s="13"/>
      <c r="BI196" s="13"/>
      <c r="BJ196" s="13"/>
      <c r="BL196" s="226">
        <f>IF(ISBLANK($G196),"",COUNTA($G$4:G196))</f>
        <v>193</v>
      </c>
    </row>
    <row r="197" spans="1:64" s="226" customFormat="1" ht="25" customHeight="1" x14ac:dyDescent="0.35">
      <c r="A197" s="43" t="s">
        <v>1190</v>
      </c>
      <c r="B197" s="43" t="s">
        <v>128</v>
      </c>
      <c r="C197" s="10" t="s">
        <v>129</v>
      </c>
      <c r="D197" s="227" t="s">
        <v>49</v>
      </c>
      <c r="E197" s="10" t="s">
        <v>1771</v>
      </c>
      <c r="F197" s="110" t="s">
        <v>1772</v>
      </c>
      <c r="G197" s="46">
        <v>36</v>
      </c>
      <c r="H197" s="10"/>
      <c r="I197" s="10" t="s">
        <v>158</v>
      </c>
      <c r="J197" s="10" t="s">
        <v>159</v>
      </c>
      <c r="K197" s="47">
        <v>20</v>
      </c>
      <c r="L197" s="10" t="s">
        <v>289</v>
      </c>
      <c r="M197" s="10"/>
      <c r="N197" s="46"/>
      <c r="O197" s="48"/>
      <c r="P197" s="10" t="s">
        <v>160</v>
      </c>
      <c r="Q197" s="46" t="s">
        <v>136</v>
      </c>
      <c r="R197" s="46"/>
      <c r="S197" s="46"/>
      <c r="T197" s="46"/>
      <c r="U197" s="46"/>
      <c r="V197" s="46"/>
      <c r="W197" s="46"/>
      <c r="X197" s="46"/>
      <c r="Y197" s="46"/>
      <c r="Z197" s="46"/>
      <c r="AA197" s="46"/>
      <c r="AB197" s="46"/>
      <c r="AC197" s="46"/>
      <c r="AD197" s="46"/>
      <c r="AE197" s="46"/>
      <c r="AF197" s="210"/>
      <c r="AG197" s="46"/>
      <c r="AH197" s="46"/>
      <c r="AI197" s="10"/>
      <c r="AJ197" s="10"/>
      <c r="AK197" s="10"/>
      <c r="AL197" s="10"/>
      <c r="AM197" s="210"/>
      <c r="AN197" s="46"/>
      <c r="AO197" s="46"/>
      <c r="AP197" s="46"/>
      <c r="AQ197" s="46"/>
      <c r="AR197" s="49"/>
      <c r="AS197" s="210"/>
      <c r="AT197" s="49"/>
      <c r="AU197" s="50"/>
      <c r="AV197" s="50"/>
      <c r="AW197" s="51"/>
      <c r="AX197" s="51"/>
      <c r="AY197" s="13"/>
      <c r="AZ197" s="13"/>
      <c r="BA197" s="13"/>
      <c r="BB197" s="13"/>
      <c r="BC197" s="13"/>
      <c r="BD197" s="13"/>
      <c r="BE197" s="13"/>
      <c r="BF197" s="13"/>
      <c r="BG197" s="13"/>
      <c r="BH197" s="13"/>
      <c r="BI197" s="13"/>
      <c r="BJ197" s="13"/>
      <c r="BL197" s="226">
        <f>IF(ISBLANK($G197),"",COUNTA($G$4:G197))</f>
        <v>194</v>
      </c>
    </row>
    <row r="198" spans="1:64" s="226" customFormat="1" ht="25" customHeight="1" x14ac:dyDescent="0.35">
      <c r="A198" s="43" t="s">
        <v>1192</v>
      </c>
      <c r="B198" s="43" t="s">
        <v>128</v>
      </c>
      <c r="C198" s="10" t="s">
        <v>129</v>
      </c>
      <c r="D198" s="227" t="s">
        <v>49</v>
      </c>
      <c r="E198" s="10" t="s">
        <v>1771</v>
      </c>
      <c r="F198" s="110" t="s">
        <v>1772</v>
      </c>
      <c r="G198" s="46">
        <v>37</v>
      </c>
      <c r="H198" s="10"/>
      <c r="I198" s="10" t="s">
        <v>158</v>
      </c>
      <c r="J198" s="10" t="s">
        <v>159</v>
      </c>
      <c r="K198" s="47">
        <v>20</v>
      </c>
      <c r="L198" s="10" t="s">
        <v>289</v>
      </c>
      <c r="M198" s="10"/>
      <c r="N198" s="46"/>
      <c r="O198" s="48"/>
      <c r="P198" s="10" t="s">
        <v>160</v>
      </c>
      <c r="Q198" s="46" t="s">
        <v>136</v>
      </c>
      <c r="R198" s="46"/>
      <c r="S198" s="46"/>
      <c r="T198" s="46"/>
      <c r="U198" s="46"/>
      <c r="V198" s="46"/>
      <c r="W198" s="46"/>
      <c r="X198" s="46"/>
      <c r="Y198" s="46"/>
      <c r="Z198" s="46"/>
      <c r="AA198" s="46"/>
      <c r="AB198" s="46"/>
      <c r="AC198" s="46"/>
      <c r="AD198" s="46"/>
      <c r="AE198" s="46"/>
      <c r="AF198" s="210"/>
      <c r="AG198" s="46"/>
      <c r="AH198" s="46"/>
      <c r="AI198" s="10"/>
      <c r="AJ198" s="10"/>
      <c r="AK198" s="10"/>
      <c r="AL198" s="10"/>
      <c r="AM198" s="210"/>
      <c r="AN198" s="46"/>
      <c r="AO198" s="46"/>
      <c r="AP198" s="46"/>
      <c r="AQ198" s="46"/>
      <c r="AR198" s="49"/>
      <c r="AS198" s="210"/>
      <c r="AT198" s="49"/>
      <c r="AU198" s="50"/>
      <c r="AV198" s="50"/>
      <c r="AW198" s="51"/>
      <c r="AX198" s="51"/>
      <c r="AY198" s="13"/>
      <c r="AZ198" s="13"/>
      <c r="BA198" s="13"/>
      <c r="BB198" s="13"/>
      <c r="BC198" s="13"/>
      <c r="BD198" s="13"/>
      <c r="BE198" s="13"/>
      <c r="BF198" s="13"/>
      <c r="BG198" s="13"/>
      <c r="BH198" s="13"/>
      <c r="BI198" s="13"/>
      <c r="BJ198" s="13"/>
      <c r="BL198" s="226">
        <f>IF(ISBLANK($G198),"",COUNTA($G$4:G198))</f>
        <v>195</v>
      </c>
    </row>
    <row r="199" spans="1:64" s="226" customFormat="1" ht="25" customHeight="1" x14ac:dyDescent="0.35">
      <c r="A199" s="43" t="s">
        <v>1194</v>
      </c>
      <c r="B199" s="43" t="s">
        <v>128</v>
      </c>
      <c r="C199" s="10" t="s">
        <v>129</v>
      </c>
      <c r="D199" s="227" t="s">
        <v>49</v>
      </c>
      <c r="E199" s="10" t="s">
        <v>1771</v>
      </c>
      <c r="F199" s="110" t="s">
        <v>1772</v>
      </c>
      <c r="G199" s="46">
        <v>40</v>
      </c>
      <c r="H199" s="10"/>
      <c r="I199" s="10" t="s">
        <v>158</v>
      </c>
      <c r="J199" s="10" t="s">
        <v>159</v>
      </c>
      <c r="K199" s="47">
        <v>10</v>
      </c>
      <c r="L199" s="10" t="s">
        <v>289</v>
      </c>
      <c r="M199" s="10"/>
      <c r="N199" s="46"/>
      <c r="O199" s="48"/>
      <c r="P199" s="10" t="s">
        <v>160</v>
      </c>
      <c r="Q199" s="46" t="s">
        <v>136</v>
      </c>
      <c r="R199" s="46"/>
      <c r="S199" s="46"/>
      <c r="T199" s="46"/>
      <c r="U199" s="46"/>
      <c r="V199" s="46"/>
      <c r="W199" s="46"/>
      <c r="X199" s="46"/>
      <c r="Y199" s="46"/>
      <c r="Z199" s="46"/>
      <c r="AA199" s="46"/>
      <c r="AB199" s="46"/>
      <c r="AC199" s="46"/>
      <c r="AD199" s="46"/>
      <c r="AE199" s="46"/>
      <c r="AF199" s="210"/>
      <c r="AG199" s="46"/>
      <c r="AH199" s="46"/>
      <c r="AI199" s="10"/>
      <c r="AJ199" s="10"/>
      <c r="AK199" s="10"/>
      <c r="AL199" s="10"/>
      <c r="AM199" s="210"/>
      <c r="AN199" s="46"/>
      <c r="AO199" s="46"/>
      <c r="AP199" s="46"/>
      <c r="AQ199" s="46"/>
      <c r="AR199" s="49"/>
      <c r="AS199" s="210"/>
      <c r="AT199" s="49"/>
      <c r="AU199" s="50"/>
      <c r="AV199" s="50"/>
      <c r="AW199" s="51"/>
      <c r="AX199" s="51"/>
      <c r="AY199" s="13"/>
      <c r="AZ199" s="13"/>
      <c r="BA199" s="13"/>
      <c r="BB199" s="13"/>
      <c r="BC199" s="13"/>
      <c r="BD199" s="13"/>
      <c r="BE199" s="13"/>
      <c r="BF199" s="13"/>
      <c r="BG199" s="13"/>
      <c r="BH199" s="13"/>
      <c r="BI199" s="13"/>
      <c r="BJ199" s="13"/>
      <c r="BL199" s="226">
        <f>IF(ISBLANK($G199),"",COUNTA($G$4:G199))</f>
        <v>196</v>
      </c>
    </row>
    <row r="200" spans="1:64" s="226" customFormat="1" ht="25" customHeight="1" x14ac:dyDescent="0.35">
      <c r="A200" s="43" t="s">
        <v>1196</v>
      </c>
      <c r="B200" s="43" t="s">
        <v>128</v>
      </c>
      <c r="C200" s="10" t="s">
        <v>129</v>
      </c>
      <c r="D200" s="227" t="s">
        <v>49</v>
      </c>
      <c r="E200" s="10" t="s">
        <v>1771</v>
      </c>
      <c r="F200" s="110" t="s">
        <v>1772</v>
      </c>
      <c r="G200" s="69">
        <v>41</v>
      </c>
      <c r="H200" s="10"/>
      <c r="I200" s="10" t="s">
        <v>158</v>
      </c>
      <c r="J200" s="10" t="s">
        <v>159</v>
      </c>
      <c r="K200" s="47">
        <v>10</v>
      </c>
      <c r="L200" s="10" t="s">
        <v>289</v>
      </c>
      <c r="M200" s="10"/>
      <c r="N200" s="46"/>
      <c r="O200" s="48"/>
      <c r="P200" s="10" t="s">
        <v>160</v>
      </c>
      <c r="Q200" s="46" t="s">
        <v>136</v>
      </c>
      <c r="R200" s="46"/>
      <c r="S200" s="46"/>
      <c r="T200" s="46"/>
      <c r="U200" s="46"/>
      <c r="V200" s="46"/>
      <c r="W200" s="46"/>
      <c r="X200" s="46"/>
      <c r="Y200" s="46"/>
      <c r="Z200" s="46"/>
      <c r="AA200" s="46"/>
      <c r="AB200" s="46"/>
      <c r="AC200" s="46"/>
      <c r="AD200" s="46"/>
      <c r="AE200" s="46"/>
      <c r="AF200" s="210"/>
      <c r="AG200" s="46"/>
      <c r="AH200" s="46"/>
      <c r="AI200" s="10"/>
      <c r="AJ200" s="10"/>
      <c r="AK200" s="10"/>
      <c r="AL200" s="10"/>
      <c r="AM200" s="210"/>
      <c r="AN200" s="46"/>
      <c r="AO200" s="46"/>
      <c r="AP200" s="46"/>
      <c r="AQ200" s="46"/>
      <c r="AR200" s="49"/>
      <c r="AS200" s="210"/>
      <c r="AT200" s="49"/>
      <c r="AU200" s="50"/>
      <c r="AV200" s="50"/>
      <c r="AW200" s="51"/>
      <c r="AX200" s="51"/>
      <c r="AY200" s="13"/>
      <c r="AZ200" s="13"/>
      <c r="BA200" s="13"/>
      <c r="BB200" s="13"/>
      <c r="BC200" s="13"/>
      <c r="BD200" s="13"/>
      <c r="BE200" s="13"/>
      <c r="BF200" s="13"/>
      <c r="BG200" s="13"/>
      <c r="BH200" s="13"/>
      <c r="BI200" s="13"/>
      <c r="BJ200" s="13"/>
      <c r="BL200" s="226">
        <f>IF(ISBLANK($G200),"",COUNTA($G$4:G200))</f>
        <v>197</v>
      </c>
    </row>
    <row r="201" spans="1:64" s="226" customFormat="1" ht="25" customHeight="1" x14ac:dyDescent="0.35">
      <c r="A201" s="43" t="s">
        <v>1198</v>
      </c>
      <c r="B201" s="43" t="s">
        <v>128</v>
      </c>
      <c r="C201" s="10" t="s">
        <v>129</v>
      </c>
      <c r="D201" s="227" t="s">
        <v>49</v>
      </c>
      <c r="E201" s="10" t="s">
        <v>1571</v>
      </c>
      <c r="F201" s="110" t="s">
        <v>1572</v>
      </c>
      <c r="G201" s="46">
        <v>36</v>
      </c>
      <c r="H201" s="10"/>
      <c r="I201" s="10" t="s">
        <v>158</v>
      </c>
      <c r="J201" s="10" t="s">
        <v>159</v>
      </c>
      <c r="K201" s="47">
        <v>50</v>
      </c>
      <c r="L201" s="10" t="s">
        <v>290</v>
      </c>
      <c r="M201" s="10"/>
      <c r="N201" s="46"/>
      <c r="O201" s="48"/>
      <c r="P201" s="10" t="s">
        <v>160</v>
      </c>
      <c r="Q201" s="46" t="s">
        <v>136</v>
      </c>
      <c r="R201" s="46"/>
      <c r="S201" s="46"/>
      <c r="T201" s="46"/>
      <c r="U201" s="46"/>
      <c r="V201" s="46"/>
      <c r="W201" s="46"/>
      <c r="X201" s="46"/>
      <c r="Y201" s="46"/>
      <c r="Z201" s="46"/>
      <c r="AA201" s="46"/>
      <c r="AB201" s="46"/>
      <c r="AC201" s="46"/>
      <c r="AD201" s="46"/>
      <c r="AE201" s="46"/>
      <c r="AF201" s="210"/>
      <c r="AG201" s="46"/>
      <c r="AH201" s="46"/>
      <c r="AI201" s="10"/>
      <c r="AJ201" s="10"/>
      <c r="AK201" s="10"/>
      <c r="AL201" s="10"/>
      <c r="AM201" s="210"/>
      <c r="AN201" s="46"/>
      <c r="AO201" s="46"/>
      <c r="AP201" s="46"/>
      <c r="AQ201" s="46"/>
      <c r="AR201" s="49"/>
      <c r="AS201" s="210"/>
      <c r="AT201" s="49"/>
      <c r="AU201" s="50"/>
      <c r="AV201" s="50"/>
      <c r="AW201" s="51"/>
      <c r="AX201" s="51"/>
      <c r="AY201" s="13"/>
      <c r="AZ201" s="13"/>
      <c r="BA201" s="13"/>
      <c r="BB201" s="13"/>
      <c r="BC201" s="13"/>
      <c r="BD201" s="13"/>
      <c r="BE201" s="13"/>
      <c r="BF201" s="13"/>
      <c r="BG201" s="13"/>
      <c r="BH201" s="13"/>
      <c r="BI201" s="13"/>
      <c r="BJ201" s="13"/>
      <c r="BL201" s="226">
        <f>IF(ISBLANK($G201),"",COUNTA($G$4:G201))</f>
        <v>198</v>
      </c>
    </row>
    <row r="202" spans="1:64" s="226" customFormat="1" ht="25" customHeight="1" x14ac:dyDescent="0.35">
      <c r="A202" s="43" t="s">
        <v>1200</v>
      </c>
      <c r="B202" s="43" t="s">
        <v>128</v>
      </c>
      <c r="C202" s="10" t="s">
        <v>129</v>
      </c>
      <c r="D202" s="227" t="s">
        <v>49</v>
      </c>
      <c r="E202" s="10" t="s">
        <v>1571</v>
      </c>
      <c r="F202" s="110" t="s">
        <v>1572</v>
      </c>
      <c r="G202" s="46">
        <v>37</v>
      </c>
      <c r="H202" s="10"/>
      <c r="I202" s="10" t="s">
        <v>158</v>
      </c>
      <c r="J202" s="10" t="s">
        <v>159</v>
      </c>
      <c r="K202" s="47">
        <v>50</v>
      </c>
      <c r="L202" s="10" t="s">
        <v>290</v>
      </c>
      <c r="M202" s="10"/>
      <c r="N202" s="46"/>
      <c r="O202" s="48"/>
      <c r="P202" s="10" t="s">
        <v>160</v>
      </c>
      <c r="Q202" s="46" t="s">
        <v>136</v>
      </c>
      <c r="R202" s="46"/>
      <c r="S202" s="46"/>
      <c r="T202" s="46"/>
      <c r="U202" s="46"/>
      <c r="V202" s="46"/>
      <c r="W202" s="46"/>
      <c r="X202" s="46"/>
      <c r="Y202" s="46"/>
      <c r="Z202" s="46"/>
      <c r="AA202" s="46"/>
      <c r="AB202" s="46"/>
      <c r="AC202" s="46"/>
      <c r="AD202" s="46"/>
      <c r="AE202" s="46"/>
      <c r="AF202" s="210"/>
      <c r="AG202" s="46"/>
      <c r="AH202" s="46"/>
      <c r="AI202" s="10"/>
      <c r="AJ202" s="10"/>
      <c r="AK202" s="10"/>
      <c r="AL202" s="10"/>
      <c r="AM202" s="210"/>
      <c r="AN202" s="46"/>
      <c r="AO202" s="46"/>
      <c r="AP202" s="46"/>
      <c r="AQ202" s="46"/>
      <c r="AR202" s="49"/>
      <c r="AS202" s="210"/>
      <c r="AT202" s="49"/>
      <c r="AU202" s="50"/>
      <c r="AV202" s="50"/>
      <c r="AW202" s="51"/>
      <c r="AX202" s="51"/>
      <c r="AY202" s="13"/>
      <c r="AZ202" s="13"/>
      <c r="BA202" s="13"/>
      <c r="BB202" s="13"/>
      <c r="BC202" s="13"/>
      <c r="BD202" s="13"/>
      <c r="BE202" s="13"/>
      <c r="BF202" s="13"/>
      <c r="BG202" s="13"/>
      <c r="BH202" s="13"/>
      <c r="BI202" s="13"/>
      <c r="BJ202" s="13"/>
      <c r="BL202" s="226">
        <f>IF(ISBLANK($G202),"",COUNTA($G$4:G202))</f>
        <v>199</v>
      </c>
    </row>
    <row r="203" spans="1:64" s="226" customFormat="1" ht="25" customHeight="1" x14ac:dyDescent="0.35">
      <c r="A203" s="43" t="s">
        <v>1202</v>
      </c>
      <c r="B203" s="43" t="s">
        <v>128</v>
      </c>
      <c r="C203" s="10" t="s">
        <v>129</v>
      </c>
      <c r="D203" s="227" t="s">
        <v>49</v>
      </c>
      <c r="E203" s="10" t="s">
        <v>1588</v>
      </c>
      <c r="F203" s="110" t="s">
        <v>1589</v>
      </c>
      <c r="G203" s="46">
        <v>9</v>
      </c>
      <c r="H203" s="10"/>
      <c r="I203" s="10" t="s">
        <v>205</v>
      </c>
      <c r="J203" s="10" t="s">
        <v>147</v>
      </c>
      <c r="K203" s="47">
        <v>200</v>
      </c>
      <c r="L203" s="10" t="s">
        <v>291</v>
      </c>
      <c r="M203" s="10"/>
      <c r="N203" s="46"/>
      <c r="O203" s="48"/>
      <c r="P203" s="10" t="s">
        <v>149</v>
      </c>
      <c r="Q203" s="46" t="s">
        <v>136</v>
      </c>
      <c r="R203" s="46"/>
      <c r="S203" s="46"/>
      <c r="T203" s="46"/>
      <c r="U203" s="46"/>
      <c r="V203" s="46"/>
      <c r="W203" s="46"/>
      <c r="X203" s="46"/>
      <c r="Y203" s="46"/>
      <c r="Z203" s="46"/>
      <c r="AA203" s="46"/>
      <c r="AB203" s="46"/>
      <c r="AC203" s="46"/>
      <c r="AD203" s="46"/>
      <c r="AE203" s="46"/>
      <c r="AF203" s="210"/>
      <c r="AG203" s="46"/>
      <c r="AH203" s="46"/>
      <c r="AI203" s="10"/>
      <c r="AJ203" s="10"/>
      <c r="AK203" s="10"/>
      <c r="AL203" s="10"/>
      <c r="AM203" s="210"/>
      <c r="AN203" s="46"/>
      <c r="AO203" s="46"/>
      <c r="AP203" s="46"/>
      <c r="AQ203" s="46"/>
      <c r="AR203" s="49"/>
      <c r="AS203" s="210"/>
      <c r="AT203" s="49"/>
      <c r="AU203" s="50"/>
      <c r="AV203" s="50"/>
      <c r="AW203" s="51"/>
      <c r="AX203" s="51"/>
      <c r="AY203" s="13"/>
      <c r="AZ203" s="13"/>
      <c r="BA203" s="13"/>
      <c r="BB203" s="13"/>
      <c r="BC203" s="13"/>
      <c r="BD203" s="13"/>
      <c r="BE203" s="13"/>
      <c r="BF203" s="13"/>
      <c r="BG203" s="13"/>
      <c r="BH203" s="13"/>
      <c r="BI203" s="13"/>
      <c r="BJ203" s="13"/>
      <c r="BL203" s="226">
        <f>IF(ISBLANK($G203),"",COUNTA($G$4:G203))</f>
        <v>200</v>
      </c>
    </row>
    <row r="204" spans="1:64" s="226" customFormat="1" ht="25" customHeight="1" x14ac:dyDescent="0.35">
      <c r="A204" s="43" t="s">
        <v>1204</v>
      </c>
      <c r="B204" s="43" t="s">
        <v>128</v>
      </c>
      <c r="C204" s="10" t="s">
        <v>129</v>
      </c>
      <c r="D204" s="227" t="s">
        <v>49</v>
      </c>
      <c r="E204" s="10" t="s">
        <v>1588</v>
      </c>
      <c r="F204" s="110" t="s">
        <v>1589</v>
      </c>
      <c r="G204" s="46">
        <v>10</v>
      </c>
      <c r="H204" s="10"/>
      <c r="I204" s="10" t="s">
        <v>205</v>
      </c>
      <c r="J204" s="10" t="s">
        <v>159</v>
      </c>
      <c r="K204" s="47">
        <v>200</v>
      </c>
      <c r="L204" s="10" t="s">
        <v>291</v>
      </c>
      <c r="M204" s="10"/>
      <c r="N204" s="46"/>
      <c r="O204" s="48"/>
      <c r="P204" s="10" t="s">
        <v>149</v>
      </c>
      <c r="Q204" s="46" t="s">
        <v>136</v>
      </c>
      <c r="R204" s="46"/>
      <c r="S204" s="46"/>
      <c r="T204" s="46"/>
      <c r="U204" s="46"/>
      <c r="V204" s="46"/>
      <c r="W204" s="46"/>
      <c r="X204" s="46"/>
      <c r="Y204" s="46"/>
      <c r="Z204" s="46"/>
      <c r="AA204" s="46"/>
      <c r="AB204" s="46"/>
      <c r="AC204" s="46"/>
      <c r="AD204" s="46"/>
      <c r="AE204" s="46"/>
      <c r="AF204" s="210"/>
      <c r="AG204" s="46"/>
      <c r="AH204" s="46"/>
      <c r="AI204" s="10"/>
      <c r="AJ204" s="10"/>
      <c r="AK204" s="10"/>
      <c r="AL204" s="10"/>
      <c r="AM204" s="210"/>
      <c r="AN204" s="46"/>
      <c r="AO204" s="46"/>
      <c r="AP204" s="46"/>
      <c r="AQ204" s="46"/>
      <c r="AR204" s="49"/>
      <c r="AS204" s="210"/>
      <c r="AT204" s="49"/>
      <c r="AU204" s="50"/>
      <c r="AV204" s="50"/>
      <c r="AW204" s="51"/>
      <c r="AX204" s="51"/>
      <c r="AY204" s="13"/>
      <c r="AZ204" s="13"/>
      <c r="BA204" s="13"/>
      <c r="BB204" s="13"/>
      <c r="BC204" s="13"/>
      <c r="BD204" s="13"/>
      <c r="BE204" s="13"/>
      <c r="BF204" s="13"/>
      <c r="BG204" s="13"/>
      <c r="BH204" s="13"/>
      <c r="BI204" s="13"/>
      <c r="BJ204" s="13"/>
      <c r="BL204" s="226">
        <f>IF(ISBLANK($G204),"",COUNTA($G$4:G204))</f>
        <v>201</v>
      </c>
    </row>
    <row r="205" spans="1:64" s="226" customFormat="1" ht="25" customHeight="1" x14ac:dyDescent="0.35">
      <c r="A205" s="43" t="s">
        <v>1206</v>
      </c>
      <c r="B205" s="43" t="s">
        <v>128</v>
      </c>
      <c r="C205" s="10" t="s">
        <v>129</v>
      </c>
      <c r="D205" s="227" t="s">
        <v>49</v>
      </c>
      <c r="E205" s="10" t="s">
        <v>1623</v>
      </c>
      <c r="F205" s="110" t="s">
        <v>1624</v>
      </c>
      <c r="G205" s="46">
        <v>36</v>
      </c>
      <c r="H205" s="10"/>
      <c r="I205" s="10" t="s">
        <v>131</v>
      </c>
      <c r="J205" s="10" t="s">
        <v>132</v>
      </c>
      <c r="K205" s="47">
        <v>50</v>
      </c>
      <c r="L205" s="10" t="s">
        <v>292</v>
      </c>
      <c r="M205" s="10"/>
      <c r="N205" s="46"/>
      <c r="O205" s="48"/>
      <c r="P205" s="10" t="s">
        <v>160</v>
      </c>
      <c r="Q205" s="46" t="s">
        <v>136</v>
      </c>
      <c r="R205" s="46"/>
      <c r="S205" s="46"/>
      <c r="T205" s="46"/>
      <c r="U205" s="46"/>
      <c r="V205" s="46"/>
      <c r="W205" s="46"/>
      <c r="X205" s="46"/>
      <c r="Y205" s="46"/>
      <c r="Z205" s="46"/>
      <c r="AA205" s="46"/>
      <c r="AB205" s="46"/>
      <c r="AC205" s="46"/>
      <c r="AD205" s="46"/>
      <c r="AE205" s="46"/>
      <c r="AF205" s="210"/>
      <c r="AG205" s="46"/>
      <c r="AH205" s="46"/>
      <c r="AI205" s="10"/>
      <c r="AJ205" s="10"/>
      <c r="AK205" s="10"/>
      <c r="AL205" s="10"/>
      <c r="AM205" s="210"/>
      <c r="AN205" s="46"/>
      <c r="AO205" s="46"/>
      <c r="AP205" s="46"/>
      <c r="AQ205" s="46"/>
      <c r="AR205" s="49"/>
      <c r="AS205" s="210"/>
      <c r="AT205" s="49"/>
      <c r="AU205" s="50"/>
      <c r="AV205" s="50"/>
      <c r="AW205" s="51"/>
      <c r="AX205" s="51"/>
      <c r="AY205" s="13"/>
      <c r="AZ205" s="13"/>
      <c r="BA205" s="13"/>
      <c r="BB205" s="13"/>
      <c r="BC205" s="13"/>
      <c r="BD205" s="13"/>
      <c r="BE205" s="13"/>
      <c r="BF205" s="13"/>
      <c r="BG205" s="13"/>
      <c r="BH205" s="13"/>
      <c r="BI205" s="13"/>
      <c r="BJ205" s="13"/>
      <c r="BL205" s="226">
        <f>IF(ISBLANK($G205),"",COUNTA($G$4:G205))</f>
        <v>202</v>
      </c>
    </row>
    <row r="206" spans="1:64" s="226" customFormat="1" ht="25" customHeight="1" x14ac:dyDescent="0.35">
      <c r="A206" s="43" t="s">
        <v>1208</v>
      </c>
      <c r="B206" s="43" t="s">
        <v>128</v>
      </c>
      <c r="C206" s="10" t="s">
        <v>129</v>
      </c>
      <c r="D206" s="227" t="s">
        <v>49</v>
      </c>
      <c r="E206" s="10" t="s">
        <v>1623</v>
      </c>
      <c r="F206" s="110" t="s">
        <v>1624</v>
      </c>
      <c r="G206" s="46">
        <v>37</v>
      </c>
      <c r="H206" s="10"/>
      <c r="I206" s="10" t="s">
        <v>131</v>
      </c>
      <c r="J206" s="10" t="s">
        <v>147</v>
      </c>
      <c r="K206" s="47">
        <v>50</v>
      </c>
      <c r="L206" s="10" t="s">
        <v>292</v>
      </c>
      <c r="M206" s="10"/>
      <c r="N206" s="46"/>
      <c r="O206" s="48"/>
      <c r="P206" s="10" t="s">
        <v>160</v>
      </c>
      <c r="Q206" s="46" t="s">
        <v>136</v>
      </c>
      <c r="R206" s="46"/>
      <c r="S206" s="46"/>
      <c r="T206" s="46"/>
      <c r="U206" s="46"/>
      <c r="V206" s="46"/>
      <c r="W206" s="46"/>
      <c r="X206" s="46"/>
      <c r="Y206" s="46"/>
      <c r="Z206" s="46"/>
      <c r="AA206" s="46"/>
      <c r="AB206" s="46"/>
      <c r="AC206" s="46"/>
      <c r="AD206" s="46"/>
      <c r="AE206" s="46"/>
      <c r="AF206" s="210"/>
      <c r="AG206" s="46"/>
      <c r="AH206" s="46"/>
      <c r="AI206" s="10"/>
      <c r="AJ206" s="10"/>
      <c r="AK206" s="10"/>
      <c r="AL206" s="10"/>
      <c r="AM206" s="210"/>
      <c r="AN206" s="46"/>
      <c r="AO206" s="46"/>
      <c r="AP206" s="46"/>
      <c r="AQ206" s="46"/>
      <c r="AR206" s="49"/>
      <c r="AS206" s="210"/>
      <c r="AT206" s="49"/>
      <c r="AU206" s="50"/>
      <c r="AV206" s="50"/>
      <c r="AW206" s="51"/>
      <c r="AX206" s="51"/>
      <c r="AY206" s="13"/>
      <c r="AZ206" s="13"/>
      <c r="BA206" s="13"/>
      <c r="BB206" s="13"/>
      <c r="BC206" s="13"/>
      <c r="BD206" s="13"/>
      <c r="BE206" s="13"/>
      <c r="BF206" s="13"/>
      <c r="BG206" s="13"/>
      <c r="BH206" s="13"/>
      <c r="BI206" s="13"/>
      <c r="BJ206" s="13"/>
      <c r="BL206" s="226">
        <f>IF(ISBLANK($G206),"",COUNTA($G$4:G206))</f>
        <v>203</v>
      </c>
    </row>
    <row r="207" spans="1:64" s="226" customFormat="1" ht="25" customHeight="1" x14ac:dyDescent="0.35">
      <c r="A207" s="43" t="s">
        <v>1210</v>
      </c>
      <c r="B207" s="43" t="s">
        <v>128</v>
      </c>
      <c r="C207" s="10" t="s">
        <v>129</v>
      </c>
      <c r="D207" s="227" t="s">
        <v>49</v>
      </c>
      <c r="E207" s="10" t="s">
        <v>1625</v>
      </c>
      <c r="F207" s="110" t="s">
        <v>1626</v>
      </c>
      <c r="G207" s="46">
        <v>30</v>
      </c>
      <c r="H207" s="10"/>
      <c r="I207" s="10" t="s">
        <v>131</v>
      </c>
      <c r="J207" s="10" t="s">
        <v>132</v>
      </c>
      <c r="K207" s="47">
        <v>100</v>
      </c>
      <c r="L207" s="10" t="s">
        <v>293</v>
      </c>
      <c r="M207" s="10"/>
      <c r="N207" s="46"/>
      <c r="O207" s="48"/>
      <c r="P207" s="10" t="s">
        <v>149</v>
      </c>
      <c r="Q207" s="46" t="s">
        <v>136</v>
      </c>
      <c r="R207" s="46"/>
      <c r="S207" s="46"/>
      <c r="T207" s="46"/>
      <c r="U207" s="46"/>
      <c r="V207" s="46"/>
      <c r="W207" s="46"/>
      <c r="X207" s="46"/>
      <c r="Y207" s="46"/>
      <c r="Z207" s="46"/>
      <c r="AA207" s="46"/>
      <c r="AB207" s="46"/>
      <c r="AC207" s="46"/>
      <c r="AD207" s="46"/>
      <c r="AE207" s="46"/>
      <c r="AF207" s="210"/>
      <c r="AG207" s="46"/>
      <c r="AH207" s="46"/>
      <c r="AI207" s="10"/>
      <c r="AJ207" s="10"/>
      <c r="AK207" s="10"/>
      <c r="AL207" s="10"/>
      <c r="AM207" s="210"/>
      <c r="AN207" s="46"/>
      <c r="AO207" s="46"/>
      <c r="AP207" s="46"/>
      <c r="AQ207" s="46"/>
      <c r="AR207" s="49"/>
      <c r="AS207" s="210"/>
      <c r="AT207" s="49"/>
      <c r="AU207" s="50"/>
      <c r="AV207" s="50"/>
      <c r="AW207" s="51"/>
      <c r="AX207" s="51"/>
      <c r="AY207" s="13"/>
      <c r="AZ207" s="13"/>
      <c r="BA207" s="13"/>
      <c r="BB207" s="13"/>
      <c r="BC207" s="13"/>
      <c r="BD207" s="13"/>
      <c r="BE207" s="13"/>
      <c r="BF207" s="13"/>
      <c r="BG207" s="13"/>
      <c r="BH207" s="13"/>
      <c r="BI207" s="13"/>
      <c r="BJ207" s="13"/>
      <c r="BL207" s="226">
        <f>IF(ISBLANK($G207),"",COUNTA($G$4:G207))</f>
        <v>204</v>
      </c>
    </row>
    <row r="208" spans="1:64" s="226" customFormat="1" ht="25" customHeight="1" x14ac:dyDescent="0.35">
      <c r="A208" s="43" t="s">
        <v>1212</v>
      </c>
      <c r="B208" s="43" t="s">
        <v>128</v>
      </c>
      <c r="C208" s="10" t="s">
        <v>129</v>
      </c>
      <c r="D208" s="227" t="s">
        <v>49</v>
      </c>
      <c r="E208" s="10" t="s">
        <v>1625</v>
      </c>
      <c r="F208" s="110" t="s">
        <v>1626</v>
      </c>
      <c r="G208" s="46">
        <v>31</v>
      </c>
      <c r="H208" s="10"/>
      <c r="I208" s="10" t="s">
        <v>131</v>
      </c>
      <c r="J208" s="10" t="s">
        <v>147</v>
      </c>
      <c r="K208" s="47">
        <v>100</v>
      </c>
      <c r="L208" s="10" t="s">
        <v>293</v>
      </c>
      <c r="M208" s="10"/>
      <c r="N208" s="46"/>
      <c r="O208" s="48"/>
      <c r="P208" s="10" t="s">
        <v>149</v>
      </c>
      <c r="Q208" s="46" t="s">
        <v>136</v>
      </c>
      <c r="R208" s="46"/>
      <c r="S208" s="46"/>
      <c r="T208" s="46"/>
      <c r="U208" s="46"/>
      <c r="V208" s="46"/>
      <c r="W208" s="46"/>
      <c r="X208" s="46"/>
      <c r="Y208" s="46"/>
      <c r="Z208" s="46"/>
      <c r="AA208" s="46"/>
      <c r="AB208" s="46"/>
      <c r="AC208" s="46"/>
      <c r="AD208" s="46"/>
      <c r="AE208" s="46"/>
      <c r="AF208" s="210"/>
      <c r="AG208" s="46"/>
      <c r="AH208" s="46"/>
      <c r="AI208" s="10"/>
      <c r="AJ208" s="10"/>
      <c r="AK208" s="10"/>
      <c r="AL208" s="10"/>
      <c r="AM208" s="210"/>
      <c r="AN208" s="46"/>
      <c r="AO208" s="46"/>
      <c r="AP208" s="46"/>
      <c r="AQ208" s="46"/>
      <c r="AR208" s="49"/>
      <c r="AS208" s="210"/>
      <c r="AT208" s="49"/>
      <c r="AU208" s="50"/>
      <c r="AV208" s="50"/>
      <c r="AW208" s="51"/>
      <c r="AX208" s="51"/>
      <c r="AY208" s="13"/>
      <c r="AZ208" s="13"/>
      <c r="BA208" s="13"/>
      <c r="BB208" s="13"/>
      <c r="BC208" s="13"/>
      <c r="BD208" s="13"/>
      <c r="BE208" s="13"/>
      <c r="BF208" s="13"/>
      <c r="BG208" s="13"/>
      <c r="BH208" s="13"/>
      <c r="BI208" s="13"/>
      <c r="BJ208" s="13"/>
      <c r="BL208" s="226">
        <f>IF(ISBLANK($G208),"",COUNTA($G$4:G208))</f>
        <v>205</v>
      </c>
    </row>
    <row r="209" spans="1:64" s="226" customFormat="1" ht="25" customHeight="1" x14ac:dyDescent="0.35">
      <c r="A209" s="43" t="s">
        <v>1214</v>
      </c>
      <c r="B209" s="43" t="s">
        <v>128</v>
      </c>
      <c r="C209" s="10" t="s">
        <v>129</v>
      </c>
      <c r="D209" s="227" t="s">
        <v>50</v>
      </c>
      <c r="E209" s="10" t="s">
        <v>1773</v>
      </c>
      <c r="F209" s="110" t="s">
        <v>1773</v>
      </c>
      <c r="G209" s="46">
        <v>36</v>
      </c>
      <c r="H209" s="10"/>
      <c r="I209" s="10" t="s">
        <v>146</v>
      </c>
      <c r="J209" s="10" t="s">
        <v>147</v>
      </c>
      <c r="K209" s="47">
        <v>50</v>
      </c>
      <c r="L209" s="10" t="s">
        <v>294</v>
      </c>
      <c r="M209" s="10"/>
      <c r="N209" s="46"/>
      <c r="O209" s="48"/>
      <c r="P209" s="10" t="s">
        <v>160</v>
      </c>
      <c r="Q209" s="46" t="s">
        <v>136</v>
      </c>
      <c r="R209" s="46"/>
      <c r="S209" s="46"/>
      <c r="T209" s="46"/>
      <c r="U209" s="46"/>
      <c r="V209" s="46"/>
      <c r="W209" s="46"/>
      <c r="X209" s="46"/>
      <c r="Y209" s="46"/>
      <c r="Z209" s="46"/>
      <c r="AA209" s="46"/>
      <c r="AB209" s="46"/>
      <c r="AC209" s="46"/>
      <c r="AD209" s="46"/>
      <c r="AE209" s="46"/>
      <c r="AF209" s="210"/>
      <c r="AG209" s="46"/>
      <c r="AH209" s="46"/>
      <c r="AI209" s="10"/>
      <c r="AJ209" s="10"/>
      <c r="AK209" s="10"/>
      <c r="AL209" s="10"/>
      <c r="AM209" s="210"/>
      <c r="AN209" s="46"/>
      <c r="AO209" s="46"/>
      <c r="AP209" s="46"/>
      <c r="AQ209" s="46"/>
      <c r="AR209" s="49"/>
      <c r="AS209" s="210"/>
      <c r="AT209" s="49"/>
      <c r="AU209" s="50"/>
      <c r="AV209" s="50"/>
      <c r="AW209" s="51"/>
      <c r="AX209" s="51"/>
      <c r="AY209" s="13"/>
      <c r="AZ209" s="13"/>
      <c r="BA209" s="13"/>
      <c r="BB209" s="13"/>
      <c r="BC209" s="13"/>
      <c r="BD209" s="13"/>
      <c r="BE209" s="13"/>
      <c r="BF209" s="13"/>
      <c r="BG209" s="13"/>
      <c r="BH209" s="13"/>
      <c r="BI209" s="13"/>
      <c r="BJ209" s="13"/>
      <c r="BL209" s="226">
        <f>IF(ISBLANK($G209),"",COUNTA($G$4:G209))</f>
        <v>206</v>
      </c>
    </row>
    <row r="210" spans="1:64" s="226" customFormat="1" ht="25" customHeight="1" x14ac:dyDescent="0.35">
      <c r="A210" s="43" t="s">
        <v>1216</v>
      </c>
      <c r="B210" s="43" t="s">
        <v>128</v>
      </c>
      <c r="C210" s="10" t="s">
        <v>129</v>
      </c>
      <c r="D210" s="227" t="s">
        <v>50</v>
      </c>
      <c r="E210" s="10" t="s">
        <v>1773</v>
      </c>
      <c r="F210" s="110" t="s">
        <v>1773</v>
      </c>
      <c r="G210" s="46">
        <v>37</v>
      </c>
      <c r="H210" s="10"/>
      <c r="I210" s="10" t="s">
        <v>146</v>
      </c>
      <c r="J210" s="10" t="s">
        <v>147</v>
      </c>
      <c r="K210" s="47">
        <v>50</v>
      </c>
      <c r="L210" s="10" t="s">
        <v>294</v>
      </c>
      <c r="M210" s="10"/>
      <c r="N210" s="46"/>
      <c r="O210" s="48"/>
      <c r="P210" s="10" t="s">
        <v>160</v>
      </c>
      <c r="Q210" s="46" t="s">
        <v>136</v>
      </c>
      <c r="R210" s="46"/>
      <c r="S210" s="46"/>
      <c r="T210" s="46"/>
      <c r="U210" s="46"/>
      <c r="V210" s="46"/>
      <c r="W210" s="46"/>
      <c r="X210" s="46"/>
      <c r="Y210" s="46"/>
      <c r="Z210" s="46"/>
      <c r="AA210" s="46"/>
      <c r="AB210" s="46"/>
      <c r="AC210" s="46"/>
      <c r="AD210" s="46"/>
      <c r="AE210" s="46"/>
      <c r="AF210" s="210"/>
      <c r="AG210" s="46"/>
      <c r="AH210" s="46"/>
      <c r="AI210" s="10"/>
      <c r="AJ210" s="10"/>
      <c r="AK210" s="10"/>
      <c r="AL210" s="10"/>
      <c r="AM210" s="210"/>
      <c r="AN210" s="46"/>
      <c r="AO210" s="46"/>
      <c r="AP210" s="46"/>
      <c r="AQ210" s="46"/>
      <c r="AR210" s="49"/>
      <c r="AS210" s="210"/>
      <c r="AT210" s="49"/>
      <c r="AU210" s="50"/>
      <c r="AV210" s="50"/>
      <c r="AW210" s="51"/>
      <c r="AX210" s="51"/>
      <c r="AY210" s="13"/>
      <c r="AZ210" s="13"/>
      <c r="BA210" s="13"/>
      <c r="BB210" s="13"/>
      <c r="BC210" s="13"/>
      <c r="BD210" s="13"/>
      <c r="BE210" s="13"/>
      <c r="BF210" s="13"/>
      <c r="BG210" s="13"/>
      <c r="BH210" s="13"/>
      <c r="BI210" s="13"/>
      <c r="BJ210" s="13"/>
      <c r="BL210" s="226">
        <f>IF(ISBLANK($G210),"",COUNTA($G$4:G210))</f>
        <v>207</v>
      </c>
    </row>
    <row r="211" spans="1:64" s="226" customFormat="1" ht="25" customHeight="1" x14ac:dyDescent="0.35">
      <c r="A211" s="43" t="s">
        <v>1218</v>
      </c>
      <c r="B211" s="43" t="s">
        <v>128</v>
      </c>
      <c r="C211" s="10" t="s">
        <v>129</v>
      </c>
      <c r="D211" s="227" t="s">
        <v>50</v>
      </c>
      <c r="E211" s="10" t="s">
        <v>1774</v>
      </c>
      <c r="F211" s="110" t="s">
        <v>1775</v>
      </c>
      <c r="G211" s="46">
        <v>30</v>
      </c>
      <c r="H211" s="10"/>
      <c r="I211" s="10" t="s">
        <v>158</v>
      </c>
      <c r="J211" s="10" t="s">
        <v>159</v>
      </c>
      <c r="K211" s="47">
        <v>100</v>
      </c>
      <c r="L211" s="10" t="s">
        <v>296</v>
      </c>
      <c r="M211" s="10"/>
      <c r="N211" s="46"/>
      <c r="O211" s="48"/>
      <c r="P211" s="10" t="s">
        <v>149</v>
      </c>
      <c r="Q211" s="46" t="s">
        <v>136</v>
      </c>
      <c r="R211" s="46"/>
      <c r="S211" s="46"/>
      <c r="T211" s="46"/>
      <c r="U211" s="46"/>
      <c r="V211" s="46"/>
      <c r="W211" s="46"/>
      <c r="X211" s="46"/>
      <c r="Y211" s="46"/>
      <c r="Z211" s="46"/>
      <c r="AA211" s="46"/>
      <c r="AB211" s="46"/>
      <c r="AC211" s="46"/>
      <c r="AD211" s="46"/>
      <c r="AE211" s="46"/>
      <c r="AF211" s="210"/>
      <c r="AG211" s="46"/>
      <c r="AH211" s="46"/>
      <c r="AI211" s="10"/>
      <c r="AJ211" s="10"/>
      <c r="AK211" s="10"/>
      <c r="AL211" s="10"/>
      <c r="AM211" s="210"/>
      <c r="AN211" s="46"/>
      <c r="AO211" s="46"/>
      <c r="AP211" s="46"/>
      <c r="AQ211" s="46"/>
      <c r="AR211" s="49"/>
      <c r="AS211" s="210"/>
      <c r="AT211" s="49"/>
      <c r="AU211" s="50"/>
      <c r="AV211" s="50"/>
      <c r="AW211" s="51"/>
      <c r="AX211" s="51"/>
      <c r="AY211" s="13"/>
      <c r="AZ211" s="13"/>
      <c r="BA211" s="13"/>
      <c r="BB211" s="13"/>
      <c r="BC211" s="13"/>
      <c r="BD211" s="13"/>
      <c r="BE211" s="13"/>
      <c r="BF211" s="13"/>
      <c r="BG211" s="13"/>
      <c r="BH211" s="13"/>
      <c r="BI211" s="13"/>
      <c r="BJ211" s="13"/>
      <c r="BL211" s="226">
        <f>IF(ISBLANK($G211),"",COUNTA($G$4:G211))</f>
        <v>208</v>
      </c>
    </row>
    <row r="212" spans="1:64" s="226" customFormat="1" ht="25" customHeight="1" x14ac:dyDescent="0.35">
      <c r="A212" s="43" t="s">
        <v>1220</v>
      </c>
      <c r="B212" s="43" t="s">
        <v>128</v>
      </c>
      <c r="C212" s="10" t="s">
        <v>129</v>
      </c>
      <c r="D212" s="227" t="s">
        <v>50</v>
      </c>
      <c r="E212" s="10" t="s">
        <v>1774</v>
      </c>
      <c r="F212" s="110" t="s">
        <v>1775</v>
      </c>
      <c r="G212" s="69">
        <v>31</v>
      </c>
      <c r="H212" s="10"/>
      <c r="I212" s="10" t="s">
        <v>158</v>
      </c>
      <c r="J212" s="10" t="s">
        <v>159</v>
      </c>
      <c r="K212" s="47">
        <v>100</v>
      </c>
      <c r="L212" s="10" t="s">
        <v>296</v>
      </c>
      <c r="M212" s="10"/>
      <c r="N212" s="46"/>
      <c r="O212" s="48"/>
      <c r="P212" s="10" t="s">
        <v>149</v>
      </c>
      <c r="Q212" s="46" t="s">
        <v>136</v>
      </c>
      <c r="R212" s="46"/>
      <c r="S212" s="46"/>
      <c r="T212" s="46"/>
      <c r="U212" s="46"/>
      <c r="V212" s="46"/>
      <c r="W212" s="46"/>
      <c r="X212" s="46"/>
      <c r="Y212" s="46"/>
      <c r="Z212" s="46"/>
      <c r="AA212" s="46"/>
      <c r="AB212" s="46"/>
      <c r="AC212" s="46"/>
      <c r="AD212" s="46"/>
      <c r="AE212" s="46"/>
      <c r="AF212" s="210"/>
      <c r="AG212" s="46"/>
      <c r="AH212" s="46"/>
      <c r="AI212" s="10"/>
      <c r="AJ212" s="10"/>
      <c r="AK212" s="10"/>
      <c r="AL212" s="10"/>
      <c r="AM212" s="210"/>
      <c r="AN212" s="46"/>
      <c r="AO212" s="46"/>
      <c r="AP212" s="46"/>
      <c r="AQ212" s="46"/>
      <c r="AR212" s="49"/>
      <c r="AS212" s="210"/>
      <c r="AT212" s="49"/>
      <c r="AU212" s="50"/>
      <c r="AV212" s="50"/>
      <c r="AW212" s="51"/>
      <c r="AX212" s="51"/>
      <c r="AY212" s="13"/>
      <c r="AZ212" s="13"/>
      <c r="BA212" s="13"/>
      <c r="BB212" s="13"/>
      <c r="BC212" s="13"/>
      <c r="BD212" s="13"/>
      <c r="BE212" s="13"/>
      <c r="BF212" s="13"/>
      <c r="BG212" s="13"/>
      <c r="BH212" s="13"/>
      <c r="BI212" s="13"/>
      <c r="BJ212" s="13"/>
      <c r="BL212" s="226">
        <f>IF(ISBLANK($G212),"",COUNTA($G$4:G212))</f>
        <v>209</v>
      </c>
    </row>
    <row r="213" spans="1:64" s="226" customFormat="1" ht="25" customHeight="1" x14ac:dyDescent="0.35">
      <c r="A213" s="43" t="s">
        <v>1222</v>
      </c>
      <c r="B213" s="43" t="s">
        <v>128</v>
      </c>
      <c r="C213" s="10" t="s">
        <v>129</v>
      </c>
      <c r="D213" s="227" t="s">
        <v>50</v>
      </c>
      <c r="E213" s="10" t="s">
        <v>1776</v>
      </c>
      <c r="F213" s="110" t="s">
        <v>1777</v>
      </c>
      <c r="G213" s="46">
        <v>30</v>
      </c>
      <c r="H213" s="10"/>
      <c r="I213" s="10" t="s">
        <v>158</v>
      </c>
      <c r="J213" s="10" t="s">
        <v>159</v>
      </c>
      <c r="K213" s="47">
        <v>100</v>
      </c>
      <c r="L213" s="10" t="s">
        <v>297</v>
      </c>
      <c r="M213" s="10"/>
      <c r="N213" s="46"/>
      <c r="O213" s="48"/>
      <c r="P213" s="10" t="s">
        <v>149</v>
      </c>
      <c r="Q213" s="46" t="s">
        <v>136</v>
      </c>
      <c r="R213" s="46"/>
      <c r="S213" s="46"/>
      <c r="T213" s="46"/>
      <c r="U213" s="46"/>
      <c r="V213" s="46"/>
      <c r="W213" s="46"/>
      <c r="X213" s="46"/>
      <c r="Y213" s="46"/>
      <c r="Z213" s="46"/>
      <c r="AA213" s="46"/>
      <c r="AB213" s="46"/>
      <c r="AC213" s="46"/>
      <c r="AD213" s="46"/>
      <c r="AE213" s="46"/>
      <c r="AF213" s="210"/>
      <c r="AG213" s="46"/>
      <c r="AH213" s="46"/>
      <c r="AI213" s="10"/>
      <c r="AJ213" s="10"/>
      <c r="AK213" s="10"/>
      <c r="AL213" s="10"/>
      <c r="AM213" s="210"/>
      <c r="AN213" s="46"/>
      <c r="AO213" s="46"/>
      <c r="AP213" s="46"/>
      <c r="AQ213" s="46"/>
      <c r="AR213" s="49"/>
      <c r="AS213" s="210"/>
      <c r="AT213" s="49"/>
      <c r="AU213" s="50"/>
      <c r="AV213" s="50"/>
      <c r="AW213" s="51"/>
      <c r="AX213" s="51"/>
      <c r="AY213" s="13"/>
      <c r="AZ213" s="13"/>
      <c r="BA213" s="13"/>
      <c r="BB213" s="13"/>
      <c r="BC213" s="13"/>
      <c r="BD213" s="13"/>
      <c r="BE213" s="13"/>
      <c r="BF213" s="13"/>
      <c r="BG213" s="13"/>
      <c r="BH213" s="13"/>
      <c r="BI213" s="13"/>
      <c r="BJ213" s="13"/>
      <c r="BL213" s="226">
        <f>IF(ISBLANK($G213),"",COUNTA($G$4:G213))</f>
        <v>210</v>
      </c>
    </row>
    <row r="214" spans="1:64" s="226" customFormat="1" ht="25" customHeight="1" x14ac:dyDescent="0.35">
      <c r="A214" s="43" t="s">
        <v>1224</v>
      </c>
      <c r="B214" s="43" t="s">
        <v>128</v>
      </c>
      <c r="C214" s="10" t="s">
        <v>129</v>
      </c>
      <c r="D214" s="227" t="s">
        <v>50</v>
      </c>
      <c r="E214" s="10" t="s">
        <v>1776</v>
      </c>
      <c r="F214" s="110" t="s">
        <v>1777</v>
      </c>
      <c r="G214" s="69">
        <v>31</v>
      </c>
      <c r="H214" s="10"/>
      <c r="I214" s="10" t="s">
        <v>158</v>
      </c>
      <c r="J214" s="10" t="s">
        <v>159</v>
      </c>
      <c r="K214" s="47">
        <v>100</v>
      </c>
      <c r="L214" s="10" t="s">
        <v>297</v>
      </c>
      <c r="M214" s="10"/>
      <c r="N214" s="46"/>
      <c r="O214" s="48"/>
      <c r="P214" s="10" t="s">
        <v>149</v>
      </c>
      <c r="Q214" s="46" t="s">
        <v>136</v>
      </c>
      <c r="R214" s="46"/>
      <c r="S214" s="46"/>
      <c r="T214" s="46"/>
      <c r="U214" s="46"/>
      <c r="V214" s="46"/>
      <c r="W214" s="46"/>
      <c r="X214" s="46"/>
      <c r="Y214" s="46"/>
      <c r="Z214" s="46"/>
      <c r="AA214" s="46"/>
      <c r="AB214" s="46"/>
      <c r="AC214" s="46"/>
      <c r="AD214" s="46"/>
      <c r="AE214" s="46"/>
      <c r="AF214" s="210"/>
      <c r="AG214" s="46"/>
      <c r="AH214" s="46"/>
      <c r="AI214" s="10"/>
      <c r="AJ214" s="10"/>
      <c r="AK214" s="10"/>
      <c r="AL214" s="10"/>
      <c r="AM214" s="210"/>
      <c r="AN214" s="46"/>
      <c r="AO214" s="46"/>
      <c r="AP214" s="46"/>
      <c r="AQ214" s="46"/>
      <c r="AR214" s="49"/>
      <c r="AS214" s="210"/>
      <c r="AT214" s="49"/>
      <c r="AU214" s="50"/>
      <c r="AV214" s="50"/>
      <c r="AW214" s="51"/>
      <c r="AX214" s="51"/>
      <c r="AY214" s="13"/>
      <c r="AZ214" s="13"/>
      <c r="BA214" s="13"/>
      <c r="BB214" s="13"/>
      <c r="BC214" s="13"/>
      <c r="BD214" s="13"/>
      <c r="BE214" s="13"/>
      <c r="BF214" s="13"/>
      <c r="BG214" s="13"/>
      <c r="BH214" s="13"/>
      <c r="BI214" s="13"/>
      <c r="BJ214" s="13"/>
      <c r="BL214" s="226">
        <f>IF(ISBLANK($G214),"",COUNTA($G$4:G214))</f>
        <v>211</v>
      </c>
    </row>
    <row r="215" spans="1:64" s="226" customFormat="1" ht="25" customHeight="1" x14ac:dyDescent="0.35">
      <c r="A215" s="43" t="s">
        <v>1226</v>
      </c>
      <c r="B215" s="43" t="s">
        <v>128</v>
      </c>
      <c r="C215" s="10" t="s">
        <v>129</v>
      </c>
      <c r="D215" s="227" t="s">
        <v>50</v>
      </c>
      <c r="E215" s="10" t="s">
        <v>1778</v>
      </c>
      <c r="F215" s="110" t="s">
        <v>1779</v>
      </c>
      <c r="G215" s="46">
        <v>9</v>
      </c>
      <c r="H215" s="10"/>
      <c r="I215" s="10" t="s">
        <v>146</v>
      </c>
      <c r="J215" s="10" t="s">
        <v>147</v>
      </c>
      <c r="K215" s="47">
        <v>200</v>
      </c>
      <c r="L215" s="10" t="s">
        <v>298</v>
      </c>
      <c r="M215" s="10"/>
      <c r="N215" s="46"/>
      <c r="O215" s="48"/>
      <c r="P215" s="10" t="s">
        <v>149</v>
      </c>
      <c r="Q215" s="46" t="s">
        <v>136</v>
      </c>
      <c r="R215" s="46"/>
      <c r="S215" s="46"/>
      <c r="T215" s="46"/>
      <c r="U215" s="46"/>
      <c r="V215" s="46"/>
      <c r="W215" s="46"/>
      <c r="X215" s="46"/>
      <c r="Y215" s="46"/>
      <c r="Z215" s="46"/>
      <c r="AA215" s="46"/>
      <c r="AB215" s="46"/>
      <c r="AC215" s="46"/>
      <c r="AD215" s="46"/>
      <c r="AE215" s="46"/>
      <c r="AF215" s="210"/>
      <c r="AG215" s="46"/>
      <c r="AH215" s="46"/>
      <c r="AI215" s="10"/>
      <c r="AJ215" s="10"/>
      <c r="AK215" s="10"/>
      <c r="AL215" s="10"/>
      <c r="AM215" s="210"/>
      <c r="AN215" s="46"/>
      <c r="AO215" s="46"/>
      <c r="AP215" s="46"/>
      <c r="AQ215" s="46"/>
      <c r="AR215" s="49"/>
      <c r="AS215" s="210"/>
      <c r="AT215" s="49"/>
      <c r="AU215" s="50"/>
      <c r="AV215" s="50"/>
      <c r="AW215" s="51"/>
      <c r="AX215" s="51"/>
      <c r="AY215" s="13"/>
      <c r="AZ215" s="13"/>
      <c r="BA215" s="13"/>
      <c r="BB215" s="13"/>
      <c r="BC215" s="13"/>
      <c r="BD215" s="13"/>
      <c r="BE215" s="13"/>
      <c r="BF215" s="13"/>
      <c r="BG215" s="13"/>
      <c r="BH215" s="13"/>
      <c r="BI215" s="13"/>
      <c r="BJ215" s="13"/>
      <c r="BL215" s="226">
        <f>IF(ISBLANK($G215),"",COUNTA($G$4:G215))</f>
        <v>212</v>
      </c>
    </row>
    <row r="216" spans="1:64" s="226" customFormat="1" ht="25" customHeight="1" x14ac:dyDescent="0.35">
      <c r="A216" s="43" t="s">
        <v>1228</v>
      </c>
      <c r="B216" s="43" t="s">
        <v>128</v>
      </c>
      <c r="C216" s="10" t="s">
        <v>129</v>
      </c>
      <c r="D216" s="227" t="s">
        <v>50</v>
      </c>
      <c r="E216" s="10" t="s">
        <v>1778</v>
      </c>
      <c r="F216" s="110" t="s">
        <v>1779</v>
      </c>
      <c r="G216" s="46">
        <v>10</v>
      </c>
      <c r="H216" s="10"/>
      <c r="I216" s="10" t="s">
        <v>146</v>
      </c>
      <c r="J216" s="10" t="s">
        <v>147</v>
      </c>
      <c r="K216" s="47">
        <v>200</v>
      </c>
      <c r="L216" s="10" t="s">
        <v>298</v>
      </c>
      <c r="M216" s="10"/>
      <c r="N216" s="46"/>
      <c r="O216" s="48"/>
      <c r="P216" s="10" t="s">
        <v>149</v>
      </c>
      <c r="Q216" s="46" t="s">
        <v>136</v>
      </c>
      <c r="R216" s="46"/>
      <c r="S216" s="46"/>
      <c r="T216" s="46"/>
      <c r="U216" s="46"/>
      <c r="V216" s="46"/>
      <c r="W216" s="46"/>
      <c r="X216" s="46"/>
      <c r="Y216" s="46"/>
      <c r="Z216" s="46"/>
      <c r="AA216" s="46"/>
      <c r="AB216" s="46"/>
      <c r="AC216" s="46"/>
      <c r="AD216" s="46"/>
      <c r="AE216" s="46"/>
      <c r="AF216" s="210"/>
      <c r="AG216" s="46"/>
      <c r="AH216" s="46"/>
      <c r="AI216" s="10"/>
      <c r="AJ216" s="10"/>
      <c r="AK216" s="10"/>
      <c r="AL216" s="10"/>
      <c r="AM216" s="210"/>
      <c r="AN216" s="46"/>
      <c r="AO216" s="46"/>
      <c r="AP216" s="46"/>
      <c r="AQ216" s="46"/>
      <c r="AR216" s="49"/>
      <c r="AS216" s="210"/>
      <c r="AT216" s="49"/>
      <c r="AU216" s="50"/>
      <c r="AV216" s="50"/>
      <c r="AW216" s="51"/>
      <c r="AX216" s="51"/>
      <c r="AY216" s="13"/>
      <c r="AZ216" s="13"/>
      <c r="BA216" s="13"/>
      <c r="BB216" s="13"/>
      <c r="BC216" s="13"/>
      <c r="BD216" s="13"/>
      <c r="BE216" s="13"/>
      <c r="BF216" s="13"/>
      <c r="BG216" s="13"/>
      <c r="BH216" s="13"/>
      <c r="BI216" s="13"/>
      <c r="BJ216" s="13"/>
      <c r="BL216" s="226">
        <f>IF(ISBLANK($G216),"",COUNTA($G$4:G216))</f>
        <v>213</v>
      </c>
    </row>
    <row r="217" spans="1:64" s="226" customFormat="1" ht="25" customHeight="1" x14ac:dyDescent="0.35">
      <c r="A217" s="43" t="s">
        <v>1230</v>
      </c>
      <c r="B217" s="43" t="s">
        <v>128</v>
      </c>
      <c r="C217" s="10" t="s">
        <v>129</v>
      </c>
      <c r="D217" s="227" t="s">
        <v>50</v>
      </c>
      <c r="E217" s="10" t="s">
        <v>1780</v>
      </c>
      <c r="F217" s="110" t="s">
        <v>1781</v>
      </c>
      <c r="G217" s="46">
        <v>30</v>
      </c>
      <c r="H217" s="10"/>
      <c r="I217" s="10" t="s">
        <v>131</v>
      </c>
      <c r="J217" s="10" t="s">
        <v>132</v>
      </c>
      <c r="K217" s="47">
        <v>100</v>
      </c>
      <c r="L217" s="10" t="s">
        <v>299</v>
      </c>
      <c r="M217" s="10"/>
      <c r="N217" s="46"/>
      <c r="O217" s="48"/>
      <c r="P217" s="10" t="s">
        <v>149</v>
      </c>
      <c r="Q217" s="46" t="s">
        <v>136</v>
      </c>
      <c r="R217" s="46"/>
      <c r="S217" s="46"/>
      <c r="T217" s="46"/>
      <c r="U217" s="46"/>
      <c r="V217" s="46"/>
      <c r="W217" s="46"/>
      <c r="X217" s="46"/>
      <c r="Y217" s="46"/>
      <c r="Z217" s="46"/>
      <c r="AA217" s="46"/>
      <c r="AB217" s="46"/>
      <c r="AC217" s="46"/>
      <c r="AD217" s="46"/>
      <c r="AE217" s="46"/>
      <c r="AF217" s="210"/>
      <c r="AG217" s="46"/>
      <c r="AH217" s="46"/>
      <c r="AI217" s="10"/>
      <c r="AJ217" s="10"/>
      <c r="AK217" s="10"/>
      <c r="AL217" s="10"/>
      <c r="AM217" s="210"/>
      <c r="AN217" s="46"/>
      <c r="AO217" s="46"/>
      <c r="AP217" s="46"/>
      <c r="AQ217" s="46"/>
      <c r="AR217" s="49"/>
      <c r="AS217" s="210"/>
      <c r="AT217" s="49"/>
      <c r="AU217" s="50"/>
      <c r="AV217" s="50"/>
      <c r="AW217" s="51"/>
      <c r="AX217" s="51"/>
      <c r="AY217" s="13"/>
      <c r="AZ217" s="13"/>
      <c r="BA217" s="13"/>
      <c r="BB217" s="13"/>
      <c r="BC217" s="13"/>
      <c r="BD217" s="13"/>
      <c r="BE217" s="13"/>
      <c r="BF217" s="13"/>
      <c r="BG217" s="13"/>
      <c r="BH217" s="13"/>
      <c r="BI217" s="13"/>
      <c r="BJ217" s="13"/>
      <c r="BL217" s="226">
        <f>IF(ISBLANK($G217),"",COUNTA($G$4:G217))</f>
        <v>214</v>
      </c>
    </row>
    <row r="218" spans="1:64" s="226" customFormat="1" ht="25" customHeight="1" x14ac:dyDescent="0.35">
      <c r="A218" s="43" t="s">
        <v>1233</v>
      </c>
      <c r="B218" s="43" t="s">
        <v>128</v>
      </c>
      <c r="C218" s="10" t="s">
        <v>129</v>
      </c>
      <c r="D218" s="227" t="s">
        <v>50</v>
      </c>
      <c r="E218" s="10" t="s">
        <v>1780</v>
      </c>
      <c r="F218" s="110" t="s">
        <v>1781</v>
      </c>
      <c r="G218" s="46">
        <v>31</v>
      </c>
      <c r="H218" s="10"/>
      <c r="I218" s="10" t="s">
        <v>131</v>
      </c>
      <c r="J218" s="10" t="s">
        <v>147</v>
      </c>
      <c r="K218" s="47">
        <v>100</v>
      </c>
      <c r="L218" s="10" t="s">
        <v>299</v>
      </c>
      <c r="M218" s="10"/>
      <c r="N218" s="46"/>
      <c r="O218" s="48"/>
      <c r="P218" s="10" t="s">
        <v>149</v>
      </c>
      <c r="Q218" s="46" t="s">
        <v>136</v>
      </c>
      <c r="R218" s="46"/>
      <c r="S218" s="46"/>
      <c r="T218" s="46"/>
      <c r="U218" s="46"/>
      <c r="V218" s="46"/>
      <c r="W218" s="46"/>
      <c r="X218" s="46"/>
      <c r="Y218" s="46"/>
      <c r="Z218" s="46"/>
      <c r="AA218" s="46"/>
      <c r="AB218" s="46"/>
      <c r="AC218" s="46"/>
      <c r="AD218" s="46"/>
      <c r="AE218" s="46"/>
      <c r="AF218" s="210"/>
      <c r="AG218" s="46"/>
      <c r="AH218" s="46"/>
      <c r="AI218" s="10"/>
      <c r="AJ218" s="10"/>
      <c r="AK218" s="10"/>
      <c r="AL218" s="10"/>
      <c r="AM218" s="210"/>
      <c r="AN218" s="46"/>
      <c r="AO218" s="46"/>
      <c r="AP218" s="46"/>
      <c r="AQ218" s="46"/>
      <c r="AR218" s="49"/>
      <c r="AS218" s="210"/>
      <c r="AT218" s="49"/>
      <c r="AU218" s="50"/>
      <c r="AV218" s="50"/>
      <c r="AW218" s="51"/>
      <c r="AX218" s="51"/>
      <c r="AY218" s="13"/>
      <c r="AZ218" s="13"/>
      <c r="BA218" s="13"/>
      <c r="BB218" s="13"/>
      <c r="BC218" s="13"/>
      <c r="BD218" s="13"/>
      <c r="BE218" s="13"/>
      <c r="BF218" s="13"/>
      <c r="BG218" s="13"/>
      <c r="BH218" s="13"/>
      <c r="BI218" s="13"/>
      <c r="BJ218" s="13"/>
      <c r="BL218" s="226">
        <f>IF(ISBLANK($G218),"",COUNTA($G$4:G218))</f>
        <v>215</v>
      </c>
    </row>
    <row r="219" spans="1:64" s="226" customFormat="1" ht="25" customHeight="1" x14ac:dyDescent="0.35">
      <c r="A219" s="43" t="s">
        <v>1235</v>
      </c>
      <c r="B219" s="43" t="s">
        <v>128</v>
      </c>
      <c r="C219" s="10" t="s">
        <v>129</v>
      </c>
      <c r="D219" s="227" t="s">
        <v>50</v>
      </c>
      <c r="E219" s="10" t="s">
        <v>1782</v>
      </c>
      <c r="F219" s="110" t="s">
        <v>1783</v>
      </c>
      <c r="G219" s="46">
        <v>30</v>
      </c>
      <c r="H219" s="10"/>
      <c r="I219" s="10" t="s">
        <v>205</v>
      </c>
      <c r="J219" s="10" t="s">
        <v>147</v>
      </c>
      <c r="K219" s="47">
        <v>100</v>
      </c>
      <c r="L219" s="10" t="s">
        <v>300</v>
      </c>
      <c r="M219" s="10"/>
      <c r="N219" s="46"/>
      <c r="O219" s="48"/>
      <c r="P219" s="10" t="s">
        <v>149</v>
      </c>
      <c r="Q219" s="46" t="s">
        <v>136</v>
      </c>
      <c r="R219" s="46"/>
      <c r="S219" s="46"/>
      <c r="T219" s="46"/>
      <c r="U219" s="46"/>
      <c r="V219" s="46"/>
      <c r="W219" s="46"/>
      <c r="X219" s="46"/>
      <c r="Y219" s="46"/>
      <c r="Z219" s="46"/>
      <c r="AA219" s="46"/>
      <c r="AB219" s="46"/>
      <c r="AC219" s="46"/>
      <c r="AD219" s="46"/>
      <c r="AE219" s="46"/>
      <c r="AF219" s="210"/>
      <c r="AG219" s="46"/>
      <c r="AH219" s="46"/>
      <c r="AI219" s="10"/>
      <c r="AJ219" s="10"/>
      <c r="AK219" s="10"/>
      <c r="AL219" s="10"/>
      <c r="AM219" s="210"/>
      <c r="AN219" s="46"/>
      <c r="AO219" s="46"/>
      <c r="AP219" s="46"/>
      <c r="AQ219" s="46"/>
      <c r="AR219" s="49"/>
      <c r="AS219" s="210"/>
      <c r="AT219" s="49"/>
      <c r="AU219" s="50"/>
      <c r="AV219" s="50"/>
      <c r="AW219" s="51"/>
      <c r="AX219" s="51"/>
      <c r="AY219" s="13"/>
      <c r="AZ219" s="13"/>
      <c r="BA219" s="13"/>
      <c r="BB219" s="13"/>
      <c r="BC219" s="13"/>
      <c r="BD219" s="13"/>
      <c r="BE219" s="13"/>
      <c r="BF219" s="13"/>
      <c r="BG219" s="13"/>
      <c r="BH219" s="13"/>
      <c r="BI219" s="13"/>
      <c r="BJ219" s="13"/>
      <c r="BL219" s="226">
        <f>IF(ISBLANK($G219),"",COUNTA($G$4:G219))</f>
        <v>216</v>
      </c>
    </row>
    <row r="220" spans="1:64" s="226" customFormat="1" ht="25" customHeight="1" x14ac:dyDescent="0.35">
      <c r="A220" s="43" t="s">
        <v>1237</v>
      </c>
      <c r="B220" s="43" t="s">
        <v>128</v>
      </c>
      <c r="C220" s="10" t="s">
        <v>129</v>
      </c>
      <c r="D220" s="227" t="s">
        <v>50</v>
      </c>
      <c r="E220" s="10" t="s">
        <v>1782</v>
      </c>
      <c r="F220" s="110" t="s">
        <v>1783</v>
      </c>
      <c r="G220" s="46">
        <v>31</v>
      </c>
      <c r="H220" s="10"/>
      <c r="I220" s="10" t="s">
        <v>205</v>
      </c>
      <c r="J220" s="10" t="s">
        <v>159</v>
      </c>
      <c r="K220" s="47">
        <v>100</v>
      </c>
      <c r="L220" s="10" t="s">
        <v>300</v>
      </c>
      <c r="M220" s="10"/>
      <c r="N220" s="46"/>
      <c r="O220" s="48"/>
      <c r="P220" s="10" t="s">
        <v>149</v>
      </c>
      <c r="Q220" s="46" t="s">
        <v>136</v>
      </c>
      <c r="R220" s="46"/>
      <c r="S220" s="46"/>
      <c r="T220" s="46"/>
      <c r="U220" s="46"/>
      <c r="V220" s="46"/>
      <c r="W220" s="46"/>
      <c r="X220" s="46"/>
      <c r="Y220" s="46"/>
      <c r="Z220" s="46"/>
      <c r="AA220" s="46"/>
      <c r="AB220" s="46"/>
      <c r="AC220" s="46"/>
      <c r="AD220" s="46"/>
      <c r="AE220" s="46"/>
      <c r="AF220" s="210"/>
      <c r="AG220" s="46"/>
      <c r="AH220" s="46"/>
      <c r="AI220" s="10"/>
      <c r="AJ220" s="10"/>
      <c r="AK220" s="10"/>
      <c r="AL220" s="10"/>
      <c r="AM220" s="210"/>
      <c r="AN220" s="46"/>
      <c r="AO220" s="46"/>
      <c r="AP220" s="46"/>
      <c r="AQ220" s="46"/>
      <c r="AR220" s="49"/>
      <c r="AS220" s="210"/>
      <c r="AT220" s="49"/>
      <c r="AU220" s="50"/>
      <c r="AV220" s="50"/>
      <c r="AW220" s="51"/>
      <c r="AX220" s="51"/>
      <c r="AY220" s="13"/>
      <c r="AZ220" s="13"/>
      <c r="BA220" s="13"/>
      <c r="BB220" s="13"/>
      <c r="BC220" s="13"/>
      <c r="BD220" s="13"/>
      <c r="BE220" s="13"/>
      <c r="BF220" s="13"/>
      <c r="BG220" s="13"/>
      <c r="BH220" s="13"/>
      <c r="BI220" s="13"/>
      <c r="BJ220" s="13"/>
      <c r="BL220" s="226">
        <f>IF(ISBLANK($G220),"",COUNTA($G$4:G220))</f>
        <v>217</v>
      </c>
    </row>
    <row r="221" spans="1:64" s="226" customFormat="1" ht="25" customHeight="1" x14ac:dyDescent="0.35">
      <c r="A221" s="43" t="s">
        <v>1239</v>
      </c>
      <c r="B221" s="43" t="s">
        <v>128</v>
      </c>
      <c r="C221" s="10" t="s">
        <v>129</v>
      </c>
      <c r="D221" s="227" t="s">
        <v>52</v>
      </c>
      <c r="E221" s="10" t="s">
        <v>1784</v>
      </c>
      <c r="F221" s="110" t="s">
        <v>1785</v>
      </c>
      <c r="G221" s="46">
        <v>9</v>
      </c>
      <c r="H221" s="10"/>
      <c r="I221" s="10" t="s">
        <v>205</v>
      </c>
      <c r="J221" s="10" t="s">
        <v>147</v>
      </c>
      <c r="K221" s="47">
        <v>200</v>
      </c>
      <c r="L221" s="10" t="s">
        <v>301</v>
      </c>
      <c r="M221" s="10"/>
      <c r="N221" s="46"/>
      <c r="O221" s="48"/>
      <c r="P221" s="10" t="s">
        <v>149</v>
      </c>
      <c r="Q221" s="46" t="s">
        <v>136</v>
      </c>
      <c r="R221" s="46"/>
      <c r="S221" s="46"/>
      <c r="T221" s="46"/>
      <c r="U221" s="46"/>
      <c r="V221" s="46"/>
      <c r="W221" s="46"/>
      <c r="X221" s="46"/>
      <c r="Y221" s="46"/>
      <c r="Z221" s="46"/>
      <c r="AA221" s="46"/>
      <c r="AB221" s="46"/>
      <c r="AC221" s="46"/>
      <c r="AD221" s="46"/>
      <c r="AE221" s="46"/>
      <c r="AF221" s="210"/>
      <c r="AG221" s="46"/>
      <c r="AH221" s="46"/>
      <c r="AI221" s="10"/>
      <c r="AJ221" s="10"/>
      <c r="AK221" s="10"/>
      <c r="AL221" s="10"/>
      <c r="AM221" s="210"/>
      <c r="AN221" s="46"/>
      <c r="AO221" s="46"/>
      <c r="AP221" s="46"/>
      <c r="AQ221" s="46"/>
      <c r="AR221" s="49"/>
      <c r="AS221" s="210"/>
      <c r="AT221" s="49"/>
      <c r="AU221" s="50"/>
      <c r="AV221" s="50"/>
      <c r="AW221" s="51"/>
      <c r="AX221" s="51"/>
      <c r="AY221" s="13"/>
      <c r="AZ221" s="13"/>
      <c r="BA221" s="13"/>
      <c r="BB221" s="13"/>
      <c r="BC221" s="13"/>
      <c r="BD221" s="13"/>
      <c r="BE221" s="13"/>
      <c r="BF221" s="13"/>
      <c r="BG221" s="13"/>
      <c r="BH221" s="13"/>
      <c r="BI221" s="13"/>
      <c r="BJ221" s="13"/>
      <c r="BL221" s="226">
        <f>IF(ISBLANK($G221),"",COUNTA($G$4:G221))</f>
        <v>218</v>
      </c>
    </row>
    <row r="222" spans="1:64" s="226" customFormat="1" ht="25" customHeight="1" x14ac:dyDescent="0.35">
      <c r="A222" s="43" t="s">
        <v>1241</v>
      </c>
      <c r="B222" s="43" t="s">
        <v>128</v>
      </c>
      <c r="C222" s="10" t="s">
        <v>129</v>
      </c>
      <c r="D222" s="227" t="s">
        <v>52</v>
      </c>
      <c r="E222" s="10" t="s">
        <v>1784</v>
      </c>
      <c r="F222" s="110" t="s">
        <v>1785</v>
      </c>
      <c r="G222" s="46">
        <v>10</v>
      </c>
      <c r="H222" s="10"/>
      <c r="I222" s="10" t="s">
        <v>205</v>
      </c>
      <c r="J222" s="10" t="s">
        <v>159</v>
      </c>
      <c r="K222" s="47">
        <v>200</v>
      </c>
      <c r="L222" s="10" t="s">
        <v>301</v>
      </c>
      <c r="M222" s="10"/>
      <c r="N222" s="46"/>
      <c r="O222" s="48"/>
      <c r="P222" s="10" t="s">
        <v>149</v>
      </c>
      <c r="Q222" s="46" t="s">
        <v>136</v>
      </c>
      <c r="R222" s="46"/>
      <c r="S222" s="46"/>
      <c r="T222" s="46"/>
      <c r="U222" s="46"/>
      <c r="V222" s="46"/>
      <c r="W222" s="46"/>
      <c r="X222" s="46"/>
      <c r="Y222" s="46"/>
      <c r="Z222" s="46"/>
      <c r="AA222" s="46"/>
      <c r="AB222" s="46"/>
      <c r="AC222" s="46"/>
      <c r="AD222" s="46"/>
      <c r="AE222" s="46"/>
      <c r="AF222" s="210"/>
      <c r="AG222" s="46"/>
      <c r="AH222" s="46"/>
      <c r="AI222" s="10"/>
      <c r="AJ222" s="10"/>
      <c r="AK222" s="10"/>
      <c r="AL222" s="10"/>
      <c r="AM222" s="210"/>
      <c r="AN222" s="46"/>
      <c r="AO222" s="46"/>
      <c r="AP222" s="46"/>
      <c r="AQ222" s="46"/>
      <c r="AR222" s="49"/>
      <c r="AS222" s="210"/>
      <c r="AT222" s="49"/>
      <c r="AU222" s="50"/>
      <c r="AV222" s="50"/>
      <c r="AW222" s="51"/>
      <c r="AX222" s="51"/>
      <c r="AY222" s="13"/>
      <c r="AZ222" s="13"/>
      <c r="BA222" s="13"/>
      <c r="BB222" s="13"/>
      <c r="BC222" s="13"/>
      <c r="BD222" s="13"/>
      <c r="BE222" s="13"/>
      <c r="BF222" s="13"/>
      <c r="BG222" s="13"/>
      <c r="BH222" s="13"/>
      <c r="BI222" s="13"/>
      <c r="BJ222" s="13"/>
      <c r="BL222" s="226">
        <f>IF(ISBLANK($G222),"",COUNTA($G$4:G222))</f>
        <v>219</v>
      </c>
    </row>
    <row r="223" spans="1:64" s="226" customFormat="1" ht="25" customHeight="1" x14ac:dyDescent="0.35">
      <c r="A223" s="43" t="s">
        <v>1243</v>
      </c>
      <c r="B223" s="43" t="s">
        <v>128</v>
      </c>
      <c r="C223" s="10" t="s">
        <v>129</v>
      </c>
      <c r="D223" s="227" t="s">
        <v>52</v>
      </c>
      <c r="E223" s="10" t="s">
        <v>1786</v>
      </c>
      <c r="F223" s="110" t="s">
        <v>1787</v>
      </c>
      <c r="G223" s="46">
        <v>9</v>
      </c>
      <c r="H223" s="10"/>
      <c r="I223" s="10" t="s">
        <v>205</v>
      </c>
      <c r="J223" s="10" t="s">
        <v>147</v>
      </c>
      <c r="K223" s="47">
        <v>200</v>
      </c>
      <c r="L223" s="10" t="s">
        <v>302</v>
      </c>
      <c r="M223" s="10"/>
      <c r="N223" s="46"/>
      <c r="O223" s="48"/>
      <c r="P223" s="10" t="s">
        <v>149</v>
      </c>
      <c r="Q223" s="46" t="s">
        <v>136</v>
      </c>
      <c r="R223" s="46"/>
      <c r="S223" s="46"/>
      <c r="T223" s="46"/>
      <c r="U223" s="46"/>
      <c r="V223" s="46"/>
      <c r="W223" s="46"/>
      <c r="X223" s="46"/>
      <c r="Y223" s="46"/>
      <c r="Z223" s="46"/>
      <c r="AA223" s="46"/>
      <c r="AB223" s="46"/>
      <c r="AC223" s="46"/>
      <c r="AD223" s="46"/>
      <c r="AE223" s="46"/>
      <c r="AF223" s="210"/>
      <c r="AG223" s="46"/>
      <c r="AH223" s="46"/>
      <c r="AI223" s="10"/>
      <c r="AJ223" s="10"/>
      <c r="AK223" s="10"/>
      <c r="AL223" s="10"/>
      <c r="AM223" s="210"/>
      <c r="AN223" s="46"/>
      <c r="AO223" s="46"/>
      <c r="AP223" s="46"/>
      <c r="AQ223" s="46"/>
      <c r="AR223" s="49"/>
      <c r="AS223" s="210"/>
      <c r="AT223" s="49"/>
      <c r="AU223" s="50"/>
      <c r="AV223" s="50"/>
      <c r="AW223" s="51"/>
      <c r="AX223" s="51"/>
      <c r="AY223" s="13"/>
      <c r="AZ223" s="13"/>
      <c r="BA223" s="13"/>
      <c r="BB223" s="13"/>
      <c r="BC223" s="13"/>
      <c r="BD223" s="13"/>
      <c r="BE223" s="13"/>
      <c r="BF223" s="13"/>
      <c r="BG223" s="13"/>
      <c r="BH223" s="13"/>
      <c r="BI223" s="13"/>
      <c r="BJ223" s="13"/>
      <c r="BL223" s="226">
        <f>IF(ISBLANK($G223),"",COUNTA($G$4:G223))</f>
        <v>220</v>
      </c>
    </row>
    <row r="224" spans="1:64" s="226" customFormat="1" ht="25" customHeight="1" x14ac:dyDescent="0.35">
      <c r="A224" s="43" t="s">
        <v>1245</v>
      </c>
      <c r="B224" s="43" t="s">
        <v>128</v>
      </c>
      <c r="C224" s="10" t="s">
        <v>129</v>
      </c>
      <c r="D224" s="227" t="s">
        <v>52</v>
      </c>
      <c r="E224" s="10" t="s">
        <v>1786</v>
      </c>
      <c r="F224" s="110" t="s">
        <v>1787</v>
      </c>
      <c r="G224" s="46">
        <v>10</v>
      </c>
      <c r="H224" s="10"/>
      <c r="I224" s="10" t="s">
        <v>205</v>
      </c>
      <c r="J224" s="10" t="s">
        <v>159</v>
      </c>
      <c r="K224" s="47">
        <v>200</v>
      </c>
      <c r="L224" s="10" t="s">
        <v>302</v>
      </c>
      <c r="M224" s="10"/>
      <c r="N224" s="46"/>
      <c r="O224" s="48"/>
      <c r="P224" s="10" t="s">
        <v>149</v>
      </c>
      <c r="Q224" s="46" t="s">
        <v>136</v>
      </c>
      <c r="R224" s="46"/>
      <c r="S224" s="46"/>
      <c r="T224" s="46"/>
      <c r="U224" s="46"/>
      <c r="V224" s="46"/>
      <c r="W224" s="46"/>
      <c r="X224" s="46"/>
      <c r="Y224" s="46"/>
      <c r="Z224" s="46"/>
      <c r="AA224" s="46"/>
      <c r="AB224" s="46"/>
      <c r="AC224" s="46"/>
      <c r="AD224" s="46"/>
      <c r="AE224" s="46"/>
      <c r="AF224" s="210"/>
      <c r="AG224" s="46"/>
      <c r="AH224" s="46"/>
      <c r="AI224" s="10"/>
      <c r="AJ224" s="10"/>
      <c r="AK224" s="10"/>
      <c r="AL224" s="10"/>
      <c r="AM224" s="210"/>
      <c r="AN224" s="46"/>
      <c r="AO224" s="46"/>
      <c r="AP224" s="46"/>
      <c r="AQ224" s="46"/>
      <c r="AR224" s="49"/>
      <c r="AS224" s="210"/>
      <c r="AT224" s="49"/>
      <c r="AU224" s="50"/>
      <c r="AV224" s="50"/>
      <c r="AW224" s="51"/>
      <c r="AX224" s="51"/>
      <c r="AY224" s="13"/>
      <c r="AZ224" s="13"/>
      <c r="BA224" s="13"/>
      <c r="BB224" s="13"/>
      <c r="BC224" s="13"/>
      <c r="BD224" s="13"/>
      <c r="BE224" s="13"/>
      <c r="BF224" s="13"/>
      <c r="BG224" s="13"/>
      <c r="BH224" s="13"/>
      <c r="BI224" s="13"/>
      <c r="BJ224" s="13"/>
      <c r="BL224" s="226">
        <f>IF(ISBLANK($G224),"",COUNTA($G$4:G224))</f>
        <v>221</v>
      </c>
    </row>
    <row r="225" spans="1:64" s="226" customFormat="1" ht="25" customHeight="1" x14ac:dyDescent="0.35">
      <c r="A225" s="43" t="s">
        <v>1247</v>
      </c>
      <c r="B225" s="43" t="s">
        <v>128</v>
      </c>
      <c r="C225" s="10" t="s">
        <v>129</v>
      </c>
      <c r="D225" s="227" t="s">
        <v>53</v>
      </c>
      <c r="E225" s="238" t="s">
        <v>1788</v>
      </c>
      <c r="F225" s="239" t="s">
        <v>1788</v>
      </c>
      <c r="G225" s="46">
        <v>36</v>
      </c>
      <c r="H225" s="10"/>
      <c r="I225" s="10" t="s">
        <v>158</v>
      </c>
      <c r="J225" s="10" t="s">
        <v>159</v>
      </c>
      <c r="K225" s="47">
        <v>20</v>
      </c>
      <c r="L225" s="10" t="s">
        <v>303</v>
      </c>
      <c r="M225" s="10"/>
      <c r="N225" s="46"/>
      <c r="O225" s="48"/>
      <c r="P225" s="10" t="s">
        <v>160</v>
      </c>
      <c r="Q225" s="46" t="s">
        <v>136</v>
      </c>
      <c r="R225" s="46"/>
      <c r="S225" s="46"/>
      <c r="T225" s="46"/>
      <c r="U225" s="46"/>
      <c r="V225" s="46"/>
      <c r="W225" s="46"/>
      <c r="X225" s="46"/>
      <c r="Y225" s="46"/>
      <c r="Z225" s="46"/>
      <c r="AA225" s="46"/>
      <c r="AB225" s="46"/>
      <c r="AC225" s="46"/>
      <c r="AD225" s="46"/>
      <c r="AE225" s="46"/>
      <c r="AF225" s="210"/>
      <c r="AG225" s="46"/>
      <c r="AH225" s="46"/>
      <c r="AI225" s="10"/>
      <c r="AJ225" s="10"/>
      <c r="AK225" s="10"/>
      <c r="AL225" s="10"/>
      <c r="AM225" s="210"/>
      <c r="AN225" s="46"/>
      <c r="AO225" s="46"/>
      <c r="AP225" s="46"/>
      <c r="AQ225" s="46"/>
      <c r="AR225" s="49"/>
      <c r="AS225" s="210"/>
      <c r="AT225" s="49"/>
      <c r="AU225" s="50"/>
      <c r="AV225" s="50"/>
      <c r="AW225" s="51"/>
      <c r="AX225" s="51"/>
      <c r="AY225" s="13"/>
      <c r="AZ225" s="13"/>
      <c r="BA225" s="13"/>
      <c r="BB225" s="13"/>
      <c r="BC225" s="13"/>
      <c r="BD225" s="13"/>
      <c r="BE225" s="13"/>
      <c r="BF225" s="13"/>
      <c r="BG225" s="13"/>
      <c r="BH225" s="13"/>
      <c r="BI225" s="13"/>
      <c r="BJ225" s="13"/>
      <c r="BL225" s="226">
        <f>IF(ISBLANK($G225),"",COUNTA($G$4:G225))</f>
        <v>222</v>
      </c>
    </row>
    <row r="226" spans="1:64" s="226" customFormat="1" ht="25" customHeight="1" x14ac:dyDescent="0.35">
      <c r="A226" s="43" t="s">
        <v>1249</v>
      </c>
      <c r="B226" s="43" t="s">
        <v>128</v>
      </c>
      <c r="C226" s="10" t="s">
        <v>129</v>
      </c>
      <c r="D226" s="227" t="s">
        <v>53</v>
      </c>
      <c r="E226" s="238" t="s">
        <v>1788</v>
      </c>
      <c r="F226" s="239" t="s">
        <v>1788</v>
      </c>
      <c r="G226" s="46">
        <v>37</v>
      </c>
      <c r="H226" s="10"/>
      <c r="I226" s="10" t="s">
        <v>158</v>
      </c>
      <c r="J226" s="10" t="s">
        <v>159</v>
      </c>
      <c r="K226" s="47">
        <v>20</v>
      </c>
      <c r="L226" s="10" t="s">
        <v>303</v>
      </c>
      <c r="M226" s="10"/>
      <c r="N226" s="46"/>
      <c r="O226" s="48"/>
      <c r="P226" s="10" t="s">
        <v>160</v>
      </c>
      <c r="Q226" s="46" t="s">
        <v>136</v>
      </c>
      <c r="R226" s="46"/>
      <c r="S226" s="46"/>
      <c r="T226" s="46"/>
      <c r="U226" s="46"/>
      <c r="V226" s="46"/>
      <c r="W226" s="46"/>
      <c r="X226" s="46"/>
      <c r="Y226" s="46"/>
      <c r="Z226" s="46"/>
      <c r="AA226" s="46"/>
      <c r="AB226" s="46"/>
      <c r="AC226" s="46"/>
      <c r="AD226" s="46"/>
      <c r="AE226" s="46"/>
      <c r="AF226" s="210"/>
      <c r="AG226" s="46"/>
      <c r="AH226" s="46"/>
      <c r="AI226" s="10"/>
      <c r="AJ226" s="10"/>
      <c r="AK226" s="10"/>
      <c r="AL226" s="10"/>
      <c r="AM226" s="210"/>
      <c r="AN226" s="46"/>
      <c r="AO226" s="46"/>
      <c r="AP226" s="46"/>
      <c r="AQ226" s="46"/>
      <c r="AR226" s="49"/>
      <c r="AS226" s="210"/>
      <c r="AT226" s="49"/>
      <c r="AU226" s="50"/>
      <c r="AV226" s="50"/>
      <c r="AW226" s="51"/>
      <c r="AX226" s="51"/>
      <c r="AY226" s="13"/>
      <c r="AZ226" s="13"/>
      <c r="BA226" s="13"/>
      <c r="BB226" s="13"/>
      <c r="BC226" s="13"/>
      <c r="BD226" s="13"/>
      <c r="BE226" s="13"/>
      <c r="BF226" s="13"/>
      <c r="BG226" s="13"/>
      <c r="BH226" s="13"/>
      <c r="BI226" s="13"/>
      <c r="BJ226" s="13"/>
      <c r="BL226" s="226">
        <f>IF(ISBLANK($G226),"",COUNTA($G$4:G226))</f>
        <v>223</v>
      </c>
    </row>
    <row r="227" spans="1:64" s="226" customFormat="1" ht="25" customHeight="1" x14ac:dyDescent="0.35">
      <c r="A227" s="43" t="s">
        <v>1251</v>
      </c>
      <c r="B227" s="43" t="s">
        <v>128</v>
      </c>
      <c r="C227" s="10" t="s">
        <v>129</v>
      </c>
      <c r="D227" s="227" t="s">
        <v>53</v>
      </c>
      <c r="E227" s="10" t="s">
        <v>1789</v>
      </c>
      <c r="F227" s="110" t="s">
        <v>1790</v>
      </c>
      <c r="G227" s="46">
        <v>11</v>
      </c>
      <c r="H227" s="10"/>
      <c r="I227" s="10" t="s">
        <v>146</v>
      </c>
      <c r="J227" s="10" t="s">
        <v>147</v>
      </c>
      <c r="K227" s="47">
        <v>300</v>
      </c>
      <c r="L227" s="10" t="s">
        <v>304</v>
      </c>
      <c r="M227" s="10"/>
      <c r="N227" s="46"/>
      <c r="O227" s="48"/>
      <c r="P227" s="10" t="s">
        <v>149</v>
      </c>
      <c r="Q227" s="46" t="s">
        <v>136</v>
      </c>
      <c r="R227" s="46"/>
      <c r="S227" s="46"/>
      <c r="T227" s="46"/>
      <c r="U227" s="46"/>
      <c r="V227" s="46"/>
      <c r="W227" s="46"/>
      <c r="X227" s="46"/>
      <c r="Y227" s="46"/>
      <c r="Z227" s="46"/>
      <c r="AA227" s="46"/>
      <c r="AB227" s="46"/>
      <c r="AC227" s="46"/>
      <c r="AD227" s="46"/>
      <c r="AE227" s="46"/>
      <c r="AF227" s="210"/>
      <c r="AG227" s="46"/>
      <c r="AH227" s="46"/>
      <c r="AI227" s="10"/>
      <c r="AJ227" s="10"/>
      <c r="AK227" s="10"/>
      <c r="AL227" s="10"/>
      <c r="AM227" s="210"/>
      <c r="AN227" s="46"/>
      <c r="AO227" s="46"/>
      <c r="AP227" s="46"/>
      <c r="AQ227" s="46"/>
      <c r="AR227" s="49"/>
      <c r="AS227" s="210"/>
      <c r="AT227" s="49"/>
      <c r="AU227" s="50"/>
      <c r="AV227" s="50"/>
      <c r="AW227" s="51"/>
      <c r="AX227" s="51"/>
      <c r="AY227" s="13"/>
      <c r="AZ227" s="13"/>
      <c r="BA227" s="13"/>
      <c r="BB227" s="13"/>
      <c r="BC227" s="13"/>
      <c r="BD227" s="13"/>
      <c r="BE227" s="13"/>
      <c r="BF227" s="13"/>
      <c r="BG227" s="13"/>
      <c r="BH227" s="13"/>
      <c r="BI227" s="13"/>
      <c r="BJ227" s="13"/>
      <c r="BL227" s="226">
        <f>IF(ISBLANK($G227),"",COUNTA($G$4:G227))</f>
        <v>224</v>
      </c>
    </row>
    <row r="228" spans="1:64" s="226" customFormat="1" ht="25" customHeight="1" x14ac:dyDescent="0.35">
      <c r="A228" s="43" t="s">
        <v>1253</v>
      </c>
      <c r="B228" s="43" t="s">
        <v>128</v>
      </c>
      <c r="C228" s="10" t="s">
        <v>129</v>
      </c>
      <c r="D228" s="227" t="s">
        <v>53</v>
      </c>
      <c r="E228" s="10" t="s">
        <v>1789</v>
      </c>
      <c r="F228" s="110" t="s">
        <v>1790</v>
      </c>
      <c r="G228" s="46">
        <v>12</v>
      </c>
      <c r="H228" s="10"/>
      <c r="I228" s="10" t="s">
        <v>146</v>
      </c>
      <c r="J228" s="10" t="s">
        <v>147</v>
      </c>
      <c r="K228" s="47">
        <v>300</v>
      </c>
      <c r="L228" s="10" t="s">
        <v>304</v>
      </c>
      <c r="M228" s="10"/>
      <c r="N228" s="46"/>
      <c r="O228" s="48"/>
      <c r="P228" s="10" t="s">
        <v>149</v>
      </c>
      <c r="Q228" s="46" t="s">
        <v>136</v>
      </c>
      <c r="R228" s="46"/>
      <c r="S228" s="46"/>
      <c r="T228" s="46"/>
      <c r="U228" s="46"/>
      <c r="V228" s="46"/>
      <c r="W228" s="46"/>
      <c r="X228" s="46"/>
      <c r="Y228" s="46"/>
      <c r="Z228" s="46"/>
      <c r="AA228" s="46"/>
      <c r="AB228" s="46"/>
      <c r="AC228" s="46"/>
      <c r="AD228" s="46"/>
      <c r="AE228" s="46"/>
      <c r="AF228" s="210"/>
      <c r="AG228" s="46"/>
      <c r="AH228" s="46"/>
      <c r="AI228" s="10"/>
      <c r="AJ228" s="10"/>
      <c r="AK228" s="10"/>
      <c r="AL228" s="10"/>
      <c r="AM228" s="210"/>
      <c r="AN228" s="46"/>
      <c r="AO228" s="46"/>
      <c r="AP228" s="46"/>
      <c r="AQ228" s="46"/>
      <c r="AR228" s="49"/>
      <c r="AS228" s="210"/>
      <c r="AT228" s="49"/>
      <c r="AU228" s="50"/>
      <c r="AV228" s="50"/>
      <c r="AW228" s="51"/>
      <c r="AX228" s="51"/>
      <c r="AY228" s="13"/>
      <c r="AZ228" s="13"/>
      <c r="BA228" s="13"/>
      <c r="BB228" s="13"/>
      <c r="BC228" s="13"/>
      <c r="BD228" s="13"/>
      <c r="BE228" s="13"/>
      <c r="BF228" s="13"/>
      <c r="BG228" s="13"/>
      <c r="BH228" s="13"/>
      <c r="BI228" s="13"/>
      <c r="BJ228" s="13"/>
      <c r="BL228" s="226">
        <f>IF(ISBLANK($G228),"",COUNTA($G$4:G228))</f>
        <v>225</v>
      </c>
    </row>
    <row r="229" spans="1:64" s="226" customFormat="1" ht="25" customHeight="1" x14ac:dyDescent="0.35">
      <c r="A229" s="43" t="s">
        <v>1255</v>
      </c>
      <c r="B229" s="43" t="s">
        <v>128</v>
      </c>
      <c r="C229" s="10" t="s">
        <v>129</v>
      </c>
      <c r="D229" s="227" t="s">
        <v>53</v>
      </c>
      <c r="E229" s="10" t="s">
        <v>1791</v>
      </c>
      <c r="F229" s="110" t="s">
        <v>1792</v>
      </c>
      <c r="G229" s="46">
        <v>30</v>
      </c>
      <c r="H229" s="10"/>
      <c r="I229" s="10" t="s">
        <v>205</v>
      </c>
      <c r="J229" s="10" t="s">
        <v>147</v>
      </c>
      <c r="K229" s="47">
        <v>100</v>
      </c>
      <c r="L229" s="10" t="s">
        <v>304</v>
      </c>
      <c r="M229" s="10"/>
      <c r="N229" s="46"/>
      <c r="O229" s="48"/>
      <c r="P229" s="10" t="s">
        <v>149</v>
      </c>
      <c r="Q229" s="46" t="s">
        <v>136</v>
      </c>
      <c r="R229" s="46"/>
      <c r="S229" s="46"/>
      <c r="T229" s="46"/>
      <c r="U229" s="46"/>
      <c r="V229" s="46"/>
      <c r="W229" s="46"/>
      <c r="X229" s="46"/>
      <c r="Y229" s="46"/>
      <c r="Z229" s="46"/>
      <c r="AA229" s="46"/>
      <c r="AB229" s="46"/>
      <c r="AC229" s="46"/>
      <c r="AD229" s="46"/>
      <c r="AE229" s="46"/>
      <c r="AF229" s="210"/>
      <c r="AG229" s="46"/>
      <c r="AH229" s="46"/>
      <c r="AI229" s="10"/>
      <c r="AJ229" s="10"/>
      <c r="AK229" s="10"/>
      <c r="AL229" s="10"/>
      <c r="AM229" s="210"/>
      <c r="AN229" s="46"/>
      <c r="AO229" s="46"/>
      <c r="AP229" s="46"/>
      <c r="AQ229" s="46"/>
      <c r="AR229" s="49"/>
      <c r="AS229" s="210"/>
      <c r="AT229" s="49"/>
      <c r="AU229" s="50"/>
      <c r="AV229" s="50"/>
      <c r="AW229" s="51"/>
      <c r="AX229" s="51"/>
      <c r="AY229" s="13"/>
      <c r="AZ229" s="13"/>
      <c r="BA229" s="13"/>
      <c r="BB229" s="13"/>
      <c r="BC229" s="13"/>
      <c r="BD229" s="13"/>
      <c r="BE229" s="13"/>
      <c r="BF229" s="13"/>
      <c r="BG229" s="13"/>
      <c r="BH229" s="13"/>
      <c r="BI229" s="13"/>
      <c r="BJ229" s="13"/>
      <c r="BL229" s="226">
        <f>IF(ISBLANK($G229),"",COUNTA($G$4:G229))</f>
        <v>226</v>
      </c>
    </row>
    <row r="230" spans="1:64" s="226" customFormat="1" ht="25" customHeight="1" x14ac:dyDescent="0.35">
      <c r="A230" s="43" t="s">
        <v>1257</v>
      </c>
      <c r="B230" s="43" t="s">
        <v>128</v>
      </c>
      <c r="C230" s="10" t="s">
        <v>129</v>
      </c>
      <c r="D230" s="227" t="s">
        <v>53</v>
      </c>
      <c r="E230" s="10" t="s">
        <v>1791</v>
      </c>
      <c r="F230" s="110" t="s">
        <v>1792</v>
      </c>
      <c r="G230" s="46">
        <v>31</v>
      </c>
      <c r="H230" s="10"/>
      <c r="I230" s="10" t="s">
        <v>205</v>
      </c>
      <c r="J230" s="10" t="s">
        <v>159</v>
      </c>
      <c r="K230" s="47">
        <v>100</v>
      </c>
      <c r="L230" s="10" t="s">
        <v>304</v>
      </c>
      <c r="M230" s="10"/>
      <c r="N230" s="46"/>
      <c r="O230" s="48"/>
      <c r="P230" s="10" t="s">
        <v>149</v>
      </c>
      <c r="Q230" s="46" t="s">
        <v>136</v>
      </c>
      <c r="R230" s="46"/>
      <c r="S230" s="46"/>
      <c r="T230" s="46"/>
      <c r="U230" s="46"/>
      <c r="V230" s="46"/>
      <c r="W230" s="46"/>
      <c r="X230" s="46"/>
      <c r="Y230" s="46"/>
      <c r="Z230" s="46"/>
      <c r="AA230" s="46"/>
      <c r="AB230" s="46"/>
      <c r="AC230" s="46"/>
      <c r="AD230" s="46"/>
      <c r="AE230" s="46"/>
      <c r="AF230" s="210"/>
      <c r="AG230" s="46"/>
      <c r="AH230" s="46"/>
      <c r="AI230" s="10"/>
      <c r="AJ230" s="10"/>
      <c r="AK230" s="10"/>
      <c r="AL230" s="10"/>
      <c r="AM230" s="210"/>
      <c r="AN230" s="46"/>
      <c r="AO230" s="46"/>
      <c r="AP230" s="46"/>
      <c r="AQ230" s="46"/>
      <c r="AR230" s="49"/>
      <c r="AS230" s="210"/>
      <c r="AT230" s="49"/>
      <c r="AU230" s="50"/>
      <c r="AV230" s="50"/>
      <c r="AW230" s="51"/>
      <c r="AX230" s="51"/>
      <c r="AY230" s="13"/>
      <c r="AZ230" s="13"/>
      <c r="BA230" s="13"/>
      <c r="BB230" s="13"/>
      <c r="BC230" s="13"/>
      <c r="BD230" s="13"/>
      <c r="BE230" s="13"/>
      <c r="BF230" s="13"/>
      <c r="BG230" s="13"/>
      <c r="BH230" s="13"/>
      <c r="BI230" s="13"/>
      <c r="BJ230" s="13"/>
      <c r="BL230" s="226">
        <f>IF(ISBLANK($G230),"",COUNTA($G$4:G230))</f>
        <v>227</v>
      </c>
    </row>
    <row r="231" spans="1:64" s="226" customFormat="1" ht="25" customHeight="1" x14ac:dyDescent="0.35">
      <c r="A231" s="43" t="s">
        <v>1259</v>
      </c>
      <c r="B231" s="43" t="s">
        <v>128</v>
      </c>
      <c r="C231" s="10" t="s">
        <v>129</v>
      </c>
      <c r="D231" s="227" t="s">
        <v>53</v>
      </c>
      <c r="E231" s="10" t="s">
        <v>1793</v>
      </c>
      <c r="F231" s="110" t="s">
        <v>1794</v>
      </c>
      <c r="G231" s="46">
        <v>30</v>
      </c>
      <c r="H231" s="10"/>
      <c r="I231" s="10" t="s">
        <v>205</v>
      </c>
      <c r="J231" s="10" t="s">
        <v>147</v>
      </c>
      <c r="K231" s="47">
        <v>100</v>
      </c>
      <c r="L231" s="10" t="s">
        <v>305</v>
      </c>
      <c r="M231" s="10"/>
      <c r="N231" s="46"/>
      <c r="O231" s="48"/>
      <c r="P231" s="10" t="s">
        <v>149</v>
      </c>
      <c r="Q231" s="46" t="s">
        <v>136</v>
      </c>
      <c r="R231" s="46"/>
      <c r="S231" s="46"/>
      <c r="T231" s="46"/>
      <c r="U231" s="46"/>
      <c r="V231" s="46"/>
      <c r="W231" s="46"/>
      <c r="X231" s="46"/>
      <c r="Y231" s="46"/>
      <c r="Z231" s="46"/>
      <c r="AA231" s="46"/>
      <c r="AB231" s="46"/>
      <c r="AC231" s="46"/>
      <c r="AD231" s="46"/>
      <c r="AE231" s="46"/>
      <c r="AF231" s="210"/>
      <c r="AG231" s="46"/>
      <c r="AH231" s="46"/>
      <c r="AI231" s="10"/>
      <c r="AJ231" s="10"/>
      <c r="AK231" s="10"/>
      <c r="AL231" s="10"/>
      <c r="AM231" s="210"/>
      <c r="AN231" s="46"/>
      <c r="AO231" s="46"/>
      <c r="AP231" s="46"/>
      <c r="AQ231" s="46"/>
      <c r="AR231" s="49"/>
      <c r="AS231" s="210"/>
      <c r="AT231" s="49"/>
      <c r="AU231" s="50"/>
      <c r="AV231" s="50"/>
      <c r="AW231" s="51"/>
      <c r="AX231" s="51"/>
      <c r="AY231" s="13"/>
      <c r="AZ231" s="13"/>
      <c r="BA231" s="13"/>
      <c r="BB231" s="13"/>
      <c r="BC231" s="13"/>
      <c r="BD231" s="13"/>
      <c r="BE231" s="13"/>
      <c r="BF231" s="13"/>
      <c r="BG231" s="13"/>
      <c r="BH231" s="13"/>
      <c r="BI231" s="13"/>
      <c r="BJ231" s="13"/>
      <c r="BL231" s="226">
        <f>IF(ISBLANK($G231),"",COUNTA($G$4:G231))</f>
        <v>228</v>
      </c>
    </row>
    <row r="232" spans="1:64" s="226" customFormat="1" ht="25" customHeight="1" x14ac:dyDescent="0.35">
      <c r="A232" s="43" t="s">
        <v>1261</v>
      </c>
      <c r="B232" s="43" t="s">
        <v>128</v>
      </c>
      <c r="C232" s="10" t="s">
        <v>129</v>
      </c>
      <c r="D232" s="227" t="s">
        <v>53</v>
      </c>
      <c r="E232" s="10" t="s">
        <v>1793</v>
      </c>
      <c r="F232" s="110" t="s">
        <v>1794</v>
      </c>
      <c r="G232" s="46">
        <v>31</v>
      </c>
      <c r="H232" s="10"/>
      <c r="I232" s="10" t="s">
        <v>205</v>
      </c>
      <c r="J232" s="10" t="s">
        <v>159</v>
      </c>
      <c r="K232" s="47">
        <v>100</v>
      </c>
      <c r="L232" s="10" t="s">
        <v>305</v>
      </c>
      <c r="M232" s="10"/>
      <c r="N232" s="46"/>
      <c r="O232" s="48"/>
      <c r="P232" s="10" t="s">
        <v>149</v>
      </c>
      <c r="Q232" s="46" t="s">
        <v>136</v>
      </c>
      <c r="R232" s="46"/>
      <c r="S232" s="46"/>
      <c r="T232" s="46"/>
      <c r="U232" s="46"/>
      <c r="V232" s="46"/>
      <c r="W232" s="46"/>
      <c r="X232" s="46"/>
      <c r="Y232" s="46"/>
      <c r="Z232" s="46"/>
      <c r="AA232" s="46"/>
      <c r="AB232" s="46"/>
      <c r="AC232" s="46"/>
      <c r="AD232" s="46"/>
      <c r="AE232" s="46"/>
      <c r="AF232" s="210"/>
      <c r="AG232" s="46"/>
      <c r="AH232" s="46"/>
      <c r="AI232" s="10"/>
      <c r="AJ232" s="10"/>
      <c r="AK232" s="10"/>
      <c r="AL232" s="10"/>
      <c r="AM232" s="210"/>
      <c r="AN232" s="46"/>
      <c r="AO232" s="46"/>
      <c r="AP232" s="46"/>
      <c r="AQ232" s="46"/>
      <c r="AR232" s="49"/>
      <c r="AS232" s="210"/>
      <c r="AT232" s="49"/>
      <c r="AU232" s="50"/>
      <c r="AV232" s="50"/>
      <c r="AW232" s="51"/>
      <c r="AX232" s="51"/>
      <c r="AY232" s="13"/>
      <c r="AZ232" s="13"/>
      <c r="BA232" s="13"/>
      <c r="BB232" s="13"/>
      <c r="BC232" s="13"/>
      <c r="BD232" s="13"/>
      <c r="BE232" s="13"/>
      <c r="BF232" s="13"/>
      <c r="BG232" s="13"/>
      <c r="BH232" s="13"/>
      <c r="BI232" s="13"/>
      <c r="BJ232" s="13"/>
      <c r="BL232" s="226">
        <f>IF(ISBLANK($G232),"",COUNTA($G$4:G232))</f>
        <v>229</v>
      </c>
    </row>
    <row r="233" spans="1:64" s="226" customFormat="1" ht="25" customHeight="1" x14ac:dyDescent="0.35">
      <c r="A233" s="43" t="s">
        <v>1263</v>
      </c>
      <c r="B233" s="43" t="s">
        <v>128</v>
      </c>
      <c r="C233" s="10" t="s">
        <v>129</v>
      </c>
      <c r="D233" s="227" t="s">
        <v>54</v>
      </c>
      <c r="E233" s="10" t="s">
        <v>1605</v>
      </c>
      <c r="F233" s="110" t="s">
        <v>1606</v>
      </c>
      <c r="G233" s="46">
        <v>36</v>
      </c>
      <c r="H233" s="10"/>
      <c r="I233" s="10" t="s">
        <v>158</v>
      </c>
      <c r="J233" s="10" t="s">
        <v>159</v>
      </c>
      <c r="K233" s="47">
        <v>20</v>
      </c>
      <c r="L233" s="10" t="s">
        <v>306</v>
      </c>
      <c r="M233" s="10"/>
      <c r="N233" s="46"/>
      <c r="O233" s="48"/>
      <c r="P233" s="10" t="s">
        <v>160</v>
      </c>
      <c r="Q233" s="46" t="s">
        <v>136</v>
      </c>
      <c r="R233" s="46"/>
      <c r="S233" s="46"/>
      <c r="T233" s="46"/>
      <c r="U233" s="46"/>
      <c r="V233" s="46"/>
      <c r="W233" s="46"/>
      <c r="X233" s="46"/>
      <c r="Y233" s="46"/>
      <c r="Z233" s="46"/>
      <c r="AA233" s="46"/>
      <c r="AB233" s="46"/>
      <c r="AC233" s="46"/>
      <c r="AD233" s="46"/>
      <c r="AE233" s="46"/>
      <c r="AF233" s="210"/>
      <c r="AG233" s="46"/>
      <c r="AH233" s="46"/>
      <c r="AI233" s="10"/>
      <c r="AJ233" s="10"/>
      <c r="AK233" s="10"/>
      <c r="AL233" s="10"/>
      <c r="AM233" s="210"/>
      <c r="AN233" s="46"/>
      <c r="AO233" s="46"/>
      <c r="AP233" s="46"/>
      <c r="AQ233" s="46"/>
      <c r="AR233" s="49"/>
      <c r="AS233" s="210"/>
      <c r="AT233" s="49"/>
      <c r="AU233" s="50"/>
      <c r="AV233" s="50"/>
      <c r="AW233" s="51"/>
      <c r="AX233" s="51"/>
      <c r="AY233" s="13"/>
      <c r="AZ233" s="13"/>
      <c r="BA233" s="13"/>
      <c r="BB233" s="13"/>
      <c r="BC233" s="13"/>
      <c r="BD233" s="13"/>
      <c r="BE233" s="13"/>
      <c r="BF233" s="13"/>
      <c r="BG233" s="13"/>
      <c r="BH233" s="13"/>
      <c r="BI233" s="13"/>
      <c r="BJ233" s="13"/>
      <c r="BL233" s="226">
        <f>IF(ISBLANK($G233),"",COUNTA($G$4:G233))</f>
        <v>230</v>
      </c>
    </row>
    <row r="234" spans="1:64" s="226" customFormat="1" ht="25" customHeight="1" x14ac:dyDescent="0.35">
      <c r="A234" s="43" t="s">
        <v>1265</v>
      </c>
      <c r="B234" s="43" t="s">
        <v>128</v>
      </c>
      <c r="C234" s="10" t="s">
        <v>129</v>
      </c>
      <c r="D234" s="227" t="s">
        <v>54</v>
      </c>
      <c r="E234" s="10" t="s">
        <v>1605</v>
      </c>
      <c r="F234" s="110" t="s">
        <v>1606</v>
      </c>
      <c r="G234" s="46">
        <v>37</v>
      </c>
      <c r="H234" s="10"/>
      <c r="I234" s="10" t="s">
        <v>158</v>
      </c>
      <c r="J234" s="10" t="s">
        <v>159</v>
      </c>
      <c r="K234" s="47">
        <v>20</v>
      </c>
      <c r="L234" s="10" t="s">
        <v>306</v>
      </c>
      <c r="M234" s="10"/>
      <c r="N234" s="46"/>
      <c r="O234" s="48"/>
      <c r="P234" s="10" t="s">
        <v>160</v>
      </c>
      <c r="Q234" s="46" t="s">
        <v>136</v>
      </c>
      <c r="R234" s="46"/>
      <c r="S234" s="46"/>
      <c r="T234" s="46"/>
      <c r="U234" s="46"/>
      <c r="V234" s="46"/>
      <c r="W234" s="46"/>
      <c r="X234" s="46"/>
      <c r="Y234" s="46"/>
      <c r="Z234" s="46"/>
      <c r="AA234" s="46"/>
      <c r="AB234" s="46"/>
      <c r="AC234" s="46"/>
      <c r="AD234" s="46"/>
      <c r="AE234" s="46"/>
      <c r="AF234" s="210"/>
      <c r="AG234" s="46"/>
      <c r="AH234" s="46"/>
      <c r="AI234" s="10"/>
      <c r="AJ234" s="10"/>
      <c r="AK234" s="10"/>
      <c r="AL234" s="10"/>
      <c r="AM234" s="210"/>
      <c r="AN234" s="46"/>
      <c r="AO234" s="46"/>
      <c r="AP234" s="46"/>
      <c r="AQ234" s="46"/>
      <c r="AR234" s="49"/>
      <c r="AS234" s="210"/>
      <c r="AT234" s="49"/>
      <c r="AU234" s="50"/>
      <c r="AV234" s="50"/>
      <c r="AW234" s="51"/>
      <c r="AX234" s="51"/>
      <c r="AY234" s="13"/>
      <c r="AZ234" s="13"/>
      <c r="BA234" s="13"/>
      <c r="BB234" s="13"/>
      <c r="BC234" s="13"/>
      <c r="BD234" s="13"/>
      <c r="BE234" s="13"/>
      <c r="BF234" s="13"/>
      <c r="BG234" s="13"/>
      <c r="BH234" s="13"/>
      <c r="BI234" s="13"/>
      <c r="BJ234" s="13"/>
      <c r="BL234" s="226">
        <f>IF(ISBLANK($G234),"",COUNTA($G$4:G234))</f>
        <v>231</v>
      </c>
    </row>
    <row r="235" spans="1:64" s="226" customFormat="1" ht="25" customHeight="1" x14ac:dyDescent="0.35">
      <c r="A235" s="43" t="s">
        <v>1267</v>
      </c>
      <c r="B235" s="43" t="s">
        <v>128</v>
      </c>
      <c r="C235" s="10" t="s">
        <v>129</v>
      </c>
      <c r="D235" s="227" t="s">
        <v>54</v>
      </c>
      <c r="E235" s="10" t="s">
        <v>1795</v>
      </c>
      <c r="F235" s="110" t="s">
        <v>1796</v>
      </c>
      <c r="G235" s="46">
        <v>36</v>
      </c>
      <c r="H235" s="10"/>
      <c r="I235" s="10" t="s">
        <v>158</v>
      </c>
      <c r="J235" s="10" t="s">
        <v>159</v>
      </c>
      <c r="K235" s="47">
        <v>20</v>
      </c>
      <c r="L235" s="10" t="s">
        <v>307</v>
      </c>
      <c r="M235" s="10"/>
      <c r="N235" s="46"/>
      <c r="O235" s="48"/>
      <c r="P235" s="10" t="s">
        <v>160</v>
      </c>
      <c r="Q235" s="46" t="s">
        <v>136</v>
      </c>
      <c r="R235" s="46"/>
      <c r="S235" s="46"/>
      <c r="T235" s="46"/>
      <c r="U235" s="46"/>
      <c r="V235" s="46"/>
      <c r="W235" s="46"/>
      <c r="X235" s="46"/>
      <c r="Y235" s="46"/>
      <c r="Z235" s="46"/>
      <c r="AA235" s="46"/>
      <c r="AB235" s="46"/>
      <c r="AC235" s="46"/>
      <c r="AD235" s="46"/>
      <c r="AE235" s="46"/>
      <c r="AF235" s="210"/>
      <c r="AG235" s="46"/>
      <c r="AH235" s="46"/>
      <c r="AI235" s="10"/>
      <c r="AJ235" s="10"/>
      <c r="AK235" s="10"/>
      <c r="AL235" s="10"/>
      <c r="AM235" s="210"/>
      <c r="AN235" s="46"/>
      <c r="AO235" s="46"/>
      <c r="AP235" s="46"/>
      <c r="AQ235" s="46"/>
      <c r="AR235" s="49"/>
      <c r="AS235" s="210"/>
      <c r="AT235" s="49"/>
      <c r="AU235" s="50"/>
      <c r="AV235" s="50"/>
      <c r="AW235" s="51"/>
      <c r="AX235" s="51"/>
      <c r="AY235" s="13"/>
      <c r="AZ235" s="13"/>
      <c r="BA235" s="13"/>
      <c r="BB235" s="13"/>
      <c r="BC235" s="13"/>
      <c r="BD235" s="13"/>
      <c r="BE235" s="13"/>
      <c r="BF235" s="13"/>
      <c r="BG235" s="13"/>
      <c r="BH235" s="13"/>
      <c r="BI235" s="13"/>
      <c r="BJ235" s="13"/>
      <c r="BL235" s="226">
        <f>IF(ISBLANK($G235),"",COUNTA($G$4:G235))</f>
        <v>232</v>
      </c>
    </row>
    <row r="236" spans="1:64" s="226" customFormat="1" ht="25" customHeight="1" x14ac:dyDescent="0.35">
      <c r="A236" s="43" t="s">
        <v>1269</v>
      </c>
      <c r="B236" s="43" t="s">
        <v>128</v>
      </c>
      <c r="C236" s="10" t="s">
        <v>129</v>
      </c>
      <c r="D236" s="227" t="s">
        <v>54</v>
      </c>
      <c r="E236" s="10" t="s">
        <v>1795</v>
      </c>
      <c r="F236" s="110" t="s">
        <v>1796</v>
      </c>
      <c r="G236" s="46">
        <v>37</v>
      </c>
      <c r="H236" s="10"/>
      <c r="I236" s="10" t="s">
        <v>158</v>
      </c>
      <c r="J236" s="10" t="s">
        <v>159</v>
      </c>
      <c r="K236" s="47">
        <v>20</v>
      </c>
      <c r="L236" s="10" t="s">
        <v>307</v>
      </c>
      <c r="M236" s="10"/>
      <c r="N236" s="46"/>
      <c r="O236" s="48"/>
      <c r="P236" s="10" t="s">
        <v>160</v>
      </c>
      <c r="Q236" s="46" t="s">
        <v>136</v>
      </c>
      <c r="R236" s="46"/>
      <c r="S236" s="46"/>
      <c r="T236" s="46"/>
      <c r="U236" s="46"/>
      <c r="V236" s="46"/>
      <c r="W236" s="46"/>
      <c r="X236" s="46"/>
      <c r="Y236" s="46"/>
      <c r="Z236" s="46"/>
      <c r="AA236" s="46"/>
      <c r="AB236" s="46"/>
      <c r="AC236" s="46"/>
      <c r="AD236" s="46"/>
      <c r="AE236" s="46"/>
      <c r="AF236" s="210"/>
      <c r="AG236" s="46"/>
      <c r="AH236" s="46"/>
      <c r="AI236" s="10"/>
      <c r="AJ236" s="10"/>
      <c r="AK236" s="10"/>
      <c r="AL236" s="10"/>
      <c r="AM236" s="210"/>
      <c r="AN236" s="46"/>
      <c r="AO236" s="46"/>
      <c r="AP236" s="46"/>
      <c r="AQ236" s="46"/>
      <c r="AR236" s="49"/>
      <c r="AS236" s="210"/>
      <c r="AT236" s="49"/>
      <c r="AU236" s="50"/>
      <c r="AV236" s="50"/>
      <c r="AW236" s="51"/>
      <c r="AX236" s="51"/>
      <c r="AY236" s="13"/>
      <c r="AZ236" s="13"/>
      <c r="BA236" s="13"/>
      <c r="BB236" s="13"/>
      <c r="BC236" s="13"/>
      <c r="BD236" s="13"/>
      <c r="BE236" s="13"/>
      <c r="BF236" s="13"/>
      <c r="BG236" s="13"/>
      <c r="BH236" s="13"/>
      <c r="BI236" s="13"/>
      <c r="BJ236" s="13"/>
      <c r="BL236" s="226">
        <f>IF(ISBLANK($G236),"",COUNTA($G$4:G236))</f>
        <v>233</v>
      </c>
    </row>
    <row r="237" spans="1:64" s="226" customFormat="1" ht="25" customHeight="1" x14ac:dyDescent="0.35">
      <c r="A237" s="43" t="s">
        <v>1271</v>
      </c>
      <c r="B237" s="43" t="s">
        <v>128</v>
      </c>
      <c r="C237" s="10" t="s">
        <v>129</v>
      </c>
      <c r="D237" s="227" t="s">
        <v>54</v>
      </c>
      <c r="E237" s="10" t="s">
        <v>1797</v>
      </c>
      <c r="F237" s="110" t="s">
        <v>1798</v>
      </c>
      <c r="G237" s="46">
        <v>11</v>
      </c>
      <c r="H237" s="10"/>
      <c r="I237" s="10" t="s">
        <v>146</v>
      </c>
      <c r="J237" s="10" t="s">
        <v>147</v>
      </c>
      <c r="K237" s="47">
        <v>300</v>
      </c>
      <c r="L237" s="10" t="s">
        <v>308</v>
      </c>
      <c r="M237" s="10"/>
      <c r="N237" s="46"/>
      <c r="O237" s="48"/>
      <c r="P237" s="10" t="s">
        <v>149</v>
      </c>
      <c r="Q237" s="46" t="s">
        <v>136</v>
      </c>
      <c r="R237" s="46"/>
      <c r="S237" s="46"/>
      <c r="T237" s="46"/>
      <c r="U237" s="46"/>
      <c r="V237" s="46"/>
      <c r="W237" s="46"/>
      <c r="X237" s="46"/>
      <c r="Y237" s="46"/>
      <c r="Z237" s="46"/>
      <c r="AA237" s="46"/>
      <c r="AB237" s="46"/>
      <c r="AC237" s="46"/>
      <c r="AD237" s="46"/>
      <c r="AE237" s="46"/>
      <c r="AF237" s="210"/>
      <c r="AG237" s="46"/>
      <c r="AH237" s="46"/>
      <c r="AI237" s="10"/>
      <c r="AJ237" s="10"/>
      <c r="AK237" s="10"/>
      <c r="AL237" s="10"/>
      <c r="AM237" s="210"/>
      <c r="AN237" s="46"/>
      <c r="AO237" s="46"/>
      <c r="AP237" s="46"/>
      <c r="AQ237" s="46"/>
      <c r="AR237" s="49"/>
      <c r="AS237" s="210"/>
      <c r="AT237" s="49"/>
      <c r="AU237" s="50"/>
      <c r="AV237" s="50"/>
      <c r="AW237" s="51"/>
      <c r="AX237" s="51"/>
      <c r="AY237" s="13"/>
      <c r="AZ237" s="13"/>
      <c r="BA237" s="13"/>
      <c r="BB237" s="13"/>
      <c r="BC237" s="13"/>
      <c r="BD237" s="13"/>
      <c r="BE237" s="13"/>
      <c r="BF237" s="13"/>
      <c r="BG237" s="13"/>
      <c r="BH237" s="13"/>
      <c r="BI237" s="13"/>
      <c r="BJ237" s="13"/>
      <c r="BL237" s="226">
        <f>IF(ISBLANK($G237),"",COUNTA($G$4:G237))</f>
        <v>234</v>
      </c>
    </row>
    <row r="238" spans="1:64" s="226" customFormat="1" ht="25" customHeight="1" x14ac:dyDescent="0.35">
      <c r="A238" s="43" t="s">
        <v>1273</v>
      </c>
      <c r="B238" s="43" t="s">
        <v>128</v>
      </c>
      <c r="C238" s="10" t="s">
        <v>129</v>
      </c>
      <c r="D238" s="227" t="s">
        <v>54</v>
      </c>
      <c r="E238" s="10" t="s">
        <v>1797</v>
      </c>
      <c r="F238" s="110" t="s">
        <v>1798</v>
      </c>
      <c r="G238" s="46">
        <v>12</v>
      </c>
      <c r="H238" s="10"/>
      <c r="I238" s="10" t="s">
        <v>146</v>
      </c>
      <c r="J238" s="10" t="s">
        <v>147</v>
      </c>
      <c r="K238" s="47">
        <v>300</v>
      </c>
      <c r="L238" s="10" t="s">
        <v>308</v>
      </c>
      <c r="M238" s="10"/>
      <c r="N238" s="46"/>
      <c r="O238" s="48"/>
      <c r="P238" s="10" t="s">
        <v>149</v>
      </c>
      <c r="Q238" s="46" t="s">
        <v>136</v>
      </c>
      <c r="R238" s="46"/>
      <c r="S238" s="46"/>
      <c r="T238" s="46"/>
      <c r="U238" s="46"/>
      <c r="V238" s="46"/>
      <c r="W238" s="46"/>
      <c r="X238" s="46"/>
      <c r="Y238" s="46"/>
      <c r="Z238" s="46"/>
      <c r="AA238" s="46"/>
      <c r="AB238" s="46"/>
      <c r="AC238" s="46"/>
      <c r="AD238" s="46"/>
      <c r="AE238" s="46"/>
      <c r="AF238" s="210"/>
      <c r="AG238" s="46"/>
      <c r="AH238" s="46"/>
      <c r="AI238" s="10"/>
      <c r="AJ238" s="10"/>
      <c r="AK238" s="10"/>
      <c r="AL238" s="10"/>
      <c r="AM238" s="210"/>
      <c r="AN238" s="46"/>
      <c r="AO238" s="46"/>
      <c r="AP238" s="46"/>
      <c r="AQ238" s="46"/>
      <c r="AR238" s="49"/>
      <c r="AS238" s="210"/>
      <c r="AT238" s="49"/>
      <c r="AU238" s="50"/>
      <c r="AV238" s="50"/>
      <c r="AW238" s="51"/>
      <c r="AX238" s="51"/>
      <c r="AY238" s="13"/>
      <c r="AZ238" s="13"/>
      <c r="BA238" s="13"/>
      <c r="BB238" s="13"/>
      <c r="BC238" s="13"/>
      <c r="BD238" s="13"/>
      <c r="BE238" s="13"/>
      <c r="BF238" s="13"/>
      <c r="BG238" s="13"/>
      <c r="BH238" s="13"/>
      <c r="BI238" s="13"/>
      <c r="BJ238" s="13"/>
      <c r="BL238" s="226">
        <f>IF(ISBLANK($G238),"",COUNTA($G$4:G238))</f>
        <v>235</v>
      </c>
    </row>
    <row r="239" spans="1:64" s="226" customFormat="1" ht="25" customHeight="1" x14ac:dyDescent="0.35">
      <c r="A239" s="43" t="s">
        <v>1275</v>
      </c>
      <c r="B239" s="43" t="s">
        <v>128</v>
      </c>
      <c r="C239" s="10" t="s">
        <v>129</v>
      </c>
      <c r="D239" s="227" t="s">
        <v>54</v>
      </c>
      <c r="E239" s="10" t="s">
        <v>1627</v>
      </c>
      <c r="F239" s="110" t="s">
        <v>1628</v>
      </c>
      <c r="G239" s="46">
        <v>36</v>
      </c>
      <c r="H239" s="10"/>
      <c r="I239" s="10" t="s">
        <v>158</v>
      </c>
      <c r="J239" s="10" t="s">
        <v>159</v>
      </c>
      <c r="K239" s="47">
        <v>20</v>
      </c>
      <c r="L239" s="10" t="s">
        <v>309</v>
      </c>
      <c r="M239" s="10"/>
      <c r="N239" s="46"/>
      <c r="O239" s="48"/>
      <c r="P239" s="10" t="s">
        <v>160</v>
      </c>
      <c r="Q239" s="46" t="s">
        <v>136</v>
      </c>
      <c r="R239" s="46"/>
      <c r="S239" s="46"/>
      <c r="T239" s="46"/>
      <c r="U239" s="46"/>
      <c r="V239" s="46"/>
      <c r="W239" s="46"/>
      <c r="X239" s="46"/>
      <c r="Y239" s="46"/>
      <c r="Z239" s="46"/>
      <c r="AA239" s="46"/>
      <c r="AB239" s="46"/>
      <c r="AC239" s="46"/>
      <c r="AD239" s="46"/>
      <c r="AE239" s="46"/>
      <c r="AF239" s="210"/>
      <c r="AG239" s="46"/>
      <c r="AH239" s="46"/>
      <c r="AI239" s="10"/>
      <c r="AJ239" s="10"/>
      <c r="AK239" s="10"/>
      <c r="AL239" s="10"/>
      <c r="AM239" s="210"/>
      <c r="AN239" s="46"/>
      <c r="AO239" s="46"/>
      <c r="AP239" s="46"/>
      <c r="AQ239" s="46"/>
      <c r="AR239" s="49"/>
      <c r="AS239" s="210"/>
      <c r="AT239" s="49"/>
      <c r="AU239" s="50"/>
      <c r="AV239" s="50"/>
      <c r="AW239" s="51"/>
      <c r="AX239" s="51"/>
      <c r="AY239" s="13"/>
      <c r="AZ239" s="13"/>
      <c r="BA239" s="13"/>
      <c r="BB239" s="13"/>
      <c r="BC239" s="13"/>
      <c r="BD239" s="13"/>
      <c r="BE239" s="13"/>
      <c r="BF239" s="13"/>
      <c r="BG239" s="13"/>
      <c r="BH239" s="13"/>
      <c r="BI239" s="13"/>
      <c r="BJ239" s="13"/>
      <c r="BL239" s="226">
        <f>IF(ISBLANK($G239),"",COUNTA($G$4:G239))</f>
        <v>236</v>
      </c>
    </row>
    <row r="240" spans="1:64" s="226" customFormat="1" ht="25" customHeight="1" x14ac:dyDescent="0.35">
      <c r="A240" s="43" t="s">
        <v>1277</v>
      </c>
      <c r="B240" s="43" t="s">
        <v>128</v>
      </c>
      <c r="C240" s="10" t="s">
        <v>129</v>
      </c>
      <c r="D240" s="227" t="s">
        <v>54</v>
      </c>
      <c r="E240" s="10" t="s">
        <v>1627</v>
      </c>
      <c r="F240" s="110" t="s">
        <v>1628</v>
      </c>
      <c r="G240" s="46">
        <v>37</v>
      </c>
      <c r="H240" s="10"/>
      <c r="I240" s="10" t="s">
        <v>158</v>
      </c>
      <c r="J240" s="10" t="s">
        <v>159</v>
      </c>
      <c r="K240" s="47">
        <v>20</v>
      </c>
      <c r="L240" s="10" t="s">
        <v>309</v>
      </c>
      <c r="M240" s="10"/>
      <c r="N240" s="46"/>
      <c r="O240" s="48"/>
      <c r="P240" s="10" t="s">
        <v>160</v>
      </c>
      <c r="Q240" s="46" t="s">
        <v>136</v>
      </c>
      <c r="R240" s="46"/>
      <c r="S240" s="46"/>
      <c r="T240" s="46"/>
      <c r="U240" s="46"/>
      <c r="V240" s="46"/>
      <c r="W240" s="46"/>
      <c r="X240" s="46"/>
      <c r="Y240" s="46"/>
      <c r="Z240" s="46"/>
      <c r="AA240" s="46"/>
      <c r="AB240" s="46"/>
      <c r="AC240" s="46"/>
      <c r="AD240" s="46"/>
      <c r="AE240" s="46"/>
      <c r="AF240" s="210"/>
      <c r="AG240" s="46"/>
      <c r="AH240" s="46"/>
      <c r="AI240" s="10"/>
      <c r="AJ240" s="10"/>
      <c r="AK240" s="10"/>
      <c r="AL240" s="10"/>
      <c r="AM240" s="210"/>
      <c r="AN240" s="46"/>
      <c r="AO240" s="46"/>
      <c r="AP240" s="46"/>
      <c r="AQ240" s="46"/>
      <c r="AR240" s="49"/>
      <c r="AS240" s="210"/>
      <c r="AT240" s="49"/>
      <c r="AU240" s="50"/>
      <c r="AV240" s="50"/>
      <c r="AW240" s="51"/>
      <c r="AX240" s="51"/>
      <c r="AY240" s="13"/>
      <c r="AZ240" s="13"/>
      <c r="BA240" s="13"/>
      <c r="BB240" s="13"/>
      <c r="BC240" s="13"/>
      <c r="BD240" s="13"/>
      <c r="BE240" s="13"/>
      <c r="BF240" s="13"/>
      <c r="BG240" s="13"/>
      <c r="BH240" s="13"/>
      <c r="BI240" s="13"/>
      <c r="BJ240" s="13"/>
      <c r="BL240" s="226">
        <f>IF(ISBLANK($G240),"",COUNTA($G$4:G240))</f>
        <v>237</v>
      </c>
    </row>
    <row r="241" spans="1:64" s="226" customFormat="1" ht="25" customHeight="1" x14ac:dyDescent="0.35">
      <c r="A241" s="43" t="s">
        <v>1279</v>
      </c>
      <c r="B241" s="43" t="s">
        <v>128</v>
      </c>
      <c r="C241" s="10" t="s">
        <v>129</v>
      </c>
      <c r="D241" s="227" t="s">
        <v>54</v>
      </c>
      <c r="E241" s="10" t="s">
        <v>1567</v>
      </c>
      <c r="F241" s="110" t="s">
        <v>1568</v>
      </c>
      <c r="G241" s="46">
        <v>36</v>
      </c>
      <c r="H241" s="10"/>
      <c r="I241" s="10" t="s">
        <v>158</v>
      </c>
      <c r="J241" s="10" t="s">
        <v>159</v>
      </c>
      <c r="K241" s="47">
        <v>20</v>
      </c>
      <c r="L241" s="10" t="s">
        <v>310</v>
      </c>
      <c r="M241" s="10"/>
      <c r="N241" s="46"/>
      <c r="O241" s="48"/>
      <c r="P241" s="10" t="s">
        <v>160</v>
      </c>
      <c r="Q241" s="46" t="s">
        <v>136</v>
      </c>
      <c r="R241" s="46"/>
      <c r="S241" s="46"/>
      <c r="T241" s="46"/>
      <c r="U241" s="46"/>
      <c r="V241" s="46"/>
      <c r="W241" s="46"/>
      <c r="X241" s="46"/>
      <c r="Y241" s="46"/>
      <c r="Z241" s="46"/>
      <c r="AA241" s="46"/>
      <c r="AB241" s="46"/>
      <c r="AC241" s="46"/>
      <c r="AD241" s="46"/>
      <c r="AE241" s="46"/>
      <c r="AF241" s="210"/>
      <c r="AG241" s="46"/>
      <c r="AH241" s="46"/>
      <c r="AI241" s="10"/>
      <c r="AJ241" s="10"/>
      <c r="AK241" s="10"/>
      <c r="AL241" s="10"/>
      <c r="AM241" s="210"/>
      <c r="AN241" s="46"/>
      <c r="AO241" s="46"/>
      <c r="AP241" s="46"/>
      <c r="AQ241" s="46"/>
      <c r="AR241" s="49"/>
      <c r="AS241" s="210"/>
      <c r="AT241" s="49"/>
      <c r="AU241" s="50"/>
      <c r="AV241" s="50"/>
      <c r="AW241" s="51"/>
      <c r="AX241" s="51"/>
      <c r="AY241" s="13"/>
      <c r="AZ241" s="13"/>
      <c r="BA241" s="13"/>
      <c r="BB241" s="13"/>
      <c r="BC241" s="13"/>
      <c r="BD241" s="13"/>
      <c r="BE241" s="13"/>
      <c r="BF241" s="13"/>
      <c r="BG241" s="13"/>
      <c r="BH241" s="13"/>
      <c r="BI241" s="13"/>
      <c r="BJ241" s="13"/>
      <c r="BL241" s="226">
        <f>IF(ISBLANK($G241),"",COUNTA($G$4:G241))</f>
        <v>238</v>
      </c>
    </row>
    <row r="242" spans="1:64" s="226" customFormat="1" ht="25" customHeight="1" x14ac:dyDescent="0.35">
      <c r="A242" s="43" t="s">
        <v>1281</v>
      </c>
      <c r="B242" s="43" t="s">
        <v>128</v>
      </c>
      <c r="C242" s="10" t="s">
        <v>129</v>
      </c>
      <c r="D242" s="227" t="s">
        <v>54</v>
      </c>
      <c r="E242" s="10" t="s">
        <v>1567</v>
      </c>
      <c r="F242" s="110" t="s">
        <v>1568</v>
      </c>
      <c r="G242" s="46">
        <v>37</v>
      </c>
      <c r="H242" s="10"/>
      <c r="I242" s="10" t="s">
        <v>158</v>
      </c>
      <c r="J242" s="10" t="s">
        <v>159</v>
      </c>
      <c r="K242" s="47">
        <v>20</v>
      </c>
      <c r="L242" s="10" t="s">
        <v>310</v>
      </c>
      <c r="M242" s="10"/>
      <c r="N242" s="46"/>
      <c r="O242" s="48"/>
      <c r="P242" s="10" t="s">
        <v>160</v>
      </c>
      <c r="Q242" s="46" t="s">
        <v>136</v>
      </c>
      <c r="R242" s="46"/>
      <c r="S242" s="46"/>
      <c r="T242" s="46"/>
      <c r="U242" s="46"/>
      <c r="V242" s="46"/>
      <c r="W242" s="46"/>
      <c r="X242" s="46"/>
      <c r="Y242" s="46"/>
      <c r="Z242" s="46"/>
      <c r="AA242" s="46"/>
      <c r="AB242" s="46"/>
      <c r="AC242" s="46"/>
      <c r="AD242" s="46"/>
      <c r="AE242" s="46"/>
      <c r="AF242" s="210"/>
      <c r="AG242" s="46"/>
      <c r="AH242" s="46"/>
      <c r="AI242" s="10"/>
      <c r="AJ242" s="10"/>
      <c r="AK242" s="10"/>
      <c r="AL242" s="10"/>
      <c r="AM242" s="210"/>
      <c r="AN242" s="46"/>
      <c r="AO242" s="46"/>
      <c r="AP242" s="46"/>
      <c r="AQ242" s="46"/>
      <c r="AR242" s="49"/>
      <c r="AS242" s="210"/>
      <c r="AT242" s="49"/>
      <c r="AU242" s="50"/>
      <c r="AV242" s="50"/>
      <c r="AW242" s="51"/>
      <c r="AX242" s="51"/>
      <c r="AY242" s="13"/>
      <c r="AZ242" s="13"/>
      <c r="BA242" s="13"/>
      <c r="BB242" s="13"/>
      <c r="BC242" s="13"/>
      <c r="BD242" s="13"/>
      <c r="BE242" s="13"/>
      <c r="BF242" s="13"/>
      <c r="BG242" s="13"/>
      <c r="BH242" s="13"/>
      <c r="BI242" s="13"/>
      <c r="BJ242" s="13"/>
      <c r="BL242" s="226">
        <f>IF(ISBLANK($G242),"",COUNTA($G$4:G242))</f>
        <v>239</v>
      </c>
    </row>
    <row r="243" spans="1:64" s="226" customFormat="1" ht="25" customHeight="1" x14ac:dyDescent="0.35">
      <c r="A243" s="43" t="s">
        <v>1283</v>
      </c>
      <c r="B243" s="43" t="s">
        <v>128</v>
      </c>
      <c r="C243" s="10" t="s">
        <v>129</v>
      </c>
      <c r="D243" s="227" t="s">
        <v>54</v>
      </c>
      <c r="E243" s="10" t="s">
        <v>1799</v>
      </c>
      <c r="F243" s="110" t="s">
        <v>1800</v>
      </c>
      <c r="G243" s="46">
        <v>36</v>
      </c>
      <c r="H243" s="10"/>
      <c r="I243" s="10" t="s">
        <v>158</v>
      </c>
      <c r="J243" s="10" t="s">
        <v>159</v>
      </c>
      <c r="K243" s="47">
        <v>20</v>
      </c>
      <c r="L243" s="10" t="s">
        <v>311</v>
      </c>
      <c r="M243" s="10"/>
      <c r="N243" s="46"/>
      <c r="O243" s="48"/>
      <c r="P243" s="10" t="s">
        <v>160</v>
      </c>
      <c r="Q243" s="46" t="s">
        <v>136</v>
      </c>
      <c r="R243" s="46"/>
      <c r="S243" s="46"/>
      <c r="T243" s="46"/>
      <c r="U243" s="46"/>
      <c r="V243" s="46"/>
      <c r="W243" s="46"/>
      <c r="X243" s="46"/>
      <c r="Y243" s="46"/>
      <c r="Z243" s="46"/>
      <c r="AA243" s="46"/>
      <c r="AB243" s="46"/>
      <c r="AC243" s="46"/>
      <c r="AD243" s="46"/>
      <c r="AE243" s="46"/>
      <c r="AF243" s="210"/>
      <c r="AG243" s="46"/>
      <c r="AH243" s="46"/>
      <c r="AI243" s="10"/>
      <c r="AJ243" s="10"/>
      <c r="AK243" s="10"/>
      <c r="AL243" s="10"/>
      <c r="AM243" s="210"/>
      <c r="AN243" s="46"/>
      <c r="AO243" s="46"/>
      <c r="AP243" s="46"/>
      <c r="AQ243" s="46"/>
      <c r="AR243" s="49"/>
      <c r="AS243" s="210"/>
      <c r="AT243" s="49"/>
      <c r="AU243" s="50"/>
      <c r="AV243" s="50"/>
      <c r="AW243" s="51"/>
      <c r="AX243" s="51"/>
      <c r="AY243" s="13"/>
      <c r="AZ243" s="13"/>
      <c r="BA243" s="13"/>
      <c r="BB243" s="13"/>
      <c r="BC243" s="13"/>
      <c r="BD243" s="13"/>
      <c r="BE243" s="13"/>
      <c r="BF243" s="13"/>
      <c r="BG243" s="13"/>
      <c r="BH243" s="13"/>
      <c r="BI243" s="13"/>
      <c r="BJ243" s="13"/>
      <c r="BL243" s="226">
        <f>IF(ISBLANK($G243),"",COUNTA($G$4:G243))</f>
        <v>240</v>
      </c>
    </row>
    <row r="244" spans="1:64" s="226" customFormat="1" ht="25" customHeight="1" x14ac:dyDescent="0.35">
      <c r="A244" s="43" t="s">
        <v>1285</v>
      </c>
      <c r="B244" s="43" t="s">
        <v>128</v>
      </c>
      <c r="C244" s="10" t="s">
        <v>129</v>
      </c>
      <c r="D244" s="227" t="s">
        <v>54</v>
      </c>
      <c r="E244" s="10" t="s">
        <v>1799</v>
      </c>
      <c r="F244" s="110" t="s">
        <v>1800</v>
      </c>
      <c r="G244" s="46">
        <v>37</v>
      </c>
      <c r="H244" s="10"/>
      <c r="I244" s="10" t="s">
        <v>158</v>
      </c>
      <c r="J244" s="10" t="s">
        <v>159</v>
      </c>
      <c r="K244" s="47">
        <v>20</v>
      </c>
      <c r="L244" s="10" t="s">
        <v>311</v>
      </c>
      <c r="M244" s="10"/>
      <c r="N244" s="46"/>
      <c r="O244" s="48"/>
      <c r="P244" s="10" t="s">
        <v>160</v>
      </c>
      <c r="Q244" s="46" t="s">
        <v>136</v>
      </c>
      <c r="R244" s="46"/>
      <c r="S244" s="46"/>
      <c r="T244" s="46"/>
      <c r="U244" s="46"/>
      <c r="V244" s="46"/>
      <c r="W244" s="46"/>
      <c r="X244" s="46"/>
      <c r="Y244" s="46"/>
      <c r="Z244" s="46"/>
      <c r="AA244" s="46"/>
      <c r="AB244" s="46"/>
      <c r="AC244" s="46"/>
      <c r="AD244" s="46"/>
      <c r="AE244" s="46"/>
      <c r="AF244" s="210"/>
      <c r="AG244" s="46"/>
      <c r="AH244" s="46"/>
      <c r="AI244" s="10"/>
      <c r="AJ244" s="10"/>
      <c r="AK244" s="10"/>
      <c r="AL244" s="10"/>
      <c r="AM244" s="210"/>
      <c r="AN244" s="46"/>
      <c r="AO244" s="46"/>
      <c r="AP244" s="46"/>
      <c r="AQ244" s="46"/>
      <c r="AR244" s="49"/>
      <c r="AS244" s="210"/>
      <c r="AT244" s="49"/>
      <c r="AU244" s="50"/>
      <c r="AV244" s="50"/>
      <c r="AW244" s="51"/>
      <c r="AX244" s="51"/>
      <c r="AY244" s="13"/>
      <c r="AZ244" s="13"/>
      <c r="BA244" s="13"/>
      <c r="BB244" s="13"/>
      <c r="BC244" s="13"/>
      <c r="BD244" s="13"/>
      <c r="BE244" s="13"/>
      <c r="BF244" s="13"/>
      <c r="BG244" s="13"/>
      <c r="BH244" s="13"/>
      <c r="BI244" s="13"/>
      <c r="BJ244" s="13"/>
      <c r="BL244" s="226">
        <f>IF(ISBLANK($G244),"",COUNTA($G$4:G244))</f>
        <v>241</v>
      </c>
    </row>
    <row r="245" spans="1:64" s="226" customFormat="1" ht="25" customHeight="1" x14ac:dyDescent="0.35">
      <c r="A245" s="43" t="s">
        <v>1287</v>
      </c>
      <c r="B245" s="43" t="s">
        <v>128</v>
      </c>
      <c r="C245" s="10" t="s">
        <v>129</v>
      </c>
      <c r="D245" s="227" t="s">
        <v>55</v>
      </c>
      <c r="E245" s="10" t="s">
        <v>1577</v>
      </c>
      <c r="F245" s="110" t="s">
        <v>1578</v>
      </c>
      <c r="G245" s="46">
        <v>36</v>
      </c>
      <c r="H245" s="10"/>
      <c r="I245" s="10" t="s">
        <v>205</v>
      </c>
      <c r="J245" s="10" t="s">
        <v>147</v>
      </c>
      <c r="K245" s="47">
        <v>50</v>
      </c>
      <c r="L245" s="10" t="s">
        <v>313</v>
      </c>
      <c r="M245" s="10"/>
      <c r="N245" s="46"/>
      <c r="O245" s="48"/>
      <c r="P245" s="10" t="s">
        <v>160</v>
      </c>
      <c r="Q245" s="46" t="s">
        <v>136</v>
      </c>
      <c r="R245" s="46"/>
      <c r="S245" s="46"/>
      <c r="T245" s="46"/>
      <c r="U245" s="46"/>
      <c r="V245" s="46"/>
      <c r="W245" s="46"/>
      <c r="X245" s="46"/>
      <c r="Y245" s="46"/>
      <c r="Z245" s="46"/>
      <c r="AA245" s="46"/>
      <c r="AB245" s="46"/>
      <c r="AC245" s="46"/>
      <c r="AD245" s="46"/>
      <c r="AE245" s="46"/>
      <c r="AF245" s="210"/>
      <c r="AG245" s="46"/>
      <c r="AH245" s="46"/>
      <c r="AI245" s="10"/>
      <c r="AJ245" s="10"/>
      <c r="AK245" s="10"/>
      <c r="AL245" s="10"/>
      <c r="AM245" s="210"/>
      <c r="AN245" s="46"/>
      <c r="AO245" s="46"/>
      <c r="AP245" s="46"/>
      <c r="AQ245" s="46"/>
      <c r="AR245" s="49"/>
      <c r="AS245" s="210"/>
      <c r="AT245" s="49"/>
      <c r="AU245" s="50"/>
      <c r="AV245" s="50"/>
      <c r="AW245" s="51"/>
      <c r="AX245" s="51"/>
      <c r="AY245" s="13"/>
      <c r="AZ245" s="13"/>
      <c r="BA245" s="13"/>
      <c r="BB245" s="13"/>
      <c r="BC245" s="13"/>
      <c r="BD245" s="13"/>
      <c r="BE245" s="13"/>
      <c r="BF245" s="13"/>
      <c r="BG245" s="13"/>
      <c r="BH245" s="13"/>
      <c r="BI245" s="13"/>
      <c r="BJ245" s="13"/>
      <c r="BL245" s="226">
        <f>IF(ISBLANK($G245),"",COUNTA($G$4:G245))</f>
        <v>242</v>
      </c>
    </row>
    <row r="246" spans="1:64" s="226" customFormat="1" ht="25" customHeight="1" x14ac:dyDescent="0.35">
      <c r="A246" s="43" t="s">
        <v>1289</v>
      </c>
      <c r="B246" s="43" t="s">
        <v>128</v>
      </c>
      <c r="C246" s="10" t="s">
        <v>129</v>
      </c>
      <c r="D246" s="227" t="s">
        <v>55</v>
      </c>
      <c r="E246" s="10" t="s">
        <v>1577</v>
      </c>
      <c r="F246" s="110" t="s">
        <v>1578</v>
      </c>
      <c r="G246" s="46">
        <v>37</v>
      </c>
      <c r="H246" s="10"/>
      <c r="I246" s="10" t="s">
        <v>205</v>
      </c>
      <c r="J246" s="10" t="s">
        <v>159</v>
      </c>
      <c r="K246" s="47">
        <v>50</v>
      </c>
      <c r="L246" s="10" t="s">
        <v>313</v>
      </c>
      <c r="M246" s="10"/>
      <c r="N246" s="46"/>
      <c r="O246" s="48"/>
      <c r="P246" s="10" t="s">
        <v>160</v>
      </c>
      <c r="Q246" s="46" t="s">
        <v>136</v>
      </c>
      <c r="R246" s="46"/>
      <c r="S246" s="46"/>
      <c r="T246" s="46"/>
      <c r="U246" s="46"/>
      <c r="V246" s="46"/>
      <c r="W246" s="46"/>
      <c r="X246" s="46"/>
      <c r="Y246" s="46"/>
      <c r="Z246" s="46"/>
      <c r="AA246" s="46"/>
      <c r="AB246" s="46"/>
      <c r="AC246" s="46"/>
      <c r="AD246" s="46"/>
      <c r="AE246" s="46"/>
      <c r="AF246" s="210"/>
      <c r="AG246" s="46"/>
      <c r="AH246" s="46"/>
      <c r="AI246" s="10"/>
      <c r="AJ246" s="10"/>
      <c r="AK246" s="10"/>
      <c r="AL246" s="10"/>
      <c r="AM246" s="210"/>
      <c r="AN246" s="46"/>
      <c r="AO246" s="46"/>
      <c r="AP246" s="46"/>
      <c r="AQ246" s="46"/>
      <c r="AR246" s="49"/>
      <c r="AS246" s="210"/>
      <c r="AT246" s="49"/>
      <c r="AU246" s="50"/>
      <c r="AV246" s="50"/>
      <c r="AW246" s="51"/>
      <c r="AX246" s="51"/>
      <c r="AY246" s="13"/>
      <c r="AZ246" s="13"/>
      <c r="BA246" s="13"/>
      <c r="BB246" s="13"/>
      <c r="BC246" s="13"/>
      <c r="BD246" s="13"/>
      <c r="BE246" s="13"/>
      <c r="BF246" s="13"/>
      <c r="BG246" s="13"/>
      <c r="BH246" s="13"/>
      <c r="BI246" s="13"/>
      <c r="BJ246" s="13"/>
      <c r="BL246" s="226">
        <f>IF(ISBLANK($G246),"",COUNTA($G$4:G246))</f>
        <v>243</v>
      </c>
    </row>
    <row r="247" spans="1:64" s="226" customFormat="1" ht="25" customHeight="1" x14ac:dyDescent="0.35">
      <c r="A247" s="43" t="s">
        <v>1291</v>
      </c>
      <c r="B247" s="43" t="s">
        <v>128</v>
      </c>
      <c r="C247" s="10" t="s">
        <v>129</v>
      </c>
      <c r="D247" s="227" t="s">
        <v>39</v>
      </c>
      <c r="E247" s="10" t="s">
        <v>1801</v>
      </c>
      <c r="F247" s="110" t="s">
        <v>1802</v>
      </c>
      <c r="G247" s="46">
        <v>30</v>
      </c>
      <c r="H247" s="10"/>
      <c r="I247" s="10" t="s">
        <v>205</v>
      </c>
      <c r="J247" s="10" t="s">
        <v>147</v>
      </c>
      <c r="K247" s="47">
        <v>100</v>
      </c>
      <c r="L247" s="10" t="s">
        <v>315</v>
      </c>
      <c r="M247" s="10"/>
      <c r="N247" s="46"/>
      <c r="O247" s="48"/>
      <c r="P247" s="10" t="s">
        <v>149</v>
      </c>
      <c r="Q247" s="46" t="s">
        <v>136</v>
      </c>
      <c r="R247" s="46"/>
      <c r="S247" s="46"/>
      <c r="T247" s="46"/>
      <c r="U247" s="46"/>
      <c r="V247" s="46"/>
      <c r="W247" s="46"/>
      <c r="X247" s="46"/>
      <c r="Y247" s="46"/>
      <c r="Z247" s="46"/>
      <c r="AA247" s="46"/>
      <c r="AB247" s="46"/>
      <c r="AC247" s="46"/>
      <c r="AD247" s="46"/>
      <c r="AE247" s="46"/>
      <c r="AF247" s="210"/>
      <c r="AG247" s="46"/>
      <c r="AH247" s="46"/>
      <c r="AI247" s="10"/>
      <c r="AJ247" s="10"/>
      <c r="AK247" s="10"/>
      <c r="AL247" s="10"/>
      <c r="AM247" s="210"/>
      <c r="AN247" s="46"/>
      <c r="AO247" s="46"/>
      <c r="AP247" s="46"/>
      <c r="AQ247" s="46"/>
      <c r="AR247" s="49"/>
      <c r="AS247" s="210"/>
      <c r="AT247" s="49"/>
      <c r="AU247" s="50"/>
      <c r="AV247" s="50"/>
      <c r="AW247" s="51"/>
      <c r="AX247" s="51"/>
      <c r="AY247" s="13"/>
      <c r="AZ247" s="13"/>
      <c r="BA247" s="13"/>
      <c r="BB247" s="13"/>
      <c r="BC247" s="13"/>
      <c r="BD247" s="13"/>
      <c r="BE247" s="13"/>
      <c r="BF247" s="13"/>
      <c r="BG247" s="13"/>
      <c r="BH247" s="13"/>
      <c r="BI247" s="13"/>
      <c r="BJ247" s="13"/>
      <c r="BL247" s="226">
        <f>IF(ISBLANK($G247),"",COUNTA($G$4:G247))</f>
        <v>244</v>
      </c>
    </row>
    <row r="248" spans="1:64" s="226" customFormat="1" ht="25" customHeight="1" x14ac:dyDescent="0.35">
      <c r="A248" s="43" t="s">
        <v>1293</v>
      </c>
      <c r="B248" s="43" t="s">
        <v>128</v>
      </c>
      <c r="C248" s="10" t="s">
        <v>129</v>
      </c>
      <c r="D248" s="227" t="s">
        <v>39</v>
      </c>
      <c r="E248" s="10" t="s">
        <v>1801</v>
      </c>
      <c r="F248" s="110" t="s">
        <v>1802</v>
      </c>
      <c r="G248" s="46">
        <v>31</v>
      </c>
      <c r="H248" s="10"/>
      <c r="I248" s="10" t="s">
        <v>205</v>
      </c>
      <c r="J248" s="10" t="s">
        <v>159</v>
      </c>
      <c r="K248" s="47">
        <v>100</v>
      </c>
      <c r="L248" s="10" t="s">
        <v>315</v>
      </c>
      <c r="M248" s="10"/>
      <c r="N248" s="46"/>
      <c r="O248" s="48"/>
      <c r="P248" s="10" t="s">
        <v>149</v>
      </c>
      <c r="Q248" s="46" t="s">
        <v>136</v>
      </c>
      <c r="R248" s="46"/>
      <c r="S248" s="46"/>
      <c r="T248" s="46"/>
      <c r="U248" s="46"/>
      <c r="V248" s="46"/>
      <c r="W248" s="46"/>
      <c r="X248" s="46"/>
      <c r="Y248" s="46"/>
      <c r="Z248" s="46"/>
      <c r="AA248" s="46"/>
      <c r="AB248" s="46"/>
      <c r="AC248" s="46"/>
      <c r="AD248" s="46"/>
      <c r="AE248" s="46"/>
      <c r="AF248" s="210"/>
      <c r="AG248" s="46"/>
      <c r="AH248" s="46"/>
      <c r="AI248" s="10"/>
      <c r="AJ248" s="10"/>
      <c r="AK248" s="10"/>
      <c r="AL248" s="10"/>
      <c r="AM248" s="210"/>
      <c r="AN248" s="46"/>
      <c r="AO248" s="46"/>
      <c r="AP248" s="46"/>
      <c r="AQ248" s="46"/>
      <c r="AR248" s="49"/>
      <c r="AS248" s="210"/>
      <c r="AT248" s="49"/>
      <c r="AU248" s="50"/>
      <c r="AV248" s="50"/>
      <c r="AW248" s="51"/>
      <c r="AX248" s="51"/>
      <c r="AY248" s="13"/>
      <c r="AZ248" s="13"/>
      <c r="BA248" s="13"/>
      <c r="BB248" s="13"/>
      <c r="BC248" s="13"/>
      <c r="BD248" s="13"/>
      <c r="BE248" s="13"/>
      <c r="BF248" s="13"/>
      <c r="BG248" s="13"/>
      <c r="BH248" s="13"/>
      <c r="BI248" s="13"/>
      <c r="BJ248" s="13"/>
      <c r="BL248" s="226">
        <f>IF(ISBLANK($G248),"",COUNTA($G$4:G248))</f>
        <v>245</v>
      </c>
    </row>
    <row r="249" spans="1:64" s="226" customFormat="1" ht="25" customHeight="1" x14ac:dyDescent="0.35">
      <c r="A249" s="43" t="s">
        <v>1295</v>
      </c>
      <c r="B249" s="43" t="s">
        <v>128</v>
      </c>
      <c r="C249" s="10" t="s">
        <v>129</v>
      </c>
      <c r="D249" s="227" t="s">
        <v>39</v>
      </c>
      <c r="E249" s="10" t="s">
        <v>1803</v>
      </c>
      <c r="F249" s="110" t="s">
        <v>1804</v>
      </c>
      <c r="G249" s="46">
        <v>30</v>
      </c>
      <c r="H249" s="10"/>
      <c r="I249" s="10" t="s">
        <v>146</v>
      </c>
      <c r="J249" s="10" t="s">
        <v>147</v>
      </c>
      <c r="K249" s="47">
        <v>100</v>
      </c>
      <c r="L249" s="10" t="s">
        <v>316</v>
      </c>
      <c r="M249" s="10"/>
      <c r="N249" s="46"/>
      <c r="O249" s="48"/>
      <c r="P249" s="10" t="s">
        <v>149</v>
      </c>
      <c r="Q249" s="46" t="s">
        <v>136</v>
      </c>
      <c r="R249" s="46"/>
      <c r="S249" s="46"/>
      <c r="T249" s="46"/>
      <c r="U249" s="46"/>
      <c r="V249" s="46"/>
      <c r="W249" s="46"/>
      <c r="X249" s="46"/>
      <c r="Y249" s="46"/>
      <c r="Z249" s="46"/>
      <c r="AA249" s="46"/>
      <c r="AB249" s="46"/>
      <c r="AC249" s="46"/>
      <c r="AD249" s="46"/>
      <c r="AE249" s="46"/>
      <c r="AF249" s="210"/>
      <c r="AG249" s="46"/>
      <c r="AH249" s="46"/>
      <c r="AI249" s="10"/>
      <c r="AJ249" s="10"/>
      <c r="AK249" s="10"/>
      <c r="AL249" s="10"/>
      <c r="AM249" s="210"/>
      <c r="AN249" s="46"/>
      <c r="AO249" s="46"/>
      <c r="AP249" s="46"/>
      <c r="AQ249" s="46"/>
      <c r="AR249" s="49"/>
      <c r="AS249" s="210"/>
      <c r="AT249" s="49"/>
      <c r="AU249" s="50"/>
      <c r="AV249" s="50"/>
      <c r="AW249" s="51"/>
      <c r="AX249" s="51"/>
      <c r="AY249" s="13"/>
      <c r="AZ249" s="13"/>
      <c r="BA249" s="13"/>
      <c r="BB249" s="13"/>
      <c r="BC249" s="13"/>
      <c r="BD249" s="13"/>
      <c r="BE249" s="13"/>
      <c r="BF249" s="13"/>
      <c r="BG249" s="13"/>
      <c r="BH249" s="13"/>
      <c r="BI249" s="13"/>
      <c r="BJ249" s="13"/>
      <c r="BL249" s="226">
        <f>IF(ISBLANK($G249),"",COUNTA($G$4:G249))</f>
        <v>246</v>
      </c>
    </row>
    <row r="250" spans="1:64" s="226" customFormat="1" ht="25" customHeight="1" x14ac:dyDescent="0.35">
      <c r="A250" s="43" t="s">
        <v>1297</v>
      </c>
      <c r="B250" s="43" t="s">
        <v>128</v>
      </c>
      <c r="C250" s="10" t="s">
        <v>129</v>
      </c>
      <c r="D250" s="227" t="s">
        <v>39</v>
      </c>
      <c r="E250" s="10" t="s">
        <v>1803</v>
      </c>
      <c r="F250" s="110" t="s">
        <v>1804</v>
      </c>
      <c r="G250" s="46">
        <v>31</v>
      </c>
      <c r="H250" s="10"/>
      <c r="I250" s="10" t="s">
        <v>146</v>
      </c>
      <c r="J250" s="10" t="s">
        <v>147</v>
      </c>
      <c r="K250" s="47">
        <v>100</v>
      </c>
      <c r="L250" s="10" t="s">
        <v>316</v>
      </c>
      <c r="M250" s="10"/>
      <c r="N250" s="46"/>
      <c r="O250" s="48"/>
      <c r="P250" s="10" t="s">
        <v>149</v>
      </c>
      <c r="Q250" s="46" t="s">
        <v>136</v>
      </c>
      <c r="R250" s="46"/>
      <c r="S250" s="46"/>
      <c r="T250" s="46"/>
      <c r="U250" s="46"/>
      <c r="V250" s="46"/>
      <c r="W250" s="46"/>
      <c r="X250" s="46"/>
      <c r="Y250" s="46"/>
      <c r="Z250" s="46"/>
      <c r="AA250" s="46"/>
      <c r="AB250" s="46"/>
      <c r="AC250" s="46"/>
      <c r="AD250" s="46"/>
      <c r="AE250" s="46"/>
      <c r="AF250" s="210"/>
      <c r="AG250" s="46"/>
      <c r="AH250" s="46"/>
      <c r="AI250" s="10"/>
      <c r="AJ250" s="10"/>
      <c r="AK250" s="10"/>
      <c r="AL250" s="10"/>
      <c r="AM250" s="210"/>
      <c r="AN250" s="46"/>
      <c r="AO250" s="46"/>
      <c r="AP250" s="46"/>
      <c r="AQ250" s="46"/>
      <c r="AR250" s="49"/>
      <c r="AS250" s="210"/>
      <c r="AT250" s="49"/>
      <c r="AU250" s="50"/>
      <c r="AV250" s="50"/>
      <c r="AW250" s="51"/>
      <c r="AX250" s="51"/>
      <c r="AY250" s="13"/>
      <c r="AZ250" s="13"/>
      <c r="BA250" s="13"/>
      <c r="BB250" s="13"/>
      <c r="BC250" s="13"/>
      <c r="BD250" s="13"/>
      <c r="BE250" s="13"/>
      <c r="BF250" s="13"/>
      <c r="BG250" s="13"/>
      <c r="BH250" s="13"/>
      <c r="BI250" s="13"/>
      <c r="BJ250" s="13"/>
      <c r="BL250" s="226">
        <f>IF(ISBLANK($G250),"",COUNTA($G$4:G250))</f>
        <v>247</v>
      </c>
    </row>
    <row r="251" spans="1:64" s="226" customFormat="1" ht="25" customHeight="1" x14ac:dyDescent="0.35">
      <c r="A251" s="43" t="s">
        <v>1299</v>
      </c>
      <c r="B251" s="43" t="s">
        <v>128</v>
      </c>
      <c r="C251" s="10" t="s">
        <v>129</v>
      </c>
      <c r="D251" s="227" t="s">
        <v>39</v>
      </c>
      <c r="E251" s="236" t="s">
        <v>1805</v>
      </c>
      <c r="F251" s="237" t="s">
        <v>1805</v>
      </c>
      <c r="G251" s="46">
        <v>9</v>
      </c>
      <c r="H251" s="10"/>
      <c r="I251" s="10" t="s">
        <v>205</v>
      </c>
      <c r="J251" s="10" t="s">
        <v>147</v>
      </c>
      <c r="K251" s="47">
        <v>200</v>
      </c>
      <c r="L251" s="10" t="s">
        <v>317</v>
      </c>
      <c r="M251" s="10"/>
      <c r="N251" s="46"/>
      <c r="O251" s="48"/>
      <c r="P251" s="10" t="s">
        <v>149</v>
      </c>
      <c r="Q251" s="46" t="s">
        <v>136</v>
      </c>
      <c r="R251" s="46"/>
      <c r="S251" s="46"/>
      <c r="T251" s="46"/>
      <c r="U251" s="46"/>
      <c r="V251" s="46"/>
      <c r="W251" s="46"/>
      <c r="X251" s="46"/>
      <c r="Y251" s="46"/>
      <c r="Z251" s="46"/>
      <c r="AA251" s="46"/>
      <c r="AB251" s="46"/>
      <c r="AC251" s="46"/>
      <c r="AD251" s="46"/>
      <c r="AE251" s="46"/>
      <c r="AF251" s="210"/>
      <c r="AG251" s="46"/>
      <c r="AH251" s="46"/>
      <c r="AI251" s="10"/>
      <c r="AJ251" s="10"/>
      <c r="AK251" s="10"/>
      <c r="AL251" s="10"/>
      <c r="AM251" s="210"/>
      <c r="AN251" s="46"/>
      <c r="AO251" s="46"/>
      <c r="AP251" s="46"/>
      <c r="AQ251" s="46"/>
      <c r="AR251" s="49"/>
      <c r="AS251" s="210"/>
      <c r="AT251" s="49"/>
      <c r="AU251" s="50"/>
      <c r="AV251" s="50"/>
      <c r="AW251" s="51"/>
      <c r="AX251" s="51"/>
      <c r="AY251" s="13"/>
      <c r="AZ251" s="13"/>
      <c r="BA251" s="13"/>
      <c r="BB251" s="13"/>
      <c r="BC251" s="13"/>
      <c r="BD251" s="13"/>
      <c r="BE251" s="13"/>
      <c r="BF251" s="13"/>
      <c r="BG251" s="13"/>
      <c r="BH251" s="13"/>
      <c r="BI251" s="13"/>
      <c r="BJ251" s="13"/>
      <c r="BL251" s="226">
        <f>IF(ISBLANK($G251),"",COUNTA($G$4:G251))</f>
        <v>248</v>
      </c>
    </row>
    <row r="252" spans="1:64" s="226" customFormat="1" ht="25" customHeight="1" x14ac:dyDescent="0.35">
      <c r="A252" s="43" t="s">
        <v>1301</v>
      </c>
      <c r="B252" s="43" t="s">
        <v>128</v>
      </c>
      <c r="C252" s="10" t="s">
        <v>129</v>
      </c>
      <c r="D252" s="227" t="s">
        <v>39</v>
      </c>
      <c r="E252" s="236" t="s">
        <v>1805</v>
      </c>
      <c r="F252" s="237" t="s">
        <v>1805</v>
      </c>
      <c r="G252" s="46">
        <v>10</v>
      </c>
      <c r="H252" s="10"/>
      <c r="I252" s="10" t="s">
        <v>205</v>
      </c>
      <c r="J252" s="10" t="s">
        <v>159</v>
      </c>
      <c r="K252" s="47">
        <v>200</v>
      </c>
      <c r="L252" s="10" t="s">
        <v>317</v>
      </c>
      <c r="M252" s="10"/>
      <c r="N252" s="46"/>
      <c r="O252" s="48"/>
      <c r="P252" s="10" t="s">
        <v>149</v>
      </c>
      <c r="Q252" s="46" t="s">
        <v>136</v>
      </c>
      <c r="R252" s="46"/>
      <c r="S252" s="46"/>
      <c r="T252" s="46"/>
      <c r="U252" s="46"/>
      <c r="V252" s="46"/>
      <c r="W252" s="46"/>
      <c r="X252" s="46"/>
      <c r="Y252" s="46"/>
      <c r="Z252" s="46"/>
      <c r="AA252" s="46"/>
      <c r="AB252" s="46"/>
      <c r="AC252" s="46"/>
      <c r="AD252" s="46"/>
      <c r="AE252" s="46"/>
      <c r="AF252" s="210"/>
      <c r="AG252" s="46"/>
      <c r="AH252" s="46"/>
      <c r="AI252" s="10"/>
      <c r="AJ252" s="10"/>
      <c r="AK252" s="10"/>
      <c r="AL252" s="10"/>
      <c r="AM252" s="210"/>
      <c r="AN252" s="46"/>
      <c r="AO252" s="46"/>
      <c r="AP252" s="46"/>
      <c r="AQ252" s="46"/>
      <c r="AR252" s="49"/>
      <c r="AS252" s="210"/>
      <c r="AT252" s="49"/>
      <c r="AU252" s="50"/>
      <c r="AV252" s="50"/>
      <c r="AW252" s="51"/>
      <c r="AX252" s="51"/>
      <c r="AY252" s="13"/>
      <c r="AZ252" s="13"/>
      <c r="BA252" s="13"/>
      <c r="BB252" s="13"/>
      <c r="BC252" s="13"/>
      <c r="BD252" s="13"/>
      <c r="BE252" s="13"/>
      <c r="BF252" s="13"/>
      <c r="BG252" s="13"/>
      <c r="BH252" s="13"/>
      <c r="BI252" s="13"/>
      <c r="BJ252" s="13"/>
      <c r="BL252" s="226">
        <f>IF(ISBLANK($G252),"",COUNTA($G$4:G252))</f>
        <v>249</v>
      </c>
    </row>
    <row r="253" spans="1:64" s="226" customFormat="1" ht="25" customHeight="1" x14ac:dyDescent="0.35">
      <c r="A253" s="43" t="s">
        <v>1303</v>
      </c>
      <c r="B253" s="43" t="s">
        <v>128</v>
      </c>
      <c r="C253" s="10" t="s">
        <v>129</v>
      </c>
      <c r="D253" s="227" t="s">
        <v>39</v>
      </c>
      <c r="E253" s="10" t="s">
        <v>1806</v>
      </c>
      <c r="F253" s="110" t="s">
        <v>1806</v>
      </c>
      <c r="G253" s="46">
        <v>9</v>
      </c>
      <c r="H253" s="10"/>
      <c r="I253" s="10" t="s">
        <v>205</v>
      </c>
      <c r="J253" s="10" t="s">
        <v>147</v>
      </c>
      <c r="K253" s="47">
        <v>200</v>
      </c>
      <c r="L253" s="10" t="s">
        <v>318</v>
      </c>
      <c r="M253" s="10"/>
      <c r="N253" s="46"/>
      <c r="O253" s="48"/>
      <c r="P253" s="10" t="s">
        <v>149</v>
      </c>
      <c r="Q253" s="46" t="s">
        <v>136</v>
      </c>
      <c r="R253" s="46"/>
      <c r="S253" s="46"/>
      <c r="T253" s="46"/>
      <c r="U253" s="46"/>
      <c r="V253" s="46"/>
      <c r="W253" s="46"/>
      <c r="X253" s="46"/>
      <c r="Y253" s="46"/>
      <c r="Z253" s="46"/>
      <c r="AA253" s="46"/>
      <c r="AB253" s="46"/>
      <c r="AC253" s="46"/>
      <c r="AD253" s="46"/>
      <c r="AE253" s="46"/>
      <c r="AF253" s="210"/>
      <c r="AG253" s="46"/>
      <c r="AH253" s="46"/>
      <c r="AI253" s="10"/>
      <c r="AJ253" s="10"/>
      <c r="AK253" s="10"/>
      <c r="AL253" s="10"/>
      <c r="AM253" s="210"/>
      <c r="AN253" s="46"/>
      <c r="AO253" s="46"/>
      <c r="AP253" s="46"/>
      <c r="AQ253" s="46"/>
      <c r="AR253" s="49"/>
      <c r="AS253" s="210"/>
      <c r="AT253" s="49"/>
      <c r="AU253" s="50"/>
      <c r="AV253" s="50"/>
      <c r="AW253" s="51"/>
      <c r="AX253" s="51"/>
      <c r="AY253" s="13"/>
      <c r="AZ253" s="13"/>
      <c r="BA253" s="13"/>
      <c r="BB253" s="13"/>
      <c r="BC253" s="13"/>
      <c r="BD253" s="13"/>
      <c r="BE253" s="13"/>
      <c r="BF253" s="13"/>
      <c r="BG253" s="13"/>
      <c r="BH253" s="13"/>
      <c r="BI253" s="13"/>
      <c r="BJ253" s="13"/>
      <c r="BL253" s="226">
        <f>IF(ISBLANK($G253),"",COUNTA($G$4:G253))</f>
        <v>250</v>
      </c>
    </row>
    <row r="254" spans="1:64" s="226" customFormat="1" ht="25" customHeight="1" x14ac:dyDescent="0.35">
      <c r="A254" s="43" t="s">
        <v>1305</v>
      </c>
      <c r="B254" s="43" t="s">
        <v>128</v>
      </c>
      <c r="C254" s="10" t="s">
        <v>129</v>
      </c>
      <c r="D254" s="227" t="s">
        <v>39</v>
      </c>
      <c r="E254" s="10" t="s">
        <v>1806</v>
      </c>
      <c r="F254" s="110" t="s">
        <v>1806</v>
      </c>
      <c r="G254" s="46">
        <v>10</v>
      </c>
      <c r="H254" s="10"/>
      <c r="I254" s="10" t="s">
        <v>205</v>
      </c>
      <c r="J254" s="10" t="s">
        <v>159</v>
      </c>
      <c r="K254" s="47">
        <v>200</v>
      </c>
      <c r="L254" s="10" t="s">
        <v>318</v>
      </c>
      <c r="M254" s="10"/>
      <c r="N254" s="46"/>
      <c r="O254" s="48"/>
      <c r="P254" s="10" t="s">
        <v>149</v>
      </c>
      <c r="Q254" s="46" t="s">
        <v>136</v>
      </c>
      <c r="R254" s="46"/>
      <c r="S254" s="46"/>
      <c r="T254" s="46"/>
      <c r="U254" s="46"/>
      <c r="V254" s="46"/>
      <c r="W254" s="46"/>
      <c r="X254" s="46"/>
      <c r="Y254" s="46"/>
      <c r="Z254" s="46"/>
      <c r="AA254" s="46"/>
      <c r="AB254" s="46"/>
      <c r="AC254" s="46"/>
      <c r="AD254" s="46"/>
      <c r="AE254" s="46"/>
      <c r="AF254" s="210"/>
      <c r="AG254" s="46"/>
      <c r="AH254" s="46"/>
      <c r="AI254" s="10"/>
      <c r="AJ254" s="10"/>
      <c r="AK254" s="10"/>
      <c r="AL254" s="10"/>
      <c r="AM254" s="210"/>
      <c r="AN254" s="46"/>
      <c r="AO254" s="46"/>
      <c r="AP254" s="46"/>
      <c r="AQ254" s="46"/>
      <c r="AR254" s="49"/>
      <c r="AS254" s="210"/>
      <c r="AT254" s="49"/>
      <c r="AU254" s="50"/>
      <c r="AV254" s="50"/>
      <c r="AW254" s="51"/>
      <c r="AX254" s="51"/>
      <c r="AY254" s="13"/>
      <c r="AZ254" s="13"/>
      <c r="BA254" s="13"/>
      <c r="BB254" s="13"/>
      <c r="BC254" s="13"/>
      <c r="BD254" s="13"/>
      <c r="BE254" s="13"/>
      <c r="BF254" s="13"/>
      <c r="BG254" s="13"/>
      <c r="BH254" s="13"/>
      <c r="BI254" s="13"/>
      <c r="BJ254" s="13"/>
      <c r="BL254" s="226">
        <f>IF(ISBLANK($G254),"",COUNTA($G$4:G254))</f>
        <v>251</v>
      </c>
    </row>
    <row r="255" spans="1:64" s="226" customFormat="1" ht="25" customHeight="1" x14ac:dyDescent="0.35">
      <c r="A255" s="43" t="s">
        <v>1307</v>
      </c>
      <c r="B255" s="43" t="s">
        <v>128</v>
      </c>
      <c r="C255" s="10" t="s">
        <v>129</v>
      </c>
      <c r="D255" s="227" t="s">
        <v>39</v>
      </c>
      <c r="E255" s="10" t="s">
        <v>1807</v>
      </c>
      <c r="F255" s="110" t="s">
        <v>1807</v>
      </c>
      <c r="G255" s="46">
        <v>9</v>
      </c>
      <c r="H255" s="10"/>
      <c r="I255" s="10" t="s">
        <v>205</v>
      </c>
      <c r="J255" s="10" t="s">
        <v>147</v>
      </c>
      <c r="K255" s="47">
        <v>200</v>
      </c>
      <c r="L255" s="10" t="s">
        <v>319</v>
      </c>
      <c r="M255" s="10"/>
      <c r="N255" s="46"/>
      <c r="O255" s="48"/>
      <c r="P255" s="10" t="s">
        <v>149</v>
      </c>
      <c r="Q255" s="46" t="s">
        <v>136</v>
      </c>
      <c r="R255" s="46"/>
      <c r="S255" s="46"/>
      <c r="T255" s="46"/>
      <c r="U255" s="46"/>
      <c r="V255" s="46"/>
      <c r="W255" s="46"/>
      <c r="X255" s="46"/>
      <c r="Y255" s="46"/>
      <c r="Z255" s="46"/>
      <c r="AA255" s="46"/>
      <c r="AB255" s="46"/>
      <c r="AC255" s="46"/>
      <c r="AD255" s="46"/>
      <c r="AE255" s="46"/>
      <c r="AF255" s="210"/>
      <c r="AG255" s="46"/>
      <c r="AH255" s="46"/>
      <c r="AI255" s="10"/>
      <c r="AJ255" s="10"/>
      <c r="AK255" s="10"/>
      <c r="AL255" s="10"/>
      <c r="AM255" s="210"/>
      <c r="AN255" s="46"/>
      <c r="AO255" s="46"/>
      <c r="AP255" s="46"/>
      <c r="AQ255" s="46"/>
      <c r="AR255" s="49"/>
      <c r="AS255" s="210"/>
      <c r="AT255" s="49"/>
      <c r="AU255" s="50"/>
      <c r="AV255" s="50"/>
      <c r="AW255" s="51"/>
      <c r="AX255" s="51"/>
      <c r="AY255" s="13"/>
      <c r="AZ255" s="13"/>
      <c r="BA255" s="13"/>
      <c r="BB255" s="13"/>
      <c r="BC255" s="13"/>
      <c r="BD255" s="13"/>
      <c r="BE255" s="13"/>
      <c r="BF255" s="13"/>
      <c r="BG255" s="13"/>
      <c r="BH255" s="13"/>
      <c r="BI255" s="13"/>
      <c r="BJ255" s="13"/>
      <c r="BL255" s="226">
        <f>IF(ISBLANK($G255),"",COUNTA($G$4:G255))</f>
        <v>252</v>
      </c>
    </row>
    <row r="256" spans="1:64" s="226" customFormat="1" ht="25" customHeight="1" x14ac:dyDescent="0.35">
      <c r="A256" s="43" t="s">
        <v>1309</v>
      </c>
      <c r="B256" s="43" t="s">
        <v>128</v>
      </c>
      <c r="C256" s="10" t="s">
        <v>129</v>
      </c>
      <c r="D256" s="227" t="s">
        <v>39</v>
      </c>
      <c r="E256" s="10" t="s">
        <v>1807</v>
      </c>
      <c r="F256" s="110" t="s">
        <v>1807</v>
      </c>
      <c r="G256" s="46">
        <v>10</v>
      </c>
      <c r="H256" s="10"/>
      <c r="I256" s="10" t="s">
        <v>205</v>
      </c>
      <c r="J256" s="10" t="s">
        <v>159</v>
      </c>
      <c r="K256" s="47">
        <v>200</v>
      </c>
      <c r="L256" s="10" t="s">
        <v>319</v>
      </c>
      <c r="M256" s="10"/>
      <c r="N256" s="46"/>
      <c r="O256" s="48"/>
      <c r="P256" s="10" t="s">
        <v>149</v>
      </c>
      <c r="Q256" s="46" t="s">
        <v>136</v>
      </c>
      <c r="R256" s="46"/>
      <c r="S256" s="46"/>
      <c r="T256" s="46"/>
      <c r="U256" s="46"/>
      <c r="V256" s="46"/>
      <c r="W256" s="46"/>
      <c r="X256" s="46"/>
      <c r="Y256" s="46"/>
      <c r="Z256" s="46"/>
      <c r="AA256" s="46"/>
      <c r="AB256" s="46"/>
      <c r="AC256" s="46"/>
      <c r="AD256" s="46"/>
      <c r="AE256" s="46"/>
      <c r="AF256" s="210"/>
      <c r="AG256" s="46"/>
      <c r="AH256" s="46"/>
      <c r="AI256" s="10"/>
      <c r="AJ256" s="10"/>
      <c r="AK256" s="10"/>
      <c r="AL256" s="10"/>
      <c r="AM256" s="210"/>
      <c r="AN256" s="46"/>
      <c r="AO256" s="46"/>
      <c r="AP256" s="46"/>
      <c r="AQ256" s="46"/>
      <c r="AR256" s="49"/>
      <c r="AS256" s="210"/>
      <c r="AT256" s="49"/>
      <c r="AU256" s="50"/>
      <c r="AV256" s="50"/>
      <c r="AW256" s="51"/>
      <c r="AX256" s="51"/>
      <c r="AY256" s="13"/>
      <c r="AZ256" s="13"/>
      <c r="BA256" s="13"/>
      <c r="BB256" s="13"/>
      <c r="BC256" s="13"/>
      <c r="BD256" s="13"/>
      <c r="BE256" s="13"/>
      <c r="BF256" s="13"/>
      <c r="BG256" s="13"/>
      <c r="BH256" s="13"/>
      <c r="BI256" s="13"/>
      <c r="BJ256" s="13"/>
      <c r="BL256" s="226">
        <f>IF(ISBLANK($G256),"",COUNTA($G$4:G256))</f>
        <v>253</v>
      </c>
    </row>
    <row r="257" spans="1:64" s="226" customFormat="1" ht="25" customHeight="1" x14ac:dyDescent="0.35">
      <c r="A257" s="43" t="s">
        <v>1311</v>
      </c>
      <c r="B257" s="43" t="s">
        <v>128</v>
      </c>
      <c r="C257" s="10" t="s">
        <v>129</v>
      </c>
      <c r="D257" s="227" t="s">
        <v>39</v>
      </c>
      <c r="E257" s="10" t="s">
        <v>1808</v>
      </c>
      <c r="F257" s="110" t="s">
        <v>1808</v>
      </c>
      <c r="G257" s="46">
        <v>9</v>
      </c>
      <c r="H257" s="10"/>
      <c r="I257" s="10" t="s">
        <v>205</v>
      </c>
      <c r="J257" s="10" t="s">
        <v>147</v>
      </c>
      <c r="K257" s="47">
        <v>200</v>
      </c>
      <c r="L257" s="10" t="s">
        <v>320</v>
      </c>
      <c r="M257" s="10"/>
      <c r="N257" s="46"/>
      <c r="O257" s="48"/>
      <c r="P257" s="10" t="s">
        <v>149</v>
      </c>
      <c r="Q257" s="46" t="s">
        <v>136</v>
      </c>
      <c r="R257" s="46"/>
      <c r="S257" s="46"/>
      <c r="T257" s="46"/>
      <c r="U257" s="46"/>
      <c r="V257" s="46"/>
      <c r="W257" s="46"/>
      <c r="X257" s="46"/>
      <c r="Y257" s="46"/>
      <c r="Z257" s="46"/>
      <c r="AA257" s="46"/>
      <c r="AB257" s="46"/>
      <c r="AC257" s="46"/>
      <c r="AD257" s="46"/>
      <c r="AE257" s="46"/>
      <c r="AF257" s="210"/>
      <c r="AG257" s="46"/>
      <c r="AH257" s="46"/>
      <c r="AI257" s="10"/>
      <c r="AJ257" s="10"/>
      <c r="AK257" s="10"/>
      <c r="AL257" s="10"/>
      <c r="AM257" s="210"/>
      <c r="AN257" s="46"/>
      <c r="AO257" s="46"/>
      <c r="AP257" s="46"/>
      <c r="AQ257" s="46"/>
      <c r="AR257" s="49"/>
      <c r="AS257" s="210"/>
      <c r="AT257" s="49"/>
      <c r="AU257" s="50"/>
      <c r="AV257" s="50"/>
      <c r="AW257" s="51"/>
      <c r="AX257" s="51"/>
      <c r="AY257" s="13"/>
      <c r="AZ257" s="13"/>
      <c r="BA257" s="13"/>
      <c r="BB257" s="13"/>
      <c r="BC257" s="13"/>
      <c r="BD257" s="13"/>
      <c r="BE257" s="13"/>
      <c r="BF257" s="13"/>
      <c r="BG257" s="13"/>
      <c r="BH257" s="13"/>
      <c r="BI257" s="13"/>
      <c r="BJ257" s="13"/>
      <c r="BL257" s="226">
        <f>IF(ISBLANK($G257),"",COUNTA($G$4:G257))</f>
        <v>254</v>
      </c>
    </row>
    <row r="258" spans="1:64" s="226" customFormat="1" ht="25" customHeight="1" x14ac:dyDescent="0.35">
      <c r="A258" s="43" t="s">
        <v>1313</v>
      </c>
      <c r="B258" s="43" t="s">
        <v>128</v>
      </c>
      <c r="C258" s="10" t="s">
        <v>129</v>
      </c>
      <c r="D258" s="227" t="s">
        <v>39</v>
      </c>
      <c r="E258" s="10" t="s">
        <v>1808</v>
      </c>
      <c r="F258" s="110" t="s">
        <v>1808</v>
      </c>
      <c r="G258" s="46">
        <v>10</v>
      </c>
      <c r="H258" s="10"/>
      <c r="I258" s="10" t="s">
        <v>205</v>
      </c>
      <c r="J258" s="10" t="s">
        <v>159</v>
      </c>
      <c r="K258" s="47">
        <v>200</v>
      </c>
      <c r="L258" s="10" t="s">
        <v>320</v>
      </c>
      <c r="M258" s="10"/>
      <c r="N258" s="46"/>
      <c r="O258" s="48"/>
      <c r="P258" s="10" t="s">
        <v>149</v>
      </c>
      <c r="Q258" s="46" t="s">
        <v>136</v>
      </c>
      <c r="R258" s="46"/>
      <c r="S258" s="46"/>
      <c r="T258" s="46"/>
      <c r="U258" s="46"/>
      <c r="V258" s="46"/>
      <c r="W258" s="46"/>
      <c r="X258" s="46"/>
      <c r="Y258" s="46"/>
      <c r="Z258" s="46"/>
      <c r="AA258" s="46"/>
      <c r="AB258" s="46"/>
      <c r="AC258" s="46"/>
      <c r="AD258" s="46"/>
      <c r="AE258" s="46"/>
      <c r="AF258" s="210"/>
      <c r="AG258" s="46"/>
      <c r="AH258" s="46"/>
      <c r="AI258" s="10"/>
      <c r="AJ258" s="10"/>
      <c r="AK258" s="10"/>
      <c r="AL258" s="10"/>
      <c r="AM258" s="210"/>
      <c r="AN258" s="46"/>
      <c r="AO258" s="46"/>
      <c r="AP258" s="46"/>
      <c r="AQ258" s="46"/>
      <c r="AR258" s="49"/>
      <c r="AS258" s="210"/>
      <c r="AT258" s="49"/>
      <c r="AU258" s="50"/>
      <c r="AV258" s="50"/>
      <c r="AW258" s="51"/>
      <c r="AX258" s="51"/>
      <c r="AY258" s="13"/>
      <c r="AZ258" s="13"/>
      <c r="BA258" s="13"/>
      <c r="BB258" s="13"/>
      <c r="BC258" s="13"/>
      <c r="BD258" s="13"/>
      <c r="BE258" s="13"/>
      <c r="BF258" s="13"/>
      <c r="BG258" s="13"/>
      <c r="BH258" s="13"/>
      <c r="BI258" s="13"/>
      <c r="BJ258" s="13"/>
      <c r="BL258" s="226">
        <f>IF(ISBLANK($G258),"",COUNTA($G$4:G258))</f>
        <v>255</v>
      </c>
    </row>
    <row r="259" spans="1:64" s="226" customFormat="1" ht="25" customHeight="1" x14ac:dyDescent="0.35">
      <c r="A259" s="43" t="s">
        <v>1315</v>
      </c>
      <c r="B259" s="43" t="s">
        <v>128</v>
      </c>
      <c r="C259" s="10" t="s">
        <v>129</v>
      </c>
      <c r="D259" s="227" t="s">
        <v>39</v>
      </c>
      <c r="E259" s="236" t="s">
        <v>1607</v>
      </c>
      <c r="F259" s="237" t="s">
        <v>1607</v>
      </c>
      <c r="G259" s="46">
        <v>9</v>
      </c>
      <c r="H259" s="10"/>
      <c r="I259" s="10" t="s">
        <v>205</v>
      </c>
      <c r="J259" s="10" t="s">
        <v>147</v>
      </c>
      <c r="K259" s="47">
        <v>200</v>
      </c>
      <c r="L259" s="10" t="s">
        <v>321</v>
      </c>
      <c r="M259" s="10"/>
      <c r="N259" s="46"/>
      <c r="O259" s="48"/>
      <c r="P259" s="10" t="s">
        <v>149</v>
      </c>
      <c r="Q259" s="46" t="s">
        <v>136</v>
      </c>
      <c r="R259" s="46"/>
      <c r="S259" s="46"/>
      <c r="T259" s="46"/>
      <c r="U259" s="46"/>
      <c r="V259" s="46"/>
      <c r="W259" s="46"/>
      <c r="X259" s="46"/>
      <c r="Y259" s="46"/>
      <c r="Z259" s="46"/>
      <c r="AA259" s="46"/>
      <c r="AB259" s="46"/>
      <c r="AC259" s="46"/>
      <c r="AD259" s="46"/>
      <c r="AE259" s="46"/>
      <c r="AF259" s="210"/>
      <c r="AG259" s="46"/>
      <c r="AH259" s="46"/>
      <c r="AI259" s="10"/>
      <c r="AJ259" s="10"/>
      <c r="AK259" s="10"/>
      <c r="AL259" s="10"/>
      <c r="AM259" s="210"/>
      <c r="AN259" s="46"/>
      <c r="AO259" s="46"/>
      <c r="AP259" s="46"/>
      <c r="AQ259" s="46"/>
      <c r="AR259" s="49"/>
      <c r="AS259" s="210"/>
      <c r="AT259" s="49"/>
      <c r="AU259" s="50"/>
      <c r="AV259" s="50"/>
      <c r="AW259" s="51"/>
      <c r="AX259" s="51"/>
      <c r="AY259" s="13"/>
      <c r="AZ259" s="13"/>
      <c r="BA259" s="13"/>
      <c r="BB259" s="13"/>
      <c r="BC259" s="13"/>
      <c r="BD259" s="13"/>
      <c r="BE259" s="13"/>
      <c r="BF259" s="13"/>
      <c r="BG259" s="13"/>
      <c r="BH259" s="13"/>
      <c r="BI259" s="13"/>
      <c r="BJ259" s="13"/>
      <c r="BL259" s="226">
        <f>IF(ISBLANK($G259),"",COUNTA($G$4:G259))</f>
        <v>256</v>
      </c>
    </row>
    <row r="260" spans="1:64" s="226" customFormat="1" ht="25" customHeight="1" x14ac:dyDescent="0.35">
      <c r="A260" s="43" t="s">
        <v>1317</v>
      </c>
      <c r="B260" s="43" t="s">
        <v>128</v>
      </c>
      <c r="C260" s="10" t="s">
        <v>129</v>
      </c>
      <c r="D260" s="227" t="s">
        <v>39</v>
      </c>
      <c r="E260" s="236" t="s">
        <v>1607</v>
      </c>
      <c r="F260" s="237" t="s">
        <v>1607</v>
      </c>
      <c r="G260" s="46">
        <v>10</v>
      </c>
      <c r="H260" s="10"/>
      <c r="I260" s="10" t="s">
        <v>205</v>
      </c>
      <c r="J260" s="10" t="s">
        <v>159</v>
      </c>
      <c r="K260" s="47">
        <v>200</v>
      </c>
      <c r="L260" s="10" t="s">
        <v>321</v>
      </c>
      <c r="M260" s="10"/>
      <c r="N260" s="46"/>
      <c r="O260" s="48"/>
      <c r="P260" s="10" t="s">
        <v>149</v>
      </c>
      <c r="Q260" s="46" t="s">
        <v>136</v>
      </c>
      <c r="R260" s="46"/>
      <c r="S260" s="46"/>
      <c r="T260" s="46"/>
      <c r="U260" s="46"/>
      <c r="V260" s="46"/>
      <c r="W260" s="46"/>
      <c r="X260" s="46"/>
      <c r="Y260" s="46"/>
      <c r="Z260" s="46"/>
      <c r="AA260" s="46"/>
      <c r="AB260" s="46"/>
      <c r="AC260" s="46"/>
      <c r="AD260" s="46"/>
      <c r="AE260" s="46"/>
      <c r="AF260" s="210"/>
      <c r="AG260" s="46"/>
      <c r="AH260" s="46"/>
      <c r="AI260" s="10"/>
      <c r="AJ260" s="10"/>
      <c r="AK260" s="10"/>
      <c r="AL260" s="10"/>
      <c r="AM260" s="210"/>
      <c r="AN260" s="46"/>
      <c r="AO260" s="46"/>
      <c r="AP260" s="46"/>
      <c r="AQ260" s="46"/>
      <c r="AR260" s="49"/>
      <c r="AS260" s="210"/>
      <c r="AT260" s="49"/>
      <c r="AU260" s="50"/>
      <c r="AV260" s="50"/>
      <c r="AW260" s="51"/>
      <c r="AX260" s="51"/>
      <c r="AY260" s="13"/>
      <c r="AZ260" s="13"/>
      <c r="BA260" s="13"/>
      <c r="BB260" s="13"/>
      <c r="BC260" s="13"/>
      <c r="BD260" s="13"/>
      <c r="BE260" s="13"/>
      <c r="BF260" s="13"/>
      <c r="BG260" s="13"/>
      <c r="BH260" s="13"/>
      <c r="BI260" s="13"/>
      <c r="BJ260" s="13"/>
      <c r="BL260" s="226">
        <f>IF(ISBLANK($G260),"",COUNTA($G$4:G260))</f>
        <v>257</v>
      </c>
    </row>
    <row r="261" spans="1:64" s="226" customFormat="1" ht="25" customHeight="1" x14ac:dyDescent="0.35">
      <c r="A261" s="43" t="s">
        <v>1319</v>
      </c>
      <c r="B261" s="43" t="s">
        <v>128</v>
      </c>
      <c r="C261" s="10" t="s">
        <v>129</v>
      </c>
      <c r="D261" s="227" t="s">
        <v>39</v>
      </c>
      <c r="E261" s="10" t="s">
        <v>1608</v>
      </c>
      <c r="F261" s="110" t="s">
        <v>1608</v>
      </c>
      <c r="G261" s="46">
        <v>30</v>
      </c>
      <c r="H261" s="10"/>
      <c r="I261" s="10" t="s">
        <v>205</v>
      </c>
      <c r="J261" s="10" t="s">
        <v>147</v>
      </c>
      <c r="K261" s="47">
        <v>100</v>
      </c>
      <c r="L261" s="10" t="s">
        <v>322</v>
      </c>
      <c r="M261" s="10"/>
      <c r="N261" s="46"/>
      <c r="O261" s="48"/>
      <c r="P261" s="10" t="s">
        <v>149</v>
      </c>
      <c r="Q261" s="46" t="s">
        <v>136</v>
      </c>
      <c r="R261" s="46"/>
      <c r="S261" s="46"/>
      <c r="T261" s="46"/>
      <c r="U261" s="46"/>
      <c r="V261" s="46"/>
      <c r="W261" s="46"/>
      <c r="X261" s="46"/>
      <c r="Y261" s="46"/>
      <c r="Z261" s="46"/>
      <c r="AA261" s="46"/>
      <c r="AB261" s="46"/>
      <c r="AC261" s="46"/>
      <c r="AD261" s="46"/>
      <c r="AE261" s="46"/>
      <c r="AF261" s="210"/>
      <c r="AG261" s="46"/>
      <c r="AH261" s="46"/>
      <c r="AI261" s="10"/>
      <c r="AJ261" s="10"/>
      <c r="AK261" s="10"/>
      <c r="AL261" s="10"/>
      <c r="AM261" s="210"/>
      <c r="AN261" s="46"/>
      <c r="AO261" s="46"/>
      <c r="AP261" s="46"/>
      <c r="AQ261" s="46"/>
      <c r="AR261" s="49"/>
      <c r="AS261" s="210"/>
      <c r="AT261" s="49"/>
      <c r="AU261" s="50"/>
      <c r="AV261" s="50"/>
      <c r="AW261" s="51"/>
      <c r="AX261" s="51"/>
      <c r="AY261" s="13"/>
      <c r="AZ261" s="13"/>
      <c r="BA261" s="13"/>
      <c r="BB261" s="13"/>
      <c r="BC261" s="13"/>
      <c r="BD261" s="13"/>
      <c r="BE261" s="13"/>
      <c r="BF261" s="13"/>
      <c r="BG261" s="13"/>
      <c r="BH261" s="13"/>
      <c r="BI261" s="13"/>
      <c r="BJ261" s="13"/>
      <c r="BL261" s="226">
        <f>IF(ISBLANK($G261),"",COUNTA($G$4:G261))</f>
        <v>258</v>
      </c>
    </row>
    <row r="262" spans="1:64" s="226" customFormat="1" ht="25" customHeight="1" x14ac:dyDescent="0.35">
      <c r="A262" s="43" t="s">
        <v>1321</v>
      </c>
      <c r="B262" s="43" t="s">
        <v>128</v>
      </c>
      <c r="C262" s="10" t="s">
        <v>129</v>
      </c>
      <c r="D262" s="227" t="s">
        <v>39</v>
      </c>
      <c r="E262" s="10" t="s">
        <v>1608</v>
      </c>
      <c r="F262" s="110" t="s">
        <v>1608</v>
      </c>
      <c r="G262" s="46">
        <v>31</v>
      </c>
      <c r="H262" s="10"/>
      <c r="I262" s="10" t="s">
        <v>205</v>
      </c>
      <c r="J262" s="10" t="s">
        <v>159</v>
      </c>
      <c r="K262" s="47">
        <v>100</v>
      </c>
      <c r="L262" s="10" t="s">
        <v>322</v>
      </c>
      <c r="M262" s="10"/>
      <c r="N262" s="46"/>
      <c r="O262" s="48"/>
      <c r="P262" s="10" t="s">
        <v>149</v>
      </c>
      <c r="Q262" s="46" t="s">
        <v>136</v>
      </c>
      <c r="R262" s="46"/>
      <c r="S262" s="46"/>
      <c r="T262" s="46"/>
      <c r="U262" s="46"/>
      <c r="V262" s="46"/>
      <c r="W262" s="46"/>
      <c r="X262" s="46"/>
      <c r="Y262" s="46"/>
      <c r="Z262" s="46"/>
      <c r="AA262" s="46"/>
      <c r="AB262" s="46"/>
      <c r="AC262" s="46"/>
      <c r="AD262" s="46"/>
      <c r="AE262" s="46"/>
      <c r="AF262" s="210"/>
      <c r="AG262" s="46"/>
      <c r="AH262" s="46"/>
      <c r="AI262" s="10"/>
      <c r="AJ262" s="10"/>
      <c r="AK262" s="10"/>
      <c r="AL262" s="10"/>
      <c r="AM262" s="210"/>
      <c r="AN262" s="46"/>
      <c r="AO262" s="46"/>
      <c r="AP262" s="46"/>
      <c r="AQ262" s="46"/>
      <c r="AR262" s="49"/>
      <c r="AS262" s="210"/>
      <c r="AT262" s="49"/>
      <c r="AU262" s="50"/>
      <c r="AV262" s="50"/>
      <c r="AW262" s="51"/>
      <c r="AX262" s="51"/>
      <c r="AY262" s="13"/>
      <c r="AZ262" s="13"/>
      <c r="BA262" s="13"/>
      <c r="BB262" s="13"/>
      <c r="BC262" s="13"/>
      <c r="BD262" s="13"/>
      <c r="BE262" s="13"/>
      <c r="BF262" s="13"/>
      <c r="BG262" s="13"/>
      <c r="BH262" s="13"/>
      <c r="BI262" s="13"/>
      <c r="BJ262" s="13"/>
      <c r="BL262" s="226">
        <f>IF(ISBLANK($G262),"",COUNTA($G$4:G262))</f>
        <v>259</v>
      </c>
    </row>
    <row r="263" spans="1:64" s="226" customFormat="1" ht="25" customHeight="1" x14ac:dyDescent="0.35">
      <c r="A263" s="43" t="s">
        <v>1323</v>
      </c>
      <c r="B263" s="43" t="s">
        <v>128</v>
      </c>
      <c r="C263" s="10" t="s">
        <v>129</v>
      </c>
      <c r="D263" s="227" t="s">
        <v>39</v>
      </c>
      <c r="E263" s="10" t="s">
        <v>1809</v>
      </c>
      <c r="F263" s="110" t="s">
        <v>1809</v>
      </c>
      <c r="G263" s="46">
        <v>30</v>
      </c>
      <c r="H263" s="10"/>
      <c r="I263" s="10" t="s">
        <v>205</v>
      </c>
      <c r="J263" s="10" t="s">
        <v>147</v>
      </c>
      <c r="K263" s="47">
        <v>100</v>
      </c>
      <c r="L263" s="10" t="s">
        <v>323</v>
      </c>
      <c r="M263" s="10"/>
      <c r="N263" s="46"/>
      <c r="O263" s="48"/>
      <c r="P263" s="10" t="s">
        <v>149</v>
      </c>
      <c r="Q263" s="46" t="s">
        <v>136</v>
      </c>
      <c r="R263" s="46"/>
      <c r="S263" s="46"/>
      <c r="T263" s="46"/>
      <c r="U263" s="46"/>
      <c r="V263" s="46"/>
      <c r="W263" s="46"/>
      <c r="X263" s="46"/>
      <c r="Y263" s="46"/>
      <c r="Z263" s="46"/>
      <c r="AA263" s="46"/>
      <c r="AB263" s="46"/>
      <c r="AC263" s="46"/>
      <c r="AD263" s="46"/>
      <c r="AE263" s="46"/>
      <c r="AF263" s="210"/>
      <c r="AG263" s="46"/>
      <c r="AH263" s="46"/>
      <c r="AI263" s="10"/>
      <c r="AJ263" s="10"/>
      <c r="AK263" s="10"/>
      <c r="AL263" s="10"/>
      <c r="AM263" s="210"/>
      <c r="AN263" s="46"/>
      <c r="AO263" s="46"/>
      <c r="AP263" s="46"/>
      <c r="AQ263" s="46"/>
      <c r="AR263" s="49"/>
      <c r="AS263" s="210"/>
      <c r="AT263" s="49"/>
      <c r="AU263" s="50"/>
      <c r="AV263" s="50"/>
      <c r="AW263" s="51"/>
      <c r="AX263" s="51"/>
      <c r="AY263" s="13"/>
      <c r="AZ263" s="13"/>
      <c r="BA263" s="13"/>
      <c r="BB263" s="13"/>
      <c r="BC263" s="13"/>
      <c r="BD263" s="13"/>
      <c r="BE263" s="13"/>
      <c r="BF263" s="13"/>
      <c r="BG263" s="13"/>
      <c r="BH263" s="13"/>
      <c r="BI263" s="13"/>
      <c r="BJ263" s="13"/>
      <c r="BL263" s="226">
        <f>IF(ISBLANK($G263),"",COUNTA($G$4:G263))</f>
        <v>260</v>
      </c>
    </row>
    <row r="264" spans="1:64" s="226" customFormat="1" ht="25" customHeight="1" x14ac:dyDescent="0.35">
      <c r="A264" s="43" t="s">
        <v>1325</v>
      </c>
      <c r="B264" s="43" t="s">
        <v>128</v>
      </c>
      <c r="C264" s="10" t="s">
        <v>129</v>
      </c>
      <c r="D264" s="227" t="s">
        <v>39</v>
      </c>
      <c r="E264" s="10" t="s">
        <v>1809</v>
      </c>
      <c r="F264" s="110" t="s">
        <v>1809</v>
      </c>
      <c r="G264" s="46">
        <v>31</v>
      </c>
      <c r="H264" s="10"/>
      <c r="I264" s="10" t="s">
        <v>205</v>
      </c>
      <c r="J264" s="10" t="s">
        <v>159</v>
      </c>
      <c r="K264" s="47">
        <v>100</v>
      </c>
      <c r="L264" s="10" t="s">
        <v>323</v>
      </c>
      <c r="M264" s="10"/>
      <c r="N264" s="46"/>
      <c r="O264" s="48"/>
      <c r="P264" s="10" t="s">
        <v>149</v>
      </c>
      <c r="Q264" s="46" t="s">
        <v>136</v>
      </c>
      <c r="R264" s="46"/>
      <c r="S264" s="46"/>
      <c r="T264" s="46"/>
      <c r="U264" s="46"/>
      <c r="V264" s="46"/>
      <c r="W264" s="46"/>
      <c r="X264" s="46"/>
      <c r="Y264" s="46"/>
      <c r="Z264" s="46"/>
      <c r="AA264" s="46"/>
      <c r="AB264" s="46"/>
      <c r="AC264" s="46"/>
      <c r="AD264" s="46"/>
      <c r="AE264" s="46"/>
      <c r="AF264" s="210"/>
      <c r="AG264" s="46"/>
      <c r="AH264" s="46"/>
      <c r="AI264" s="10"/>
      <c r="AJ264" s="10"/>
      <c r="AK264" s="10"/>
      <c r="AL264" s="10"/>
      <c r="AM264" s="210"/>
      <c r="AN264" s="46"/>
      <c r="AO264" s="46"/>
      <c r="AP264" s="46"/>
      <c r="AQ264" s="46"/>
      <c r="AR264" s="49"/>
      <c r="AS264" s="210"/>
      <c r="AT264" s="49"/>
      <c r="AU264" s="50"/>
      <c r="AV264" s="50"/>
      <c r="AW264" s="51"/>
      <c r="AX264" s="51"/>
      <c r="AY264" s="13"/>
      <c r="AZ264" s="13"/>
      <c r="BA264" s="13"/>
      <c r="BB264" s="13"/>
      <c r="BC264" s="13"/>
      <c r="BD264" s="13"/>
      <c r="BE264" s="13"/>
      <c r="BF264" s="13"/>
      <c r="BG264" s="13"/>
      <c r="BH264" s="13"/>
      <c r="BI264" s="13"/>
      <c r="BJ264" s="13"/>
      <c r="BL264" s="226">
        <f>IF(ISBLANK($G264),"",COUNTA($G$4:G264))</f>
        <v>261</v>
      </c>
    </row>
    <row r="265" spans="1:64" s="226" customFormat="1" ht="25" customHeight="1" x14ac:dyDescent="0.35">
      <c r="A265" s="43" t="s">
        <v>1327</v>
      </c>
      <c r="B265" s="43" t="s">
        <v>128</v>
      </c>
      <c r="C265" s="10" t="s">
        <v>129</v>
      </c>
      <c r="D265" s="227" t="s">
        <v>39</v>
      </c>
      <c r="E265" s="236" t="s">
        <v>1629</v>
      </c>
      <c r="F265" s="237" t="s">
        <v>1629</v>
      </c>
      <c r="G265" s="46">
        <v>9</v>
      </c>
      <c r="H265" s="10"/>
      <c r="I265" s="10" t="s">
        <v>205</v>
      </c>
      <c r="J265" s="10" t="s">
        <v>147</v>
      </c>
      <c r="K265" s="47">
        <v>200</v>
      </c>
      <c r="L265" s="10" t="s">
        <v>324</v>
      </c>
      <c r="M265" s="10"/>
      <c r="N265" s="46"/>
      <c r="O265" s="48"/>
      <c r="P265" s="10" t="s">
        <v>149</v>
      </c>
      <c r="Q265" s="46" t="s">
        <v>136</v>
      </c>
      <c r="R265" s="46"/>
      <c r="S265" s="46"/>
      <c r="T265" s="46"/>
      <c r="U265" s="46"/>
      <c r="V265" s="46"/>
      <c r="W265" s="46"/>
      <c r="X265" s="46"/>
      <c r="Y265" s="46"/>
      <c r="Z265" s="46"/>
      <c r="AA265" s="46"/>
      <c r="AB265" s="46"/>
      <c r="AC265" s="46"/>
      <c r="AD265" s="46"/>
      <c r="AE265" s="46"/>
      <c r="AF265" s="210"/>
      <c r="AG265" s="46"/>
      <c r="AH265" s="46"/>
      <c r="AI265" s="10"/>
      <c r="AJ265" s="10"/>
      <c r="AK265" s="10"/>
      <c r="AL265" s="10"/>
      <c r="AM265" s="210"/>
      <c r="AN265" s="46"/>
      <c r="AO265" s="46"/>
      <c r="AP265" s="46"/>
      <c r="AQ265" s="46"/>
      <c r="AR265" s="49"/>
      <c r="AS265" s="210"/>
      <c r="AT265" s="49"/>
      <c r="AU265" s="50"/>
      <c r="AV265" s="50"/>
      <c r="AW265" s="51"/>
      <c r="AX265" s="51"/>
      <c r="AY265" s="13"/>
      <c r="AZ265" s="13"/>
      <c r="BA265" s="13"/>
      <c r="BB265" s="13"/>
      <c r="BC265" s="13"/>
      <c r="BD265" s="13"/>
      <c r="BE265" s="13"/>
      <c r="BF265" s="13"/>
      <c r="BG265" s="13"/>
      <c r="BH265" s="13"/>
      <c r="BI265" s="13"/>
      <c r="BJ265" s="13"/>
      <c r="BL265" s="226">
        <f>IF(ISBLANK($G265),"",COUNTA($G$4:G265))</f>
        <v>262</v>
      </c>
    </row>
    <row r="266" spans="1:64" s="226" customFormat="1" ht="25" customHeight="1" x14ac:dyDescent="0.35">
      <c r="A266" s="43" t="s">
        <v>1329</v>
      </c>
      <c r="B266" s="43" t="s">
        <v>128</v>
      </c>
      <c r="C266" s="10" t="s">
        <v>129</v>
      </c>
      <c r="D266" s="227" t="s">
        <v>39</v>
      </c>
      <c r="E266" s="236" t="s">
        <v>1629</v>
      </c>
      <c r="F266" s="237" t="s">
        <v>1629</v>
      </c>
      <c r="G266" s="46">
        <v>10</v>
      </c>
      <c r="H266" s="10"/>
      <c r="I266" s="10" t="s">
        <v>205</v>
      </c>
      <c r="J266" s="10" t="s">
        <v>159</v>
      </c>
      <c r="K266" s="47">
        <v>200</v>
      </c>
      <c r="L266" s="10" t="s">
        <v>324</v>
      </c>
      <c r="M266" s="10"/>
      <c r="N266" s="46"/>
      <c r="O266" s="48"/>
      <c r="P266" s="10" t="s">
        <v>149</v>
      </c>
      <c r="Q266" s="46" t="s">
        <v>136</v>
      </c>
      <c r="R266" s="46"/>
      <c r="S266" s="46"/>
      <c r="T266" s="46"/>
      <c r="U266" s="46"/>
      <c r="V266" s="46"/>
      <c r="W266" s="46"/>
      <c r="X266" s="46"/>
      <c r="Y266" s="46"/>
      <c r="Z266" s="46"/>
      <c r="AA266" s="46"/>
      <c r="AB266" s="46"/>
      <c r="AC266" s="46"/>
      <c r="AD266" s="46"/>
      <c r="AE266" s="46"/>
      <c r="AF266" s="210"/>
      <c r="AG266" s="46"/>
      <c r="AH266" s="46"/>
      <c r="AI266" s="10"/>
      <c r="AJ266" s="10"/>
      <c r="AK266" s="10"/>
      <c r="AL266" s="10"/>
      <c r="AM266" s="210"/>
      <c r="AN266" s="46"/>
      <c r="AO266" s="46"/>
      <c r="AP266" s="46"/>
      <c r="AQ266" s="46"/>
      <c r="AR266" s="49"/>
      <c r="AS266" s="210"/>
      <c r="AT266" s="49"/>
      <c r="AU266" s="50"/>
      <c r="AV266" s="50"/>
      <c r="AW266" s="51"/>
      <c r="AX266" s="51"/>
      <c r="AY266" s="13"/>
      <c r="AZ266" s="13"/>
      <c r="BA266" s="13"/>
      <c r="BB266" s="13"/>
      <c r="BC266" s="13"/>
      <c r="BD266" s="13"/>
      <c r="BE266" s="13"/>
      <c r="BF266" s="13"/>
      <c r="BG266" s="13"/>
      <c r="BH266" s="13"/>
      <c r="BI266" s="13"/>
      <c r="BJ266" s="13"/>
      <c r="BL266" s="226">
        <f>IF(ISBLANK($G266),"",COUNTA($G$4:G266))</f>
        <v>263</v>
      </c>
    </row>
    <row r="267" spans="1:64" s="226" customFormat="1" ht="25" customHeight="1" x14ac:dyDescent="0.35">
      <c r="A267" s="43" t="s">
        <v>1331</v>
      </c>
      <c r="B267" s="43" t="s">
        <v>128</v>
      </c>
      <c r="C267" s="10" t="s">
        <v>129</v>
      </c>
      <c r="D267" s="227" t="s">
        <v>39</v>
      </c>
      <c r="E267" s="236" t="s">
        <v>1810</v>
      </c>
      <c r="F267" s="237" t="s">
        <v>1810</v>
      </c>
      <c r="G267" s="46">
        <v>9</v>
      </c>
      <c r="H267" s="10"/>
      <c r="I267" s="10" t="s">
        <v>205</v>
      </c>
      <c r="J267" s="10" t="s">
        <v>147</v>
      </c>
      <c r="K267" s="47">
        <v>200</v>
      </c>
      <c r="L267" s="10" t="s">
        <v>325</v>
      </c>
      <c r="M267" s="10"/>
      <c r="N267" s="46"/>
      <c r="O267" s="48"/>
      <c r="P267" s="10" t="s">
        <v>149</v>
      </c>
      <c r="Q267" s="46" t="s">
        <v>136</v>
      </c>
      <c r="R267" s="46"/>
      <c r="S267" s="46"/>
      <c r="T267" s="46"/>
      <c r="U267" s="46"/>
      <c r="V267" s="46"/>
      <c r="W267" s="46"/>
      <c r="X267" s="46"/>
      <c r="Y267" s="46"/>
      <c r="Z267" s="46"/>
      <c r="AA267" s="46"/>
      <c r="AB267" s="46"/>
      <c r="AC267" s="46"/>
      <c r="AD267" s="46"/>
      <c r="AE267" s="46"/>
      <c r="AF267" s="210"/>
      <c r="AG267" s="46"/>
      <c r="AH267" s="46"/>
      <c r="AI267" s="10"/>
      <c r="AJ267" s="10"/>
      <c r="AK267" s="10"/>
      <c r="AL267" s="10"/>
      <c r="AM267" s="210"/>
      <c r="AN267" s="46"/>
      <c r="AO267" s="46"/>
      <c r="AP267" s="46"/>
      <c r="AQ267" s="46"/>
      <c r="AR267" s="49"/>
      <c r="AS267" s="210"/>
      <c r="AT267" s="49"/>
      <c r="AU267" s="50"/>
      <c r="AV267" s="50"/>
      <c r="AW267" s="51"/>
      <c r="AX267" s="51"/>
      <c r="AY267" s="13"/>
      <c r="AZ267" s="13"/>
      <c r="BA267" s="13"/>
      <c r="BB267" s="13"/>
      <c r="BC267" s="13"/>
      <c r="BD267" s="13"/>
      <c r="BE267" s="13"/>
      <c r="BF267" s="13"/>
      <c r="BG267" s="13"/>
      <c r="BH267" s="13"/>
      <c r="BI267" s="13"/>
      <c r="BJ267" s="13"/>
      <c r="BL267" s="226">
        <f>IF(ISBLANK($G267),"",COUNTA($G$4:G267))</f>
        <v>264</v>
      </c>
    </row>
    <row r="268" spans="1:64" s="226" customFormat="1" ht="25" customHeight="1" x14ac:dyDescent="0.35">
      <c r="A268" s="43" t="s">
        <v>1333</v>
      </c>
      <c r="B268" s="43" t="s">
        <v>128</v>
      </c>
      <c r="C268" s="10" t="s">
        <v>129</v>
      </c>
      <c r="D268" s="227" t="s">
        <v>39</v>
      </c>
      <c r="E268" s="236" t="s">
        <v>1810</v>
      </c>
      <c r="F268" s="237" t="s">
        <v>1810</v>
      </c>
      <c r="G268" s="46">
        <v>10</v>
      </c>
      <c r="H268" s="10"/>
      <c r="I268" s="10" t="s">
        <v>205</v>
      </c>
      <c r="J268" s="10" t="s">
        <v>159</v>
      </c>
      <c r="K268" s="47">
        <v>200</v>
      </c>
      <c r="L268" s="10" t="s">
        <v>325</v>
      </c>
      <c r="M268" s="10"/>
      <c r="N268" s="46"/>
      <c r="O268" s="48"/>
      <c r="P268" s="10" t="s">
        <v>149</v>
      </c>
      <c r="Q268" s="46" t="s">
        <v>136</v>
      </c>
      <c r="R268" s="46"/>
      <c r="S268" s="46"/>
      <c r="T268" s="46"/>
      <c r="U268" s="46"/>
      <c r="V268" s="46"/>
      <c r="W268" s="46"/>
      <c r="X268" s="46"/>
      <c r="Y268" s="46"/>
      <c r="Z268" s="46"/>
      <c r="AA268" s="46"/>
      <c r="AB268" s="46"/>
      <c r="AC268" s="46"/>
      <c r="AD268" s="46"/>
      <c r="AE268" s="46"/>
      <c r="AF268" s="210"/>
      <c r="AG268" s="46"/>
      <c r="AH268" s="46"/>
      <c r="AI268" s="10"/>
      <c r="AJ268" s="10"/>
      <c r="AK268" s="10"/>
      <c r="AL268" s="10"/>
      <c r="AM268" s="210"/>
      <c r="AN268" s="46"/>
      <c r="AO268" s="46"/>
      <c r="AP268" s="46"/>
      <c r="AQ268" s="46"/>
      <c r="AR268" s="49"/>
      <c r="AS268" s="210"/>
      <c r="AT268" s="49"/>
      <c r="AU268" s="50"/>
      <c r="AV268" s="50"/>
      <c r="AW268" s="51"/>
      <c r="AX268" s="51"/>
      <c r="AY268" s="13"/>
      <c r="AZ268" s="13"/>
      <c r="BA268" s="13"/>
      <c r="BB268" s="13"/>
      <c r="BC268" s="13"/>
      <c r="BD268" s="13"/>
      <c r="BE268" s="13"/>
      <c r="BF268" s="13"/>
      <c r="BG268" s="13"/>
      <c r="BH268" s="13"/>
      <c r="BI268" s="13"/>
      <c r="BJ268" s="13"/>
      <c r="BL268" s="226">
        <f>IF(ISBLANK($G268),"",COUNTA($G$4:G268))</f>
        <v>265</v>
      </c>
    </row>
    <row r="269" spans="1:64" s="226" customFormat="1" ht="25" customHeight="1" x14ac:dyDescent="0.35">
      <c r="A269" s="43" t="s">
        <v>1335</v>
      </c>
      <c r="B269" s="43" t="s">
        <v>128</v>
      </c>
      <c r="C269" s="10" t="s">
        <v>129</v>
      </c>
      <c r="D269" s="227" t="s">
        <v>39</v>
      </c>
      <c r="E269" s="10" t="s">
        <v>1630</v>
      </c>
      <c r="F269" s="110" t="s">
        <v>1631</v>
      </c>
      <c r="G269" s="46">
        <v>9</v>
      </c>
      <c r="H269" s="10"/>
      <c r="I269" s="10" t="s">
        <v>205</v>
      </c>
      <c r="J269" s="10" t="s">
        <v>147</v>
      </c>
      <c r="K269" s="47">
        <v>200</v>
      </c>
      <c r="L269" s="10" t="s">
        <v>326</v>
      </c>
      <c r="M269" s="10"/>
      <c r="N269" s="46"/>
      <c r="O269" s="48"/>
      <c r="P269" s="10" t="s">
        <v>149</v>
      </c>
      <c r="Q269" s="46" t="s">
        <v>136</v>
      </c>
      <c r="R269" s="46"/>
      <c r="S269" s="46"/>
      <c r="T269" s="46"/>
      <c r="U269" s="46"/>
      <c r="V269" s="46"/>
      <c r="W269" s="46"/>
      <c r="X269" s="46"/>
      <c r="Y269" s="46"/>
      <c r="Z269" s="46"/>
      <c r="AA269" s="46"/>
      <c r="AB269" s="46"/>
      <c r="AC269" s="46"/>
      <c r="AD269" s="46"/>
      <c r="AE269" s="46"/>
      <c r="AF269" s="210"/>
      <c r="AG269" s="46"/>
      <c r="AH269" s="46"/>
      <c r="AI269" s="10"/>
      <c r="AJ269" s="10"/>
      <c r="AK269" s="10"/>
      <c r="AL269" s="10"/>
      <c r="AM269" s="210"/>
      <c r="AN269" s="46"/>
      <c r="AO269" s="46"/>
      <c r="AP269" s="46"/>
      <c r="AQ269" s="46"/>
      <c r="AR269" s="49"/>
      <c r="AS269" s="210"/>
      <c r="AT269" s="49"/>
      <c r="AU269" s="50"/>
      <c r="AV269" s="50"/>
      <c r="AW269" s="51"/>
      <c r="AX269" s="51"/>
      <c r="AY269" s="13"/>
      <c r="AZ269" s="13"/>
      <c r="BA269" s="13"/>
      <c r="BB269" s="13"/>
      <c r="BC269" s="13"/>
      <c r="BD269" s="13"/>
      <c r="BE269" s="13"/>
      <c r="BF269" s="13"/>
      <c r="BG269" s="13"/>
      <c r="BH269" s="13"/>
      <c r="BI269" s="13"/>
      <c r="BJ269" s="13"/>
      <c r="BL269" s="226">
        <f>IF(ISBLANK($G269),"",COUNTA($G$4:G269))</f>
        <v>266</v>
      </c>
    </row>
    <row r="270" spans="1:64" s="226" customFormat="1" ht="25" customHeight="1" x14ac:dyDescent="0.35">
      <c r="A270" s="43" t="s">
        <v>1337</v>
      </c>
      <c r="B270" s="43" t="s">
        <v>128</v>
      </c>
      <c r="C270" s="10" t="s">
        <v>129</v>
      </c>
      <c r="D270" s="227" t="s">
        <v>39</v>
      </c>
      <c r="E270" s="10" t="s">
        <v>1630</v>
      </c>
      <c r="F270" s="110" t="s">
        <v>1631</v>
      </c>
      <c r="G270" s="46">
        <v>10</v>
      </c>
      <c r="H270" s="10"/>
      <c r="I270" s="10" t="s">
        <v>205</v>
      </c>
      <c r="J270" s="10" t="s">
        <v>159</v>
      </c>
      <c r="K270" s="47">
        <v>200</v>
      </c>
      <c r="L270" s="10" t="s">
        <v>326</v>
      </c>
      <c r="M270" s="10"/>
      <c r="N270" s="46"/>
      <c r="O270" s="48"/>
      <c r="P270" s="10" t="s">
        <v>149</v>
      </c>
      <c r="Q270" s="46" t="s">
        <v>136</v>
      </c>
      <c r="R270" s="46"/>
      <c r="S270" s="46"/>
      <c r="T270" s="46"/>
      <c r="U270" s="46"/>
      <c r="V270" s="46"/>
      <c r="W270" s="46"/>
      <c r="X270" s="46"/>
      <c r="Y270" s="46"/>
      <c r="Z270" s="46"/>
      <c r="AA270" s="46"/>
      <c r="AB270" s="46"/>
      <c r="AC270" s="46"/>
      <c r="AD270" s="46"/>
      <c r="AE270" s="46"/>
      <c r="AF270" s="210"/>
      <c r="AG270" s="46"/>
      <c r="AH270" s="46"/>
      <c r="AI270" s="10"/>
      <c r="AJ270" s="10"/>
      <c r="AK270" s="10"/>
      <c r="AL270" s="10"/>
      <c r="AM270" s="210"/>
      <c r="AN270" s="46"/>
      <c r="AO270" s="46"/>
      <c r="AP270" s="46"/>
      <c r="AQ270" s="46"/>
      <c r="AR270" s="49"/>
      <c r="AS270" s="210"/>
      <c r="AT270" s="49"/>
      <c r="AU270" s="50"/>
      <c r="AV270" s="50"/>
      <c r="AW270" s="51"/>
      <c r="AX270" s="51"/>
      <c r="AY270" s="13"/>
      <c r="AZ270" s="13"/>
      <c r="BA270" s="13"/>
      <c r="BB270" s="13"/>
      <c r="BC270" s="13"/>
      <c r="BD270" s="13"/>
      <c r="BE270" s="13"/>
      <c r="BF270" s="13"/>
      <c r="BG270" s="13"/>
      <c r="BH270" s="13"/>
      <c r="BI270" s="13"/>
      <c r="BJ270" s="13"/>
      <c r="BL270" s="226">
        <f>IF(ISBLANK($G270),"",COUNTA($G$4:G270))</f>
        <v>267</v>
      </c>
    </row>
    <row r="271" spans="1:64" s="226" customFormat="1" ht="25" customHeight="1" x14ac:dyDescent="0.35">
      <c r="A271" s="43" t="s">
        <v>1339</v>
      </c>
      <c r="B271" s="43" t="s">
        <v>128</v>
      </c>
      <c r="C271" s="10" t="s">
        <v>129</v>
      </c>
      <c r="D271" s="227" t="s">
        <v>39</v>
      </c>
      <c r="E271" s="236" t="s">
        <v>1632</v>
      </c>
      <c r="F271" s="237" t="s">
        <v>1632</v>
      </c>
      <c r="G271" s="46">
        <v>9</v>
      </c>
      <c r="H271" s="10"/>
      <c r="I271" s="10" t="s">
        <v>205</v>
      </c>
      <c r="J271" s="10" t="s">
        <v>147</v>
      </c>
      <c r="K271" s="47">
        <v>200</v>
      </c>
      <c r="L271" s="10" t="s">
        <v>326</v>
      </c>
      <c r="M271" s="10"/>
      <c r="N271" s="46"/>
      <c r="O271" s="48"/>
      <c r="P271" s="10" t="s">
        <v>149</v>
      </c>
      <c r="Q271" s="46" t="s">
        <v>136</v>
      </c>
      <c r="R271" s="46"/>
      <c r="S271" s="46"/>
      <c r="T271" s="46"/>
      <c r="U271" s="46"/>
      <c r="V271" s="46"/>
      <c r="W271" s="46"/>
      <c r="X271" s="46"/>
      <c r="Y271" s="46"/>
      <c r="Z271" s="46"/>
      <c r="AA271" s="46"/>
      <c r="AB271" s="46"/>
      <c r="AC271" s="46"/>
      <c r="AD271" s="46"/>
      <c r="AE271" s="46"/>
      <c r="AF271" s="210"/>
      <c r="AG271" s="46"/>
      <c r="AH271" s="46"/>
      <c r="AI271" s="10"/>
      <c r="AJ271" s="10"/>
      <c r="AK271" s="10"/>
      <c r="AL271" s="10"/>
      <c r="AM271" s="210"/>
      <c r="AN271" s="46"/>
      <c r="AO271" s="46"/>
      <c r="AP271" s="46"/>
      <c r="AQ271" s="46"/>
      <c r="AR271" s="49"/>
      <c r="AS271" s="210"/>
      <c r="AT271" s="49"/>
      <c r="AU271" s="50"/>
      <c r="AV271" s="50"/>
      <c r="AW271" s="51"/>
      <c r="AX271" s="51"/>
      <c r="AY271" s="13"/>
      <c r="AZ271" s="13"/>
      <c r="BA271" s="13"/>
      <c r="BB271" s="13"/>
      <c r="BC271" s="13"/>
      <c r="BD271" s="13"/>
      <c r="BE271" s="13"/>
      <c r="BF271" s="13"/>
      <c r="BG271" s="13"/>
      <c r="BH271" s="13"/>
      <c r="BI271" s="13"/>
      <c r="BJ271" s="13"/>
      <c r="BL271" s="226">
        <f>IF(ISBLANK($G271),"",COUNTA($G$4:G271))</f>
        <v>268</v>
      </c>
    </row>
    <row r="272" spans="1:64" s="226" customFormat="1" ht="25" customHeight="1" x14ac:dyDescent="0.35">
      <c r="A272" s="43" t="s">
        <v>1341</v>
      </c>
      <c r="B272" s="43" t="s">
        <v>128</v>
      </c>
      <c r="C272" s="10" t="s">
        <v>129</v>
      </c>
      <c r="D272" s="227" t="s">
        <v>39</v>
      </c>
      <c r="E272" s="236" t="s">
        <v>1632</v>
      </c>
      <c r="F272" s="237" t="s">
        <v>1632</v>
      </c>
      <c r="G272" s="46">
        <v>10</v>
      </c>
      <c r="H272" s="10"/>
      <c r="I272" s="10" t="s">
        <v>205</v>
      </c>
      <c r="J272" s="10" t="s">
        <v>159</v>
      </c>
      <c r="K272" s="47">
        <v>200</v>
      </c>
      <c r="L272" s="10" t="s">
        <v>326</v>
      </c>
      <c r="M272" s="10"/>
      <c r="N272" s="46"/>
      <c r="O272" s="48"/>
      <c r="P272" s="10" t="s">
        <v>149</v>
      </c>
      <c r="Q272" s="46" t="s">
        <v>136</v>
      </c>
      <c r="R272" s="46"/>
      <c r="S272" s="46"/>
      <c r="T272" s="46"/>
      <c r="U272" s="46"/>
      <c r="V272" s="46"/>
      <c r="W272" s="46"/>
      <c r="X272" s="46"/>
      <c r="Y272" s="46"/>
      <c r="Z272" s="46"/>
      <c r="AA272" s="46"/>
      <c r="AB272" s="46"/>
      <c r="AC272" s="46"/>
      <c r="AD272" s="46"/>
      <c r="AE272" s="46"/>
      <c r="AF272" s="210"/>
      <c r="AG272" s="46"/>
      <c r="AH272" s="46"/>
      <c r="AI272" s="10"/>
      <c r="AJ272" s="10"/>
      <c r="AK272" s="10"/>
      <c r="AL272" s="10"/>
      <c r="AM272" s="210"/>
      <c r="AN272" s="46"/>
      <c r="AO272" s="46"/>
      <c r="AP272" s="46"/>
      <c r="AQ272" s="46"/>
      <c r="AR272" s="49"/>
      <c r="AS272" s="210"/>
      <c r="AT272" s="49"/>
      <c r="AU272" s="50"/>
      <c r="AV272" s="50"/>
      <c r="AW272" s="51"/>
      <c r="AX272" s="51"/>
      <c r="AY272" s="13"/>
      <c r="AZ272" s="13"/>
      <c r="BA272" s="13"/>
      <c r="BB272" s="13"/>
      <c r="BC272" s="13"/>
      <c r="BD272" s="13"/>
      <c r="BE272" s="13"/>
      <c r="BF272" s="13"/>
      <c r="BG272" s="13"/>
      <c r="BH272" s="13"/>
      <c r="BI272" s="13"/>
      <c r="BJ272" s="13"/>
      <c r="BL272" s="226">
        <f>IF(ISBLANK($G272),"",COUNTA($G$4:G272))</f>
        <v>269</v>
      </c>
    </row>
    <row r="273" spans="1:64" s="226" customFormat="1" ht="25" customHeight="1" x14ac:dyDescent="0.35">
      <c r="A273" s="43" t="s">
        <v>1343</v>
      </c>
      <c r="B273" s="43" t="s">
        <v>128</v>
      </c>
      <c r="C273" s="10" t="s">
        <v>129</v>
      </c>
      <c r="D273" s="227" t="s">
        <v>39</v>
      </c>
      <c r="E273" s="10" t="s">
        <v>1811</v>
      </c>
      <c r="F273" s="110" t="s">
        <v>1811</v>
      </c>
      <c r="G273" s="46">
        <v>9</v>
      </c>
      <c r="H273" s="10"/>
      <c r="I273" s="10" t="s">
        <v>205</v>
      </c>
      <c r="J273" s="10" t="s">
        <v>147</v>
      </c>
      <c r="K273" s="47">
        <v>200</v>
      </c>
      <c r="L273" s="10" t="s">
        <v>327</v>
      </c>
      <c r="M273" s="10"/>
      <c r="N273" s="46"/>
      <c r="O273" s="48"/>
      <c r="P273" s="10" t="s">
        <v>149</v>
      </c>
      <c r="Q273" s="46" t="s">
        <v>136</v>
      </c>
      <c r="R273" s="46"/>
      <c r="S273" s="46"/>
      <c r="T273" s="46"/>
      <c r="U273" s="46"/>
      <c r="V273" s="46"/>
      <c r="W273" s="46"/>
      <c r="X273" s="46"/>
      <c r="Y273" s="46"/>
      <c r="Z273" s="46"/>
      <c r="AA273" s="46"/>
      <c r="AB273" s="46"/>
      <c r="AC273" s="46"/>
      <c r="AD273" s="46"/>
      <c r="AE273" s="46"/>
      <c r="AF273" s="210"/>
      <c r="AG273" s="46"/>
      <c r="AH273" s="46"/>
      <c r="AI273" s="10"/>
      <c r="AJ273" s="10"/>
      <c r="AK273" s="10"/>
      <c r="AL273" s="10"/>
      <c r="AM273" s="210"/>
      <c r="AN273" s="46"/>
      <c r="AO273" s="46"/>
      <c r="AP273" s="46"/>
      <c r="AQ273" s="46"/>
      <c r="AR273" s="49"/>
      <c r="AS273" s="210"/>
      <c r="AT273" s="49"/>
      <c r="AU273" s="50"/>
      <c r="AV273" s="50"/>
      <c r="AW273" s="51"/>
      <c r="AX273" s="51"/>
      <c r="AY273" s="13"/>
      <c r="AZ273" s="13"/>
      <c r="BA273" s="13"/>
      <c r="BB273" s="13"/>
      <c r="BC273" s="13"/>
      <c r="BD273" s="13"/>
      <c r="BE273" s="13"/>
      <c r="BF273" s="13"/>
      <c r="BG273" s="13"/>
      <c r="BH273" s="13"/>
      <c r="BI273" s="13"/>
      <c r="BJ273" s="13"/>
      <c r="BL273" s="226">
        <f>IF(ISBLANK($G273),"",COUNTA($G$4:G273))</f>
        <v>270</v>
      </c>
    </row>
    <row r="274" spans="1:64" s="226" customFormat="1" ht="25" customHeight="1" x14ac:dyDescent="0.35">
      <c r="A274" s="43" t="s">
        <v>1345</v>
      </c>
      <c r="B274" s="43" t="s">
        <v>128</v>
      </c>
      <c r="C274" s="10" t="s">
        <v>129</v>
      </c>
      <c r="D274" s="227" t="s">
        <v>39</v>
      </c>
      <c r="E274" s="10" t="s">
        <v>1811</v>
      </c>
      <c r="F274" s="110" t="s">
        <v>1811</v>
      </c>
      <c r="G274" s="46">
        <v>10</v>
      </c>
      <c r="H274" s="10"/>
      <c r="I274" s="10" t="s">
        <v>205</v>
      </c>
      <c r="J274" s="10" t="s">
        <v>159</v>
      </c>
      <c r="K274" s="47">
        <v>200</v>
      </c>
      <c r="L274" s="10" t="s">
        <v>327</v>
      </c>
      <c r="M274" s="10"/>
      <c r="N274" s="46"/>
      <c r="O274" s="48"/>
      <c r="P274" s="10" t="s">
        <v>149</v>
      </c>
      <c r="Q274" s="46" t="s">
        <v>136</v>
      </c>
      <c r="R274" s="46"/>
      <c r="S274" s="46"/>
      <c r="T274" s="46"/>
      <c r="U274" s="46"/>
      <c r="V274" s="46"/>
      <c r="W274" s="46"/>
      <c r="X274" s="46"/>
      <c r="Y274" s="46"/>
      <c r="Z274" s="46"/>
      <c r="AA274" s="46"/>
      <c r="AB274" s="46"/>
      <c r="AC274" s="46"/>
      <c r="AD274" s="46"/>
      <c r="AE274" s="46"/>
      <c r="AF274" s="210"/>
      <c r="AG274" s="46"/>
      <c r="AH274" s="46"/>
      <c r="AI274" s="10"/>
      <c r="AJ274" s="10"/>
      <c r="AK274" s="10"/>
      <c r="AL274" s="10"/>
      <c r="AM274" s="210"/>
      <c r="AN274" s="46"/>
      <c r="AO274" s="46"/>
      <c r="AP274" s="46"/>
      <c r="AQ274" s="46"/>
      <c r="AR274" s="49"/>
      <c r="AS274" s="210"/>
      <c r="AT274" s="49"/>
      <c r="AU274" s="50"/>
      <c r="AV274" s="50"/>
      <c r="AW274" s="51"/>
      <c r="AX274" s="51"/>
      <c r="AY274" s="13"/>
      <c r="AZ274" s="13"/>
      <c r="BA274" s="13"/>
      <c r="BB274" s="13"/>
      <c r="BC274" s="13"/>
      <c r="BD274" s="13"/>
      <c r="BE274" s="13"/>
      <c r="BF274" s="13"/>
      <c r="BG274" s="13"/>
      <c r="BH274" s="13"/>
      <c r="BI274" s="13"/>
      <c r="BJ274" s="13"/>
      <c r="BL274" s="226">
        <f>IF(ISBLANK($G274),"",COUNTA($G$4:G274))</f>
        <v>271</v>
      </c>
    </row>
    <row r="275" spans="1:64" s="226" customFormat="1" ht="25" customHeight="1" x14ac:dyDescent="0.35">
      <c r="A275" s="43" t="s">
        <v>1347</v>
      </c>
      <c r="B275" s="43" t="s">
        <v>128</v>
      </c>
      <c r="C275" s="10" t="s">
        <v>129</v>
      </c>
      <c r="D275" s="227" t="s">
        <v>39</v>
      </c>
      <c r="E275" s="10" t="s">
        <v>1812</v>
      </c>
      <c r="F275" s="110" t="s">
        <v>1812</v>
      </c>
      <c r="G275" s="46">
        <v>9</v>
      </c>
      <c r="H275" s="10"/>
      <c r="I275" s="10" t="s">
        <v>205</v>
      </c>
      <c r="J275" s="10" t="s">
        <v>147</v>
      </c>
      <c r="K275" s="47">
        <v>200</v>
      </c>
      <c r="L275" s="10" t="s">
        <v>328</v>
      </c>
      <c r="M275" s="10"/>
      <c r="N275" s="46"/>
      <c r="O275" s="48"/>
      <c r="P275" s="10" t="s">
        <v>149</v>
      </c>
      <c r="Q275" s="46" t="s">
        <v>136</v>
      </c>
      <c r="R275" s="46"/>
      <c r="S275" s="46"/>
      <c r="T275" s="46"/>
      <c r="U275" s="46"/>
      <c r="V275" s="46"/>
      <c r="W275" s="46"/>
      <c r="X275" s="46"/>
      <c r="Y275" s="46"/>
      <c r="Z275" s="46"/>
      <c r="AA275" s="46"/>
      <c r="AB275" s="46"/>
      <c r="AC275" s="46"/>
      <c r="AD275" s="46"/>
      <c r="AE275" s="46"/>
      <c r="AF275" s="210"/>
      <c r="AG275" s="46"/>
      <c r="AH275" s="46"/>
      <c r="AI275" s="10"/>
      <c r="AJ275" s="10"/>
      <c r="AK275" s="10"/>
      <c r="AL275" s="10"/>
      <c r="AM275" s="210"/>
      <c r="AN275" s="46"/>
      <c r="AO275" s="46"/>
      <c r="AP275" s="46"/>
      <c r="AQ275" s="46"/>
      <c r="AR275" s="49"/>
      <c r="AS275" s="210"/>
      <c r="AT275" s="49"/>
      <c r="AU275" s="50"/>
      <c r="AV275" s="50"/>
      <c r="AW275" s="51"/>
      <c r="AX275" s="51"/>
      <c r="AY275" s="13"/>
      <c r="AZ275" s="13"/>
      <c r="BA275" s="13"/>
      <c r="BB275" s="13"/>
      <c r="BC275" s="13"/>
      <c r="BD275" s="13"/>
      <c r="BE275" s="13"/>
      <c r="BF275" s="13"/>
      <c r="BG275" s="13"/>
      <c r="BH275" s="13"/>
      <c r="BI275" s="13"/>
      <c r="BJ275" s="13"/>
      <c r="BL275" s="226">
        <f>IF(ISBLANK($G275),"",COUNTA($G$4:G275))</f>
        <v>272</v>
      </c>
    </row>
    <row r="276" spans="1:64" s="226" customFormat="1" ht="25" customHeight="1" x14ac:dyDescent="0.35">
      <c r="A276" s="43" t="s">
        <v>1349</v>
      </c>
      <c r="B276" s="43" t="s">
        <v>128</v>
      </c>
      <c r="C276" s="10" t="s">
        <v>129</v>
      </c>
      <c r="D276" s="227" t="s">
        <v>39</v>
      </c>
      <c r="E276" s="10" t="s">
        <v>1812</v>
      </c>
      <c r="F276" s="110" t="s">
        <v>1812</v>
      </c>
      <c r="G276" s="46">
        <v>10</v>
      </c>
      <c r="H276" s="10"/>
      <c r="I276" s="10" t="s">
        <v>205</v>
      </c>
      <c r="J276" s="10" t="s">
        <v>159</v>
      </c>
      <c r="K276" s="47">
        <v>200</v>
      </c>
      <c r="L276" s="10" t="s">
        <v>328</v>
      </c>
      <c r="M276" s="10"/>
      <c r="N276" s="46"/>
      <c r="O276" s="48"/>
      <c r="P276" s="10" t="s">
        <v>149</v>
      </c>
      <c r="Q276" s="46" t="s">
        <v>136</v>
      </c>
      <c r="R276" s="46"/>
      <c r="S276" s="46"/>
      <c r="T276" s="46"/>
      <c r="U276" s="46"/>
      <c r="V276" s="46"/>
      <c r="W276" s="46"/>
      <c r="X276" s="46"/>
      <c r="Y276" s="46"/>
      <c r="Z276" s="46"/>
      <c r="AA276" s="46"/>
      <c r="AB276" s="46"/>
      <c r="AC276" s="46"/>
      <c r="AD276" s="46"/>
      <c r="AE276" s="46"/>
      <c r="AF276" s="210"/>
      <c r="AG276" s="46"/>
      <c r="AH276" s="46"/>
      <c r="AI276" s="10"/>
      <c r="AJ276" s="10"/>
      <c r="AK276" s="10"/>
      <c r="AL276" s="10"/>
      <c r="AM276" s="210"/>
      <c r="AN276" s="46"/>
      <c r="AO276" s="46"/>
      <c r="AP276" s="46"/>
      <c r="AQ276" s="46"/>
      <c r="AR276" s="49"/>
      <c r="AS276" s="210"/>
      <c r="AT276" s="49"/>
      <c r="AU276" s="50"/>
      <c r="AV276" s="50"/>
      <c r="AW276" s="51"/>
      <c r="AX276" s="51"/>
      <c r="AY276" s="13"/>
      <c r="AZ276" s="13"/>
      <c r="BA276" s="13"/>
      <c r="BB276" s="13"/>
      <c r="BC276" s="13"/>
      <c r="BD276" s="13"/>
      <c r="BE276" s="13"/>
      <c r="BF276" s="13"/>
      <c r="BG276" s="13"/>
      <c r="BH276" s="13"/>
      <c r="BI276" s="13"/>
      <c r="BJ276" s="13"/>
      <c r="BL276" s="226">
        <f>IF(ISBLANK($G276),"",COUNTA($G$4:G276))</f>
        <v>273</v>
      </c>
    </row>
    <row r="277" spans="1:64" s="226" customFormat="1" ht="25" customHeight="1" x14ac:dyDescent="0.35">
      <c r="A277" s="43" t="s">
        <v>1351</v>
      </c>
      <c r="B277" s="43" t="s">
        <v>128</v>
      </c>
      <c r="C277" s="10" t="s">
        <v>129</v>
      </c>
      <c r="D277" s="227" t="s">
        <v>39</v>
      </c>
      <c r="E277" s="10" t="s">
        <v>1813</v>
      </c>
      <c r="F277" s="110" t="s">
        <v>1814</v>
      </c>
      <c r="G277" s="46">
        <v>30</v>
      </c>
      <c r="H277" s="10"/>
      <c r="I277" s="10" t="s">
        <v>205</v>
      </c>
      <c r="J277" s="10" t="s">
        <v>147</v>
      </c>
      <c r="K277" s="47">
        <v>100</v>
      </c>
      <c r="L277" s="10" t="s">
        <v>329</v>
      </c>
      <c r="M277" s="10"/>
      <c r="N277" s="46"/>
      <c r="O277" s="48"/>
      <c r="P277" s="10" t="s">
        <v>149</v>
      </c>
      <c r="Q277" s="46" t="s">
        <v>136</v>
      </c>
      <c r="R277" s="46"/>
      <c r="S277" s="46"/>
      <c r="T277" s="46"/>
      <c r="U277" s="46"/>
      <c r="V277" s="46"/>
      <c r="W277" s="46"/>
      <c r="X277" s="46"/>
      <c r="Y277" s="46"/>
      <c r="Z277" s="46"/>
      <c r="AA277" s="46"/>
      <c r="AB277" s="46"/>
      <c r="AC277" s="46"/>
      <c r="AD277" s="46"/>
      <c r="AE277" s="46"/>
      <c r="AF277" s="210"/>
      <c r="AG277" s="46"/>
      <c r="AH277" s="46"/>
      <c r="AI277" s="10"/>
      <c r="AJ277" s="10"/>
      <c r="AK277" s="10"/>
      <c r="AL277" s="10"/>
      <c r="AM277" s="210"/>
      <c r="AN277" s="46"/>
      <c r="AO277" s="46"/>
      <c r="AP277" s="46">
        <v>1</v>
      </c>
      <c r="AQ277" s="46"/>
      <c r="AR277" s="49"/>
      <c r="AS277" s="210"/>
      <c r="AT277" s="49"/>
      <c r="AU277" s="50"/>
      <c r="AV277" s="50"/>
      <c r="AW277" s="51"/>
      <c r="AX277" s="51"/>
      <c r="AY277" s="13"/>
      <c r="AZ277" s="13"/>
      <c r="BA277" s="13"/>
      <c r="BB277" s="13"/>
      <c r="BC277" s="13"/>
      <c r="BD277" s="13"/>
      <c r="BE277" s="13"/>
      <c r="BF277" s="13"/>
      <c r="BG277" s="13"/>
      <c r="BH277" s="13"/>
      <c r="BI277" s="13"/>
      <c r="BJ277" s="13"/>
      <c r="BL277" s="226">
        <f>IF(ISBLANK($G277),"",COUNTA($G$4:G277))</f>
        <v>274</v>
      </c>
    </row>
    <row r="278" spans="1:64" s="226" customFormat="1" ht="25" customHeight="1" x14ac:dyDescent="0.35">
      <c r="A278" s="43" t="s">
        <v>1353</v>
      </c>
      <c r="B278" s="43" t="s">
        <v>128</v>
      </c>
      <c r="C278" s="10" t="s">
        <v>129</v>
      </c>
      <c r="D278" s="227" t="s">
        <v>39</v>
      </c>
      <c r="E278" s="10" t="s">
        <v>1813</v>
      </c>
      <c r="F278" s="110" t="s">
        <v>1814</v>
      </c>
      <c r="G278" s="46">
        <v>31</v>
      </c>
      <c r="H278" s="10"/>
      <c r="I278" s="10" t="s">
        <v>205</v>
      </c>
      <c r="J278" s="10" t="s">
        <v>159</v>
      </c>
      <c r="K278" s="47">
        <v>100</v>
      </c>
      <c r="L278" s="10" t="s">
        <v>329</v>
      </c>
      <c r="M278" s="10"/>
      <c r="N278" s="46"/>
      <c r="O278" s="48"/>
      <c r="P278" s="10" t="s">
        <v>149</v>
      </c>
      <c r="Q278" s="46" t="s">
        <v>136</v>
      </c>
      <c r="R278" s="46"/>
      <c r="S278" s="46"/>
      <c r="T278" s="46"/>
      <c r="U278" s="46"/>
      <c r="V278" s="46"/>
      <c r="W278" s="46"/>
      <c r="X278" s="46"/>
      <c r="Y278" s="46"/>
      <c r="Z278" s="46"/>
      <c r="AA278" s="46"/>
      <c r="AB278" s="46"/>
      <c r="AC278" s="46"/>
      <c r="AD278" s="46"/>
      <c r="AE278" s="46"/>
      <c r="AF278" s="210"/>
      <c r="AG278" s="46"/>
      <c r="AH278" s="46"/>
      <c r="AI278" s="10"/>
      <c r="AJ278" s="10"/>
      <c r="AK278" s="10"/>
      <c r="AL278" s="10"/>
      <c r="AM278" s="210"/>
      <c r="AN278" s="46"/>
      <c r="AO278" s="46"/>
      <c r="AP278" s="46">
        <v>1</v>
      </c>
      <c r="AQ278" s="46"/>
      <c r="AR278" s="49"/>
      <c r="AS278" s="210"/>
      <c r="AT278" s="49"/>
      <c r="AU278" s="50"/>
      <c r="AV278" s="50"/>
      <c r="AW278" s="51"/>
      <c r="AX278" s="51"/>
      <c r="AY278" s="13"/>
      <c r="AZ278" s="13"/>
      <c r="BA278" s="13"/>
      <c r="BB278" s="13"/>
      <c r="BC278" s="13"/>
      <c r="BD278" s="13"/>
      <c r="BE278" s="13"/>
      <c r="BF278" s="13"/>
      <c r="BG278" s="13"/>
      <c r="BH278" s="13"/>
      <c r="BI278" s="13"/>
      <c r="BJ278" s="13"/>
      <c r="BL278" s="226">
        <f>IF(ISBLANK($G278),"",COUNTA($G$4:G278))</f>
        <v>275</v>
      </c>
    </row>
    <row r="279" spans="1:64" s="226" customFormat="1" ht="25" customHeight="1" x14ac:dyDescent="0.35">
      <c r="A279" s="43" t="s">
        <v>1355</v>
      </c>
      <c r="B279" s="43" t="s">
        <v>128</v>
      </c>
      <c r="C279" s="10" t="s">
        <v>129</v>
      </c>
      <c r="D279" s="227" t="s">
        <v>39</v>
      </c>
      <c r="E279" s="10" t="s">
        <v>1573</v>
      </c>
      <c r="F279" s="110" t="s">
        <v>1573</v>
      </c>
      <c r="G279" s="46">
        <v>9</v>
      </c>
      <c r="H279" s="10"/>
      <c r="I279" s="10" t="s">
        <v>205</v>
      </c>
      <c r="J279" s="10" t="s">
        <v>147</v>
      </c>
      <c r="K279" s="47">
        <v>200</v>
      </c>
      <c r="L279" s="10" t="s">
        <v>330</v>
      </c>
      <c r="M279" s="10"/>
      <c r="N279" s="46"/>
      <c r="O279" s="48"/>
      <c r="P279" s="10" t="s">
        <v>149</v>
      </c>
      <c r="Q279" s="46" t="s">
        <v>136</v>
      </c>
      <c r="R279" s="46"/>
      <c r="S279" s="46"/>
      <c r="T279" s="46"/>
      <c r="U279" s="46"/>
      <c r="V279" s="46"/>
      <c r="W279" s="46"/>
      <c r="X279" s="46"/>
      <c r="Y279" s="46"/>
      <c r="Z279" s="46"/>
      <c r="AA279" s="46"/>
      <c r="AB279" s="46"/>
      <c r="AC279" s="46"/>
      <c r="AD279" s="46"/>
      <c r="AE279" s="46"/>
      <c r="AF279" s="210"/>
      <c r="AG279" s="46"/>
      <c r="AH279" s="46"/>
      <c r="AI279" s="10"/>
      <c r="AJ279" s="10"/>
      <c r="AK279" s="10"/>
      <c r="AL279" s="10"/>
      <c r="AM279" s="210"/>
      <c r="AN279" s="46"/>
      <c r="AO279" s="46"/>
      <c r="AP279" s="46"/>
      <c r="AQ279" s="46"/>
      <c r="AR279" s="49"/>
      <c r="AS279" s="210"/>
      <c r="AT279" s="49"/>
      <c r="AU279" s="50"/>
      <c r="AV279" s="50"/>
      <c r="AW279" s="51"/>
      <c r="AX279" s="51"/>
      <c r="AY279" s="13"/>
      <c r="AZ279" s="13"/>
      <c r="BA279" s="13"/>
      <c r="BB279" s="13"/>
      <c r="BC279" s="13"/>
      <c r="BD279" s="13"/>
      <c r="BE279" s="13"/>
      <c r="BF279" s="13"/>
      <c r="BG279" s="13"/>
      <c r="BH279" s="13"/>
      <c r="BI279" s="13"/>
      <c r="BJ279" s="13"/>
      <c r="BL279" s="226">
        <f>IF(ISBLANK($G279),"",COUNTA($G$4:G279))</f>
        <v>276</v>
      </c>
    </row>
    <row r="280" spans="1:64" s="226" customFormat="1" ht="25" customHeight="1" x14ac:dyDescent="0.35">
      <c r="A280" s="43" t="s">
        <v>1357</v>
      </c>
      <c r="B280" s="43" t="s">
        <v>128</v>
      </c>
      <c r="C280" s="10" t="s">
        <v>129</v>
      </c>
      <c r="D280" s="227" t="s">
        <v>39</v>
      </c>
      <c r="E280" s="10" t="s">
        <v>1573</v>
      </c>
      <c r="F280" s="110" t="s">
        <v>1573</v>
      </c>
      <c r="G280" s="46">
        <v>10</v>
      </c>
      <c r="H280" s="10"/>
      <c r="I280" s="10" t="s">
        <v>205</v>
      </c>
      <c r="J280" s="10" t="s">
        <v>159</v>
      </c>
      <c r="K280" s="47">
        <v>200</v>
      </c>
      <c r="L280" s="10" t="s">
        <v>330</v>
      </c>
      <c r="M280" s="10"/>
      <c r="N280" s="46"/>
      <c r="O280" s="48"/>
      <c r="P280" s="10" t="s">
        <v>149</v>
      </c>
      <c r="Q280" s="46" t="s">
        <v>136</v>
      </c>
      <c r="R280" s="46"/>
      <c r="S280" s="46"/>
      <c r="T280" s="46"/>
      <c r="U280" s="46"/>
      <c r="V280" s="46"/>
      <c r="W280" s="46"/>
      <c r="X280" s="46"/>
      <c r="Y280" s="46"/>
      <c r="Z280" s="46"/>
      <c r="AA280" s="46"/>
      <c r="AB280" s="46"/>
      <c r="AC280" s="46"/>
      <c r="AD280" s="46"/>
      <c r="AE280" s="46"/>
      <c r="AF280" s="210"/>
      <c r="AG280" s="46"/>
      <c r="AH280" s="46"/>
      <c r="AI280" s="10"/>
      <c r="AJ280" s="10"/>
      <c r="AK280" s="10"/>
      <c r="AL280" s="10"/>
      <c r="AM280" s="210"/>
      <c r="AN280" s="46"/>
      <c r="AO280" s="46"/>
      <c r="AP280" s="46"/>
      <c r="AQ280" s="46"/>
      <c r="AR280" s="49"/>
      <c r="AS280" s="210"/>
      <c r="AT280" s="49"/>
      <c r="AU280" s="50"/>
      <c r="AV280" s="50"/>
      <c r="AW280" s="51"/>
      <c r="AX280" s="51"/>
      <c r="AY280" s="13"/>
      <c r="AZ280" s="13"/>
      <c r="BA280" s="13"/>
      <c r="BB280" s="13"/>
      <c r="BC280" s="13"/>
      <c r="BD280" s="13"/>
      <c r="BE280" s="13"/>
      <c r="BF280" s="13"/>
      <c r="BG280" s="13"/>
      <c r="BH280" s="13"/>
      <c r="BI280" s="13"/>
      <c r="BJ280" s="13"/>
      <c r="BL280" s="226">
        <f>IF(ISBLANK($G280),"",COUNTA($G$4:G280))</f>
        <v>277</v>
      </c>
    </row>
    <row r="281" spans="1:64" s="226" customFormat="1" ht="25" customHeight="1" x14ac:dyDescent="0.35">
      <c r="A281" s="43" t="s">
        <v>1359</v>
      </c>
      <c r="B281" s="43" t="s">
        <v>128</v>
      </c>
      <c r="C281" s="10" t="s">
        <v>129</v>
      </c>
      <c r="D281" s="227" t="s">
        <v>39</v>
      </c>
      <c r="E281" s="10" t="s">
        <v>1815</v>
      </c>
      <c r="F281" s="110" t="s">
        <v>1815</v>
      </c>
      <c r="G281" s="46">
        <v>9</v>
      </c>
      <c r="H281" s="10"/>
      <c r="I281" s="10" t="s">
        <v>205</v>
      </c>
      <c r="J281" s="10" t="s">
        <v>147</v>
      </c>
      <c r="K281" s="47">
        <v>200</v>
      </c>
      <c r="L281" s="10" t="s">
        <v>331</v>
      </c>
      <c r="M281" s="10"/>
      <c r="N281" s="46"/>
      <c r="O281" s="48"/>
      <c r="P281" s="10" t="s">
        <v>149</v>
      </c>
      <c r="Q281" s="46" t="s">
        <v>136</v>
      </c>
      <c r="R281" s="46"/>
      <c r="S281" s="46"/>
      <c r="T281" s="46"/>
      <c r="U281" s="46"/>
      <c r="V281" s="46"/>
      <c r="W281" s="46"/>
      <c r="X281" s="46"/>
      <c r="Y281" s="46"/>
      <c r="Z281" s="46"/>
      <c r="AA281" s="46"/>
      <c r="AB281" s="46"/>
      <c r="AC281" s="46"/>
      <c r="AD281" s="46"/>
      <c r="AE281" s="46"/>
      <c r="AF281" s="210"/>
      <c r="AG281" s="46"/>
      <c r="AH281" s="46"/>
      <c r="AI281" s="10"/>
      <c r="AJ281" s="10"/>
      <c r="AK281" s="10"/>
      <c r="AL281" s="10"/>
      <c r="AM281" s="210"/>
      <c r="AN281" s="46"/>
      <c r="AO281" s="46"/>
      <c r="AP281" s="46"/>
      <c r="AQ281" s="46"/>
      <c r="AR281" s="49"/>
      <c r="AS281" s="210"/>
      <c r="AT281" s="49"/>
      <c r="AU281" s="50"/>
      <c r="AV281" s="50"/>
      <c r="AW281" s="51"/>
      <c r="AX281" s="51"/>
      <c r="AY281" s="13"/>
      <c r="AZ281" s="13"/>
      <c r="BA281" s="13"/>
      <c r="BB281" s="13"/>
      <c r="BC281" s="13"/>
      <c r="BD281" s="13"/>
      <c r="BE281" s="13"/>
      <c r="BF281" s="13"/>
      <c r="BG281" s="13"/>
      <c r="BH281" s="13"/>
      <c r="BI281" s="13"/>
      <c r="BJ281" s="13"/>
      <c r="BL281" s="226">
        <f>IF(ISBLANK($G281),"",COUNTA($G$4:G281))</f>
        <v>278</v>
      </c>
    </row>
    <row r="282" spans="1:64" s="226" customFormat="1" ht="25" customHeight="1" x14ac:dyDescent="0.35">
      <c r="A282" s="43" t="s">
        <v>1361</v>
      </c>
      <c r="B282" s="43" t="s">
        <v>128</v>
      </c>
      <c r="C282" s="10" t="s">
        <v>129</v>
      </c>
      <c r="D282" s="227" t="s">
        <v>39</v>
      </c>
      <c r="E282" s="10" t="s">
        <v>1815</v>
      </c>
      <c r="F282" s="110" t="s">
        <v>1815</v>
      </c>
      <c r="G282" s="46">
        <v>10</v>
      </c>
      <c r="H282" s="10"/>
      <c r="I282" s="10" t="s">
        <v>205</v>
      </c>
      <c r="J282" s="10" t="s">
        <v>159</v>
      </c>
      <c r="K282" s="47">
        <v>200</v>
      </c>
      <c r="L282" s="10" t="s">
        <v>331</v>
      </c>
      <c r="M282" s="10"/>
      <c r="N282" s="46"/>
      <c r="O282" s="48"/>
      <c r="P282" s="10" t="s">
        <v>149</v>
      </c>
      <c r="Q282" s="46" t="s">
        <v>136</v>
      </c>
      <c r="R282" s="46"/>
      <c r="S282" s="46"/>
      <c r="T282" s="46"/>
      <c r="U282" s="46"/>
      <c r="V282" s="46"/>
      <c r="W282" s="46"/>
      <c r="X282" s="46"/>
      <c r="Y282" s="46"/>
      <c r="Z282" s="46"/>
      <c r="AA282" s="46"/>
      <c r="AB282" s="46"/>
      <c r="AC282" s="46"/>
      <c r="AD282" s="46"/>
      <c r="AE282" s="46"/>
      <c r="AF282" s="210"/>
      <c r="AG282" s="46"/>
      <c r="AH282" s="46"/>
      <c r="AI282" s="10"/>
      <c r="AJ282" s="10"/>
      <c r="AK282" s="10"/>
      <c r="AL282" s="10"/>
      <c r="AM282" s="210"/>
      <c r="AN282" s="46"/>
      <c r="AO282" s="46"/>
      <c r="AP282" s="46"/>
      <c r="AQ282" s="46"/>
      <c r="AR282" s="49"/>
      <c r="AS282" s="210"/>
      <c r="AT282" s="49"/>
      <c r="AU282" s="50"/>
      <c r="AV282" s="50"/>
      <c r="AW282" s="51"/>
      <c r="AX282" s="51"/>
      <c r="AY282" s="13"/>
      <c r="AZ282" s="13"/>
      <c r="BA282" s="13"/>
      <c r="BB282" s="13"/>
      <c r="BC282" s="13"/>
      <c r="BD282" s="13"/>
      <c r="BE282" s="13"/>
      <c r="BF282" s="13"/>
      <c r="BG282" s="13"/>
      <c r="BH282" s="13"/>
      <c r="BI282" s="13"/>
      <c r="BJ282" s="13"/>
      <c r="BL282" s="226">
        <f>IF(ISBLANK($G282),"",COUNTA($G$4:G282))</f>
        <v>279</v>
      </c>
    </row>
    <row r="283" spans="1:64" s="226" customFormat="1" ht="25" customHeight="1" x14ac:dyDescent="0.35">
      <c r="A283" s="43" t="s">
        <v>1363</v>
      </c>
      <c r="B283" s="43" t="s">
        <v>128</v>
      </c>
      <c r="C283" s="10" t="s">
        <v>129</v>
      </c>
      <c r="D283" s="227" t="s">
        <v>39</v>
      </c>
      <c r="E283" s="10" t="s">
        <v>1816</v>
      </c>
      <c r="F283" s="110" t="s">
        <v>1816</v>
      </c>
      <c r="G283" s="46">
        <v>9</v>
      </c>
      <c r="H283" s="10"/>
      <c r="I283" s="10" t="s">
        <v>205</v>
      </c>
      <c r="J283" s="10" t="s">
        <v>147</v>
      </c>
      <c r="K283" s="47">
        <v>200</v>
      </c>
      <c r="L283" s="10" t="s">
        <v>332</v>
      </c>
      <c r="M283" s="10"/>
      <c r="N283" s="46"/>
      <c r="O283" s="48"/>
      <c r="P283" s="10" t="s">
        <v>149</v>
      </c>
      <c r="Q283" s="46" t="s">
        <v>136</v>
      </c>
      <c r="R283" s="46"/>
      <c r="S283" s="46"/>
      <c r="T283" s="46"/>
      <c r="U283" s="46"/>
      <c r="V283" s="46"/>
      <c r="W283" s="46"/>
      <c r="X283" s="46"/>
      <c r="Y283" s="46"/>
      <c r="Z283" s="46"/>
      <c r="AA283" s="46"/>
      <c r="AB283" s="46"/>
      <c r="AC283" s="46"/>
      <c r="AD283" s="46"/>
      <c r="AE283" s="46"/>
      <c r="AF283" s="210"/>
      <c r="AG283" s="46"/>
      <c r="AH283" s="46"/>
      <c r="AI283" s="10"/>
      <c r="AJ283" s="10"/>
      <c r="AK283" s="10"/>
      <c r="AL283" s="10"/>
      <c r="AM283" s="210"/>
      <c r="AN283" s="46"/>
      <c r="AO283" s="46"/>
      <c r="AP283" s="46"/>
      <c r="AQ283" s="46"/>
      <c r="AR283" s="49"/>
      <c r="AS283" s="210"/>
      <c r="AT283" s="49"/>
      <c r="AU283" s="50"/>
      <c r="AV283" s="50"/>
      <c r="AW283" s="51"/>
      <c r="AX283" s="51"/>
      <c r="AY283" s="13"/>
      <c r="AZ283" s="13"/>
      <c r="BA283" s="13"/>
      <c r="BB283" s="13"/>
      <c r="BC283" s="13"/>
      <c r="BD283" s="13"/>
      <c r="BE283" s="13"/>
      <c r="BF283" s="13"/>
      <c r="BG283" s="13"/>
      <c r="BH283" s="13"/>
      <c r="BI283" s="13"/>
      <c r="BJ283" s="13"/>
      <c r="BL283" s="226">
        <f>IF(ISBLANK($G283),"",COUNTA($G$4:G283))</f>
        <v>280</v>
      </c>
    </row>
    <row r="284" spans="1:64" s="226" customFormat="1" ht="25" customHeight="1" x14ac:dyDescent="0.35">
      <c r="A284" s="43" t="s">
        <v>1365</v>
      </c>
      <c r="B284" s="43" t="s">
        <v>128</v>
      </c>
      <c r="C284" s="10" t="s">
        <v>129</v>
      </c>
      <c r="D284" s="227" t="s">
        <v>39</v>
      </c>
      <c r="E284" s="10" t="s">
        <v>1816</v>
      </c>
      <c r="F284" s="110" t="s">
        <v>1816</v>
      </c>
      <c r="G284" s="46">
        <v>10</v>
      </c>
      <c r="H284" s="10"/>
      <c r="I284" s="10" t="s">
        <v>205</v>
      </c>
      <c r="J284" s="10" t="s">
        <v>159</v>
      </c>
      <c r="K284" s="47">
        <v>200</v>
      </c>
      <c r="L284" s="10" t="s">
        <v>332</v>
      </c>
      <c r="M284" s="10"/>
      <c r="N284" s="46"/>
      <c r="O284" s="48"/>
      <c r="P284" s="10" t="s">
        <v>149</v>
      </c>
      <c r="Q284" s="46" t="s">
        <v>136</v>
      </c>
      <c r="R284" s="46"/>
      <c r="S284" s="46"/>
      <c r="T284" s="46"/>
      <c r="U284" s="46"/>
      <c r="V284" s="46"/>
      <c r="W284" s="46"/>
      <c r="X284" s="46"/>
      <c r="Y284" s="46"/>
      <c r="Z284" s="46"/>
      <c r="AA284" s="46"/>
      <c r="AB284" s="46"/>
      <c r="AC284" s="46"/>
      <c r="AD284" s="46"/>
      <c r="AE284" s="46"/>
      <c r="AF284" s="210"/>
      <c r="AG284" s="46"/>
      <c r="AH284" s="46"/>
      <c r="AI284" s="10"/>
      <c r="AJ284" s="10"/>
      <c r="AK284" s="10"/>
      <c r="AL284" s="10"/>
      <c r="AM284" s="210"/>
      <c r="AN284" s="46"/>
      <c r="AO284" s="46"/>
      <c r="AP284" s="46"/>
      <c r="AQ284" s="46"/>
      <c r="AR284" s="49"/>
      <c r="AS284" s="210"/>
      <c r="AT284" s="49"/>
      <c r="AU284" s="50"/>
      <c r="AV284" s="50"/>
      <c r="AW284" s="51"/>
      <c r="AX284" s="51"/>
      <c r="AY284" s="13"/>
      <c r="AZ284" s="13"/>
      <c r="BA284" s="13"/>
      <c r="BB284" s="13"/>
      <c r="BC284" s="13"/>
      <c r="BD284" s="13"/>
      <c r="BE284" s="13"/>
      <c r="BF284" s="13"/>
      <c r="BG284" s="13"/>
      <c r="BH284" s="13"/>
      <c r="BI284" s="13"/>
      <c r="BJ284" s="13"/>
      <c r="BL284" s="226">
        <f>IF(ISBLANK($G284),"",COUNTA($G$4:G284))</f>
        <v>281</v>
      </c>
    </row>
    <row r="285" spans="1:64" s="226" customFormat="1" ht="25" customHeight="1" x14ac:dyDescent="0.35">
      <c r="A285" s="43" t="s">
        <v>1367</v>
      </c>
      <c r="B285" s="43" t="s">
        <v>128</v>
      </c>
      <c r="C285" s="10" t="s">
        <v>129</v>
      </c>
      <c r="D285" s="227" t="s">
        <v>39</v>
      </c>
      <c r="E285" s="10" t="s">
        <v>1817</v>
      </c>
      <c r="F285" s="110" t="s">
        <v>1817</v>
      </c>
      <c r="G285" s="46">
        <v>9</v>
      </c>
      <c r="H285" s="10"/>
      <c r="I285" s="10" t="s">
        <v>205</v>
      </c>
      <c r="J285" s="10" t="s">
        <v>147</v>
      </c>
      <c r="K285" s="47">
        <v>200</v>
      </c>
      <c r="L285" s="10" t="s">
        <v>333</v>
      </c>
      <c r="M285" s="10"/>
      <c r="N285" s="46"/>
      <c r="O285" s="48"/>
      <c r="P285" s="10" t="s">
        <v>149</v>
      </c>
      <c r="Q285" s="46" t="s">
        <v>136</v>
      </c>
      <c r="R285" s="46"/>
      <c r="S285" s="46"/>
      <c r="T285" s="46"/>
      <c r="U285" s="46"/>
      <c r="V285" s="46"/>
      <c r="W285" s="46"/>
      <c r="X285" s="46"/>
      <c r="Y285" s="46"/>
      <c r="Z285" s="46"/>
      <c r="AA285" s="46"/>
      <c r="AB285" s="46"/>
      <c r="AC285" s="46"/>
      <c r="AD285" s="46"/>
      <c r="AE285" s="46"/>
      <c r="AF285" s="210"/>
      <c r="AG285" s="46"/>
      <c r="AH285" s="46"/>
      <c r="AI285" s="10"/>
      <c r="AJ285" s="10"/>
      <c r="AK285" s="10"/>
      <c r="AL285" s="10"/>
      <c r="AM285" s="210"/>
      <c r="AN285" s="46"/>
      <c r="AO285" s="46"/>
      <c r="AP285" s="46"/>
      <c r="AQ285" s="46"/>
      <c r="AR285" s="49"/>
      <c r="AS285" s="210"/>
      <c r="AT285" s="49"/>
      <c r="AU285" s="50"/>
      <c r="AV285" s="50"/>
      <c r="AW285" s="51"/>
      <c r="AX285" s="51"/>
      <c r="AY285" s="13"/>
      <c r="AZ285" s="13"/>
      <c r="BA285" s="13"/>
      <c r="BB285" s="13"/>
      <c r="BC285" s="13"/>
      <c r="BD285" s="13"/>
      <c r="BE285" s="13"/>
      <c r="BF285" s="13"/>
      <c r="BG285" s="13"/>
      <c r="BH285" s="13"/>
      <c r="BI285" s="13"/>
      <c r="BJ285" s="13"/>
      <c r="BL285" s="226">
        <f>IF(ISBLANK($G285),"",COUNTA($G$4:G285))</f>
        <v>282</v>
      </c>
    </row>
    <row r="286" spans="1:64" s="226" customFormat="1" ht="25" customHeight="1" x14ac:dyDescent="0.35">
      <c r="A286" s="43" t="s">
        <v>1369</v>
      </c>
      <c r="B286" s="43" t="s">
        <v>128</v>
      </c>
      <c r="C286" s="10" t="s">
        <v>129</v>
      </c>
      <c r="D286" s="227" t="s">
        <v>39</v>
      </c>
      <c r="E286" s="10" t="s">
        <v>1817</v>
      </c>
      <c r="F286" s="110" t="s">
        <v>1817</v>
      </c>
      <c r="G286" s="46">
        <v>10</v>
      </c>
      <c r="H286" s="10"/>
      <c r="I286" s="10" t="s">
        <v>205</v>
      </c>
      <c r="J286" s="10" t="s">
        <v>159</v>
      </c>
      <c r="K286" s="47">
        <v>200</v>
      </c>
      <c r="L286" s="10" t="s">
        <v>333</v>
      </c>
      <c r="M286" s="10"/>
      <c r="N286" s="46"/>
      <c r="O286" s="48"/>
      <c r="P286" s="10" t="s">
        <v>149</v>
      </c>
      <c r="Q286" s="46" t="s">
        <v>136</v>
      </c>
      <c r="R286" s="46"/>
      <c r="S286" s="46"/>
      <c r="T286" s="46"/>
      <c r="U286" s="46"/>
      <c r="V286" s="46"/>
      <c r="W286" s="46"/>
      <c r="X286" s="46"/>
      <c r="Y286" s="46"/>
      <c r="Z286" s="46"/>
      <c r="AA286" s="46"/>
      <c r="AB286" s="46"/>
      <c r="AC286" s="46"/>
      <c r="AD286" s="46"/>
      <c r="AE286" s="46"/>
      <c r="AF286" s="210"/>
      <c r="AG286" s="46"/>
      <c r="AH286" s="46"/>
      <c r="AI286" s="10"/>
      <c r="AJ286" s="10"/>
      <c r="AK286" s="10"/>
      <c r="AL286" s="10"/>
      <c r="AM286" s="210"/>
      <c r="AN286" s="46"/>
      <c r="AO286" s="46"/>
      <c r="AP286" s="46"/>
      <c r="AQ286" s="46"/>
      <c r="AR286" s="49"/>
      <c r="AS286" s="210"/>
      <c r="AT286" s="49"/>
      <c r="AU286" s="50"/>
      <c r="AV286" s="50"/>
      <c r="AW286" s="51"/>
      <c r="AX286" s="51"/>
      <c r="AY286" s="13"/>
      <c r="AZ286" s="13"/>
      <c r="BA286" s="13"/>
      <c r="BB286" s="13"/>
      <c r="BC286" s="13"/>
      <c r="BD286" s="13"/>
      <c r="BE286" s="13"/>
      <c r="BF286" s="13"/>
      <c r="BG286" s="13"/>
      <c r="BH286" s="13"/>
      <c r="BI286" s="13"/>
      <c r="BJ286" s="13"/>
      <c r="BL286" s="226">
        <f>IF(ISBLANK($G286),"",COUNTA($G$4:G286))</f>
        <v>283</v>
      </c>
    </row>
    <row r="287" spans="1:64" s="226" customFormat="1" ht="25" customHeight="1" x14ac:dyDescent="0.35">
      <c r="A287" s="43" t="s">
        <v>1371</v>
      </c>
      <c r="B287" s="43" t="s">
        <v>128</v>
      </c>
      <c r="C287" s="10" t="s">
        <v>129</v>
      </c>
      <c r="D287" s="227" t="s">
        <v>39</v>
      </c>
      <c r="E287" s="10" t="s">
        <v>1818</v>
      </c>
      <c r="F287" s="110" t="s">
        <v>1819</v>
      </c>
      <c r="G287" s="46">
        <v>30</v>
      </c>
      <c r="H287" s="10"/>
      <c r="I287" s="10" t="s">
        <v>205</v>
      </c>
      <c r="J287" s="10" t="s">
        <v>147</v>
      </c>
      <c r="K287" s="47">
        <v>100</v>
      </c>
      <c r="L287" s="10" t="s">
        <v>334</v>
      </c>
      <c r="M287" s="10"/>
      <c r="N287" s="46"/>
      <c r="O287" s="48"/>
      <c r="P287" s="10" t="s">
        <v>149</v>
      </c>
      <c r="Q287" s="46" t="s">
        <v>136</v>
      </c>
      <c r="R287" s="46"/>
      <c r="S287" s="46"/>
      <c r="T287" s="46"/>
      <c r="U287" s="46"/>
      <c r="V287" s="46"/>
      <c r="W287" s="46"/>
      <c r="X287" s="46"/>
      <c r="Y287" s="46"/>
      <c r="Z287" s="46"/>
      <c r="AA287" s="46"/>
      <c r="AB287" s="46"/>
      <c r="AC287" s="46"/>
      <c r="AD287" s="46"/>
      <c r="AE287" s="46"/>
      <c r="AF287" s="210"/>
      <c r="AG287" s="46"/>
      <c r="AH287" s="46"/>
      <c r="AI287" s="10"/>
      <c r="AJ287" s="10"/>
      <c r="AK287" s="10"/>
      <c r="AL287" s="10"/>
      <c r="AM287" s="210"/>
      <c r="AN287" s="46"/>
      <c r="AO287" s="46"/>
      <c r="AP287" s="46"/>
      <c r="AQ287" s="46"/>
      <c r="AR287" s="49"/>
      <c r="AS287" s="210"/>
      <c r="AT287" s="49"/>
      <c r="AU287" s="50"/>
      <c r="AV287" s="50"/>
      <c r="AW287" s="51"/>
      <c r="AX287" s="51"/>
      <c r="AY287" s="13"/>
      <c r="AZ287" s="13"/>
      <c r="BA287" s="13"/>
      <c r="BB287" s="13"/>
      <c r="BC287" s="13"/>
      <c r="BD287" s="13"/>
      <c r="BE287" s="13"/>
      <c r="BF287" s="13"/>
      <c r="BG287" s="13"/>
      <c r="BH287" s="13"/>
      <c r="BI287" s="13"/>
      <c r="BJ287" s="13"/>
      <c r="BL287" s="226">
        <f>IF(ISBLANK($G287),"",COUNTA($G$4:G287))</f>
        <v>284</v>
      </c>
    </row>
    <row r="288" spans="1:64" s="226" customFormat="1" ht="25" customHeight="1" x14ac:dyDescent="0.35">
      <c r="A288" s="43" t="s">
        <v>1373</v>
      </c>
      <c r="B288" s="43" t="s">
        <v>128</v>
      </c>
      <c r="C288" s="10" t="s">
        <v>129</v>
      </c>
      <c r="D288" s="227" t="s">
        <v>39</v>
      </c>
      <c r="E288" s="10" t="s">
        <v>1818</v>
      </c>
      <c r="F288" s="110" t="s">
        <v>1819</v>
      </c>
      <c r="G288" s="46">
        <v>31</v>
      </c>
      <c r="H288" s="10"/>
      <c r="I288" s="10" t="s">
        <v>205</v>
      </c>
      <c r="J288" s="10" t="s">
        <v>159</v>
      </c>
      <c r="K288" s="47">
        <v>100</v>
      </c>
      <c r="L288" s="10" t="s">
        <v>334</v>
      </c>
      <c r="M288" s="10"/>
      <c r="N288" s="46"/>
      <c r="O288" s="48"/>
      <c r="P288" s="10" t="s">
        <v>149</v>
      </c>
      <c r="Q288" s="46" t="s">
        <v>136</v>
      </c>
      <c r="R288" s="46"/>
      <c r="S288" s="46"/>
      <c r="T288" s="46"/>
      <c r="U288" s="46"/>
      <c r="V288" s="46"/>
      <c r="W288" s="46"/>
      <c r="X288" s="46"/>
      <c r="Y288" s="46"/>
      <c r="Z288" s="46"/>
      <c r="AA288" s="46"/>
      <c r="AB288" s="46"/>
      <c r="AC288" s="46"/>
      <c r="AD288" s="46"/>
      <c r="AE288" s="46"/>
      <c r="AF288" s="210"/>
      <c r="AG288" s="46"/>
      <c r="AH288" s="46"/>
      <c r="AI288" s="10"/>
      <c r="AJ288" s="10"/>
      <c r="AK288" s="10"/>
      <c r="AL288" s="10"/>
      <c r="AM288" s="210"/>
      <c r="AN288" s="46"/>
      <c r="AO288" s="46"/>
      <c r="AP288" s="46"/>
      <c r="AQ288" s="46"/>
      <c r="AR288" s="49"/>
      <c r="AS288" s="210"/>
      <c r="AT288" s="49"/>
      <c r="AU288" s="50"/>
      <c r="AV288" s="50"/>
      <c r="AW288" s="51"/>
      <c r="AX288" s="51"/>
      <c r="AY288" s="13"/>
      <c r="AZ288" s="13"/>
      <c r="BA288" s="13"/>
      <c r="BB288" s="13"/>
      <c r="BC288" s="13"/>
      <c r="BD288" s="13"/>
      <c r="BE288" s="13"/>
      <c r="BF288" s="13"/>
      <c r="BG288" s="13"/>
      <c r="BH288" s="13"/>
      <c r="BI288" s="13"/>
      <c r="BJ288" s="13"/>
      <c r="BL288" s="226">
        <f>IF(ISBLANK($G288),"",COUNTA($G$4:G288))</f>
        <v>285</v>
      </c>
    </row>
    <row r="289" spans="1:64" s="226" customFormat="1" ht="25" customHeight="1" x14ac:dyDescent="0.35">
      <c r="A289" s="43" t="s">
        <v>1375</v>
      </c>
      <c r="B289" s="43" t="s">
        <v>128</v>
      </c>
      <c r="C289" s="10" t="s">
        <v>129</v>
      </c>
      <c r="D289" s="227" t="s">
        <v>39</v>
      </c>
      <c r="E289" s="10" t="s">
        <v>1579</v>
      </c>
      <c r="F289" s="110" t="s">
        <v>1579</v>
      </c>
      <c r="G289" s="46">
        <v>9</v>
      </c>
      <c r="H289" s="10"/>
      <c r="I289" s="10" t="s">
        <v>205</v>
      </c>
      <c r="J289" s="10" t="s">
        <v>147</v>
      </c>
      <c r="K289" s="47">
        <v>200</v>
      </c>
      <c r="L289" s="10" t="s">
        <v>335</v>
      </c>
      <c r="M289" s="10"/>
      <c r="N289" s="46"/>
      <c r="O289" s="48"/>
      <c r="P289" s="10" t="s">
        <v>149</v>
      </c>
      <c r="Q289" s="46" t="s">
        <v>136</v>
      </c>
      <c r="R289" s="46"/>
      <c r="S289" s="46"/>
      <c r="T289" s="46"/>
      <c r="U289" s="46"/>
      <c r="V289" s="46"/>
      <c r="W289" s="46"/>
      <c r="X289" s="46"/>
      <c r="Y289" s="46"/>
      <c r="Z289" s="46"/>
      <c r="AA289" s="46"/>
      <c r="AB289" s="46"/>
      <c r="AC289" s="46"/>
      <c r="AD289" s="46"/>
      <c r="AE289" s="46"/>
      <c r="AF289" s="210"/>
      <c r="AG289" s="46"/>
      <c r="AH289" s="46"/>
      <c r="AI289" s="10"/>
      <c r="AJ289" s="10"/>
      <c r="AK289" s="10"/>
      <c r="AL289" s="10"/>
      <c r="AM289" s="210"/>
      <c r="AN289" s="46"/>
      <c r="AO289" s="46"/>
      <c r="AP289" s="46"/>
      <c r="AQ289" s="46"/>
      <c r="AR289" s="49"/>
      <c r="AS289" s="210"/>
      <c r="AT289" s="49"/>
      <c r="AU289" s="50"/>
      <c r="AV289" s="50"/>
      <c r="AW289" s="51"/>
      <c r="AX289" s="51"/>
      <c r="AY289" s="13"/>
      <c r="AZ289" s="13"/>
      <c r="BA289" s="13"/>
      <c r="BB289" s="13"/>
      <c r="BC289" s="13"/>
      <c r="BD289" s="13"/>
      <c r="BE289" s="13"/>
      <c r="BF289" s="13"/>
      <c r="BG289" s="13"/>
      <c r="BH289" s="13"/>
      <c r="BI289" s="13"/>
      <c r="BJ289" s="13"/>
      <c r="BL289" s="226">
        <f>IF(ISBLANK($G289),"",COUNTA($G$4:G289))</f>
        <v>286</v>
      </c>
    </row>
    <row r="290" spans="1:64" s="226" customFormat="1" ht="25" customHeight="1" x14ac:dyDescent="0.35">
      <c r="A290" s="43" t="s">
        <v>1377</v>
      </c>
      <c r="B290" s="43" t="s">
        <v>128</v>
      </c>
      <c r="C290" s="10" t="s">
        <v>129</v>
      </c>
      <c r="D290" s="227" t="s">
        <v>39</v>
      </c>
      <c r="E290" s="10" t="s">
        <v>1579</v>
      </c>
      <c r="F290" s="110" t="s">
        <v>1579</v>
      </c>
      <c r="G290" s="46">
        <v>10</v>
      </c>
      <c r="H290" s="10"/>
      <c r="I290" s="10" t="s">
        <v>205</v>
      </c>
      <c r="J290" s="10" t="s">
        <v>159</v>
      </c>
      <c r="K290" s="47">
        <v>200</v>
      </c>
      <c r="L290" s="10" t="s">
        <v>335</v>
      </c>
      <c r="M290" s="10"/>
      <c r="N290" s="46"/>
      <c r="O290" s="48"/>
      <c r="P290" s="10" t="s">
        <v>149</v>
      </c>
      <c r="Q290" s="46" t="s">
        <v>136</v>
      </c>
      <c r="R290" s="46"/>
      <c r="S290" s="46"/>
      <c r="T290" s="46"/>
      <c r="U290" s="46"/>
      <c r="V290" s="46"/>
      <c r="W290" s="46"/>
      <c r="X290" s="46"/>
      <c r="Y290" s="46"/>
      <c r="Z290" s="46"/>
      <c r="AA290" s="46"/>
      <c r="AB290" s="46"/>
      <c r="AC290" s="46"/>
      <c r="AD290" s="46"/>
      <c r="AE290" s="46"/>
      <c r="AF290" s="210"/>
      <c r="AG290" s="46"/>
      <c r="AH290" s="46"/>
      <c r="AI290" s="10"/>
      <c r="AJ290" s="10"/>
      <c r="AK290" s="10"/>
      <c r="AL290" s="10"/>
      <c r="AM290" s="210"/>
      <c r="AN290" s="46"/>
      <c r="AO290" s="46"/>
      <c r="AP290" s="46"/>
      <c r="AQ290" s="46"/>
      <c r="AR290" s="49"/>
      <c r="AS290" s="210"/>
      <c r="AT290" s="49"/>
      <c r="AU290" s="50"/>
      <c r="AV290" s="50"/>
      <c r="AW290" s="51"/>
      <c r="AX290" s="51"/>
      <c r="AY290" s="13"/>
      <c r="AZ290" s="13"/>
      <c r="BA290" s="13"/>
      <c r="BB290" s="13"/>
      <c r="BC290" s="13"/>
      <c r="BD290" s="13"/>
      <c r="BE290" s="13"/>
      <c r="BF290" s="13"/>
      <c r="BG290" s="13"/>
      <c r="BH290" s="13"/>
      <c r="BI290" s="13"/>
      <c r="BJ290" s="13"/>
      <c r="BL290" s="226">
        <f>IF(ISBLANK($G290),"",COUNTA($G$4:G290))</f>
        <v>287</v>
      </c>
    </row>
    <row r="291" spans="1:64" s="226" customFormat="1" ht="25" customHeight="1" x14ac:dyDescent="0.35">
      <c r="A291" s="43" t="s">
        <v>1379</v>
      </c>
      <c r="B291" s="43" t="s">
        <v>128</v>
      </c>
      <c r="C291" s="10" t="s">
        <v>129</v>
      </c>
      <c r="D291" s="227" t="s">
        <v>39</v>
      </c>
      <c r="E291" s="10" t="s">
        <v>1820</v>
      </c>
      <c r="F291" s="110" t="s">
        <v>1821</v>
      </c>
      <c r="G291" s="46">
        <v>9</v>
      </c>
      <c r="H291" s="10"/>
      <c r="I291" s="10" t="s">
        <v>205</v>
      </c>
      <c r="J291" s="10" t="s">
        <v>147</v>
      </c>
      <c r="K291" s="47">
        <v>200</v>
      </c>
      <c r="L291" s="10" t="s">
        <v>336</v>
      </c>
      <c r="M291" s="10"/>
      <c r="N291" s="46"/>
      <c r="O291" s="48"/>
      <c r="P291" s="10" t="s">
        <v>149</v>
      </c>
      <c r="Q291" s="46" t="s">
        <v>136</v>
      </c>
      <c r="R291" s="46"/>
      <c r="S291" s="46"/>
      <c r="T291" s="46"/>
      <c r="U291" s="46"/>
      <c r="V291" s="46"/>
      <c r="W291" s="46"/>
      <c r="X291" s="46"/>
      <c r="Y291" s="46"/>
      <c r="Z291" s="46"/>
      <c r="AA291" s="46"/>
      <c r="AB291" s="46"/>
      <c r="AC291" s="46"/>
      <c r="AD291" s="46"/>
      <c r="AE291" s="46"/>
      <c r="AF291" s="210"/>
      <c r="AG291" s="46"/>
      <c r="AH291" s="46"/>
      <c r="AI291" s="10"/>
      <c r="AJ291" s="10"/>
      <c r="AK291" s="10"/>
      <c r="AL291" s="10"/>
      <c r="AM291" s="210"/>
      <c r="AN291" s="46"/>
      <c r="AO291" s="46"/>
      <c r="AP291" s="46"/>
      <c r="AQ291" s="46"/>
      <c r="AR291" s="49"/>
      <c r="AS291" s="210"/>
      <c r="AT291" s="49"/>
      <c r="AU291" s="50"/>
      <c r="AV291" s="50"/>
      <c r="AW291" s="51"/>
      <c r="AX291" s="51"/>
      <c r="AY291" s="13"/>
      <c r="AZ291" s="13"/>
      <c r="BA291" s="13"/>
      <c r="BB291" s="13"/>
      <c r="BC291" s="13"/>
      <c r="BD291" s="13"/>
      <c r="BE291" s="13"/>
      <c r="BF291" s="13"/>
      <c r="BG291" s="13"/>
      <c r="BH291" s="13"/>
      <c r="BI291" s="13"/>
      <c r="BJ291" s="13"/>
      <c r="BL291" s="226">
        <f>IF(ISBLANK($G291),"",COUNTA($G$4:G291))</f>
        <v>288</v>
      </c>
    </row>
    <row r="292" spans="1:64" s="226" customFormat="1" ht="25" customHeight="1" x14ac:dyDescent="0.35">
      <c r="A292" s="43" t="s">
        <v>1381</v>
      </c>
      <c r="B292" s="43" t="s">
        <v>128</v>
      </c>
      <c r="C292" s="10" t="s">
        <v>129</v>
      </c>
      <c r="D292" s="227" t="s">
        <v>39</v>
      </c>
      <c r="E292" s="10" t="s">
        <v>1820</v>
      </c>
      <c r="F292" s="110" t="s">
        <v>1821</v>
      </c>
      <c r="G292" s="46">
        <v>10</v>
      </c>
      <c r="H292" s="10"/>
      <c r="I292" s="10" t="s">
        <v>205</v>
      </c>
      <c r="J292" s="10" t="s">
        <v>159</v>
      </c>
      <c r="K292" s="47">
        <v>200</v>
      </c>
      <c r="L292" s="10" t="s">
        <v>336</v>
      </c>
      <c r="M292" s="10"/>
      <c r="N292" s="46"/>
      <c r="O292" s="48"/>
      <c r="P292" s="10" t="s">
        <v>149</v>
      </c>
      <c r="Q292" s="46" t="s">
        <v>136</v>
      </c>
      <c r="R292" s="46"/>
      <c r="S292" s="46"/>
      <c r="T292" s="46"/>
      <c r="U292" s="46"/>
      <c r="V292" s="46"/>
      <c r="W292" s="46"/>
      <c r="X292" s="46"/>
      <c r="Y292" s="46"/>
      <c r="Z292" s="46"/>
      <c r="AA292" s="46"/>
      <c r="AB292" s="46"/>
      <c r="AC292" s="46"/>
      <c r="AD292" s="46"/>
      <c r="AE292" s="46"/>
      <c r="AF292" s="210"/>
      <c r="AG292" s="46"/>
      <c r="AH292" s="46"/>
      <c r="AI292" s="10"/>
      <c r="AJ292" s="10"/>
      <c r="AK292" s="10"/>
      <c r="AL292" s="10"/>
      <c r="AM292" s="210"/>
      <c r="AN292" s="46"/>
      <c r="AO292" s="46"/>
      <c r="AP292" s="46"/>
      <c r="AQ292" s="46"/>
      <c r="AR292" s="49"/>
      <c r="AS292" s="210"/>
      <c r="AT292" s="49"/>
      <c r="AU292" s="50"/>
      <c r="AV292" s="50"/>
      <c r="AW292" s="51"/>
      <c r="AX292" s="51"/>
      <c r="AY292" s="13"/>
      <c r="AZ292" s="13"/>
      <c r="BA292" s="13"/>
      <c r="BB292" s="13"/>
      <c r="BC292" s="13"/>
      <c r="BD292" s="13"/>
      <c r="BE292" s="13"/>
      <c r="BF292" s="13"/>
      <c r="BG292" s="13"/>
      <c r="BH292" s="13"/>
      <c r="BI292" s="13"/>
      <c r="BJ292" s="13"/>
      <c r="BL292" s="226">
        <f>IF(ISBLANK($G292),"",COUNTA($G$4:G292))</f>
        <v>289</v>
      </c>
    </row>
    <row r="293" spans="1:64" s="226" customFormat="1" ht="25" customHeight="1" x14ac:dyDescent="0.35">
      <c r="A293" s="43" t="s">
        <v>1383</v>
      </c>
      <c r="B293" s="43" t="s">
        <v>128</v>
      </c>
      <c r="C293" s="10" t="s">
        <v>129</v>
      </c>
      <c r="D293" s="227" t="s">
        <v>39</v>
      </c>
      <c r="E293" s="10" t="s">
        <v>1822</v>
      </c>
      <c r="F293" s="110" t="s">
        <v>1823</v>
      </c>
      <c r="G293" s="46">
        <v>30</v>
      </c>
      <c r="H293" s="10"/>
      <c r="I293" s="10" t="s">
        <v>205</v>
      </c>
      <c r="J293" s="10" t="s">
        <v>147</v>
      </c>
      <c r="K293" s="47">
        <v>100</v>
      </c>
      <c r="L293" s="10" t="s">
        <v>337</v>
      </c>
      <c r="M293" s="10"/>
      <c r="N293" s="46"/>
      <c r="O293" s="48"/>
      <c r="P293" s="10" t="s">
        <v>149</v>
      </c>
      <c r="Q293" s="46" t="s">
        <v>136</v>
      </c>
      <c r="R293" s="46"/>
      <c r="S293" s="46"/>
      <c r="T293" s="46"/>
      <c r="U293" s="46"/>
      <c r="V293" s="46"/>
      <c r="W293" s="46"/>
      <c r="X293" s="46"/>
      <c r="Y293" s="46"/>
      <c r="Z293" s="46"/>
      <c r="AA293" s="46"/>
      <c r="AB293" s="46"/>
      <c r="AC293" s="46"/>
      <c r="AD293" s="46"/>
      <c r="AE293" s="46"/>
      <c r="AF293" s="210"/>
      <c r="AG293" s="46"/>
      <c r="AH293" s="46"/>
      <c r="AI293" s="10"/>
      <c r="AJ293" s="10"/>
      <c r="AK293" s="10"/>
      <c r="AL293" s="10"/>
      <c r="AM293" s="210"/>
      <c r="AN293" s="46"/>
      <c r="AO293" s="46"/>
      <c r="AP293" s="46"/>
      <c r="AQ293" s="46"/>
      <c r="AR293" s="49"/>
      <c r="AS293" s="210"/>
      <c r="AT293" s="49"/>
      <c r="AU293" s="50"/>
      <c r="AV293" s="50"/>
      <c r="AW293" s="51"/>
      <c r="AX293" s="51"/>
      <c r="AY293" s="13"/>
      <c r="AZ293" s="13"/>
      <c r="BA293" s="13"/>
      <c r="BB293" s="13"/>
      <c r="BC293" s="13"/>
      <c r="BD293" s="13"/>
      <c r="BE293" s="13"/>
      <c r="BF293" s="13"/>
      <c r="BG293" s="13"/>
      <c r="BH293" s="13"/>
      <c r="BI293" s="13"/>
      <c r="BJ293" s="13"/>
      <c r="BL293" s="226">
        <f>IF(ISBLANK($G293),"",COUNTA($G$4:G293))</f>
        <v>290</v>
      </c>
    </row>
    <row r="294" spans="1:64" s="226" customFormat="1" ht="25" customHeight="1" x14ac:dyDescent="0.35">
      <c r="A294" s="43" t="s">
        <v>1385</v>
      </c>
      <c r="B294" s="43" t="s">
        <v>128</v>
      </c>
      <c r="C294" s="10" t="s">
        <v>129</v>
      </c>
      <c r="D294" s="227" t="s">
        <v>39</v>
      </c>
      <c r="E294" s="10" t="s">
        <v>1822</v>
      </c>
      <c r="F294" s="110" t="s">
        <v>1823</v>
      </c>
      <c r="G294" s="46">
        <v>31</v>
      </c>
      <c r="H294" s="10"/>
      <c r="I294" s="10" t="s">
        <v>205</v>
      </c>
      <c r="J294" s="10" t="s">
        <v>159</v>
      </c>
      <c r="K294" s="47">
        <v>100</v>
      </c>
      <c r="L294" s="10" t="s">
        <v>337</v>
      </c>
      <c r="M294" s="10"/>
      <c r="N294" s="46"/>
      <c r="O294" s="48"/>
      <c r="P294" s="10" t="s">
        <v>149</v>
      </c>
      <c r="Q294" s="46" t="s">
        <v>136</v>
      </c>
      <c r="R294" s="46"/>
      <c r="S294" s="46"/>
      <c r="T294" s="46"/>
      <c r="U294" s="46"/>
      <c r="V294" s="46"/>
      <c r="W294" s="46"/>
      <c r="X294" s="46"/>
      <c r="Y294" s="46"/>
      <c r="Z294" s="46"/>
      <c r="AA294" s="46"/>
      <c r="AB294" s="46"/>
      <c r="AC294" s="46"/>
      <c r="AD294" s="46"/>
      <c r="AE294" s="46"/>
      <c r="AF294" s="210"/>
      <c r="AG294" s="46"/>
      <c r="AH294" s="46"/>
      <c r="AI294" s="10"/>
      <c r="AJ294" s="10"/>
      <c r="AK294" s="10"/>
      <c r="AL294" s="10"/>
      <c r="AM294" s="210"/>
      <c r="AN294" s="46"/>
      <c r="AO294" s="46"/>
      <c r="AP294" s="46"/>
      <c r="AQ294" s="46"/>
      <c r="AR294" s="49"/>
      <c r="AS294" s="210"/>
      <c r="AT294" s="49"/>
      <c r="AU294" s="50"/>
      <c r="AV294" s="50"/>
      <c r="AW294" s="51"/>
      <c r="AX294" s="51"/>
      <c r="AY294" s="13"/>
      <c r="AZ294" s="13"/>
      <c r="BA294" s="13"/>
      <c r="BB294" s="13"/>
      <c r="BC294" s="13"/>
      <c r="BD294" s="13"/>
      <c r="BE294" s="13"/>
      <c r="BF294" s="13"/>
      <c r="BG294" s="13"/>
      <c r="BH294" s="13"/>
      <c r="BI294" s="13"/>
      <c r="BJ294" s="13"/>
      <c r="BL294" s="226">
        <f>IF(ISBLANK($G294),"",COUNTA($G$4:G294))</f>
        <v>291</v>
      </c>
    </row>
    <row r="295" spans="1:64" s="226" customFormat="1" ht="25" customHeight="1" x14ac:dyDescent="0.35">
      <c r="A295" s="43" t="s">
        <v>1387</v>
      </c>
      <c r="B295" s="43" t="s">
        <v>128</v>
      </c>
      <c r="C295" s="10" t="s">
        <v>129</v>
      </c>
      <c r="D295" s="227" t="s">
        <v>39</v>
      </c>
      <c r="E295" s="10" t="s">
        <v>1633</v>
      </c>
      <c r="F295" s="110" t="s">
        <v>1634</v>
      </c>
      <c r="G295" s="46">
        <v>9</v>
      </c>
      <c r="H295" s="10"/>
      <c r="I295" s="10" t="s">
        <v>205</v>
      </c>
      <c r="J295" s="10" t="s">
        <v>147</v>
      </c>
      <c r="K295" s="47">
        <v>200</v>
      </c>
      <c r="L295" s="10" t="s">
        <v>338</v>
      </c>
      <c r="M295" s="10"/>
      <c r="N295" s="46"/>
      <c r="O295" s="48"/>
      <c r="P295" s="10" t="s">
        <v>149</v>
      </c>
      <c r="Q295" s="46" t="s">
        <v>136</v>
      </c>
      <c r="R295" s="46"/>
      <c r="S295" s="46"/>
      <c r="T295" s="46"/>
      <c r="U295" s="46"/>
      <c r="V295" s="46"/>
      <c r="W295" s="46"/>
      <c r="X295" s="46"/>
      <c r="Y295" s="46"/>
      <c r="Z295" s="46"/>
      <c r="AA295" s="46"/>
      <c r="AB295" s="46"/>
      <c r="AC295" s="46"/>
      <c r="AD295" s="46"/>
      <c r="AE295" s="46"/>
      <c r="AF295" s="210"/>
      <c r="AG295" s="46"/>
      <c r="AH295" s="46"/>
      <c r="AI295" s="10"/>
      <c r="AJ295" s="10"/>
      <c r="AK295" s="10"/>
      <c r="AL295" s="10"/>
      <c r="AM295" s="210"/>
      <c r="AN295" s="46"/>
      <c r="AO295" s="46"/>
      <c r="AP295" s="46"/>
      <c r="AQ295" s="46"/>
      <c r="AR295" s="49"/>
      <c r="AS295" s="210"/>
      <c r="AT295" s="49"/>
      <c r="AU295" s="50"/>
      <c r="AV295" s="50"/>
      <c r="AW295" s="51"/>
      <c r="AX295" s="51"/>
      <c r="AY295" s="13"/>
      <c r="AZ295" s="13"/>
      <c r="BA295" s="13"/>
      <c r="BB295" s="13"/>
      <c r="BC295" s="13"/>
      <c r="BD295" s="13"/>
      <c r="BE295" s="13"/>
      <c r="BF295" s="13"/>
      <c r="BG295" s="13"/>
      <c r="BH295" s="13"/>
      <c r="BI295" s="13"/>
      <c r="BJ295" s="13"/>
      <c r="BL295" s="226">
        <f>IF(ISBLANK($G295),"",COUNTA($G$4:G295))</f>
        <v>292</v>
      </c>
    </row>
    <row r="296" spans="1:64" s="226" customFormat="1" ht="25" customHeight="1" x14ac:dyDescent="0.35">
      <c r="A296" s="43" t="s">
        <v>1389</v>
      </c>
      <c r="B296" s="43" t="s">
        <v>128</v>
      </c>
      <c r="C296" s="10" t="s">
        <v>129</v>
      </c>
      <c r="D296" s="227" t="s">
        <v>39</v>
      </c>
      <c r="E296" s="10" t="s">
        <v>1633</v>
      </c>
      <c r="F296" s="110" t="s">
        <v>1634</v>
      </c>
      <c r="G296" s="46">
        <v>10</v>
      </c>
      <c r="H296" s="10"/>
      <c r="I296" s="10" t="s">
        <v>205</v>
      </c>
      <c r="J296" s="10" t="s">
        <v>159</v>
      </c>
      <c r="K296" s="47">
        <v>200</v>
      </c>
      <c r="L296" s="10" t="s">
        <v>338</v>
      </c>
      <c r="M296" s="10"/>
      <c r="N296" s="46"/>
      <c r="O296" s="48"/>
      <c r="P296" s="10" t="s">
        <v>149</v>
      </c>
      <c r="Q296" s="46" t="s">
        <v>136</v>
      </c>
      <c r="R296" s="46"/>
      <c r="S296" s="46"/>
      <c r="T296" s="46"/>
      <c r="U296" s="46"/>
      <c r="V296" s="46"/>
      <c r="W296" s="46"/>
      <c r="X296" s="46"/>
      <c r="Y296" s="46"/>
      <c r="Z296" s="46"/>
      <c r="AA296" s="46"/>
      <c r="AB296" s="46"/>
      <c r="AC296" s="46"/>
      <c r="AD296" s="46"/>
      <c r="AE296" s="46"/>
      <c r="AF296" s="210"/>
      <c r="AG296" s="46"/>
      <c r="AH296" s="46"/>
      <c r="AI296" s="10"/>
      <c r="AJ296" s="10"/>
      <c r="AK296" s="10"/>
      <c r="AL296" s="10"/>
      <c r="AM296" s="210"/>
      <c r="AN296" s="46"/>
      <c r="AO296" s="46"/>
      <c r="AP296" s="46"/>
      <c r="AQ296" s="46"/>
      <c r="AR296" s="49"/>
      <c r="AS296" s="210"/>
      <c r="AT296" s="49"/>
      <c r="AU296" s="50"/>
      <c r="AV296" s="50"/>
      <c r="AW296" s="51"/>
      <c r="AX296" s="51"/>
      <c r="AY296" s="13"/>
      <c r="AZ296" s="13"/>
      <c r="BA296" s="13"/>
      <c r="BB296" s="13"/>
      <c r="BC296" s="13"/>
      <c r="BD296" s="13"/>
      <c r="BE296" s="13"/>
      <c r="BF296" s="13"/>
      <c r="BG296" s="13"/>
      <c r="BH296" s="13"/>
      <c r="BI296" s="13"/>
      <c r="BJ296" s="13"/>
      <c r="BL296" s="226">
        <f>IF(ISBLANK($G296),"",COUNTA($G$4:G296))</f>
        <v>293</v>
      </c>
    </row>
    <row r="297" spans="1:64" s="226" customFormat="1" ht="25" customHeight="1" x14ac:dyDescent="0.35">
      <c r="A297" s="43" t="s">
        <v>1391</v>
      </c>
      <c r="B297" s="43" t="s">
        <v>128</v>
      </c>
      <c r="C297" s="10" t="s">
        <v>129</v>
      </c>
      <c r="D297" s="227" t="s">
        <v>39</v>
      </c>
      <c r="E297" s="10" t="s">
        <v>1824</v>
      </c>
      <c r="F297" s="110" t="s">
        <v>1825</v>
      </c>
      <c r="G297" s="46">
        <v>9</v>
      </c>
      <c r="H297" s="10"/>
      <c r="I297" s="10" t="s">
        <v>205</v>
      </c>
      <c r="J297" s="10" t="s">
        <v>147</v>
      </c>
      <c r="K297" s="47">
        <v>200</v>
      </c>
      <c r="L297" s="10" t="s">
        <v>339</v>
      </c>
      <c r="M297" s="10"/>
      <c r="N297" s="46"/>
      <c r="O297" s="48"/>
      <c r="P297" s="10" t="s">
        <v>149</v>
      </c>
      <c r="Q297" s="46" t="s">
        <v>136</v>
      </c>
      <c r="R297" s="46"/>
      <c r="S297" s="46"/>
      <c r="T297" s="46"/>
      <c r="U297" s="46"/>
      <c r="V297" s="46"/>
      <c r="W297" s="46"/>
      <c r="X297" s="46"/>
      <c r="Y297" s="46"/>
      <c r="Z297" s="46"/>
      <c r="AA297" s="46"/>
      <c r="AB297" s="46"/>
      <c r="AC297" s="46"/>
      <c r="AD297" s="46"/>
      <c r="AE297" s="46"/>
      <c r="AF297" s="210"/>
      <c r="AG297" s="46"/>
      <c r="AH297" s="46"/>
      <c r="AI297" s="10"/>
      <c r="AJ297" s="10"/>
      <c r="AK297" s="10"/>
      <c r="AL297" s="10"/>
      <c r="AM297" s="210"/>
      <c r="AN297" s="46"/>
      <c r="AO297" s="46"/>
      <c r="AP297" s="46"/>
      <c r="AQ297" s="46"/>
      <c r="AR297" s="49"/>
      <c r="AS297" s="210"/>
      <c r="AT297" s="49"/>
      <c r="AU297" s="50"/>
      <c r="AV297" s="50"/>
      <c r="AW297" s="51"/>
      <c r="AX297" s="51"/>
      <c r="AY297" s="13"/>
      <c r="AZ297" s="13"/>
      <c r="BA297" s="13"/>
      <c r="BB297" s="13"/>
      <c r="BC297" s="13"/>
      <c r="BD297" s="13"/>
      <c r="BE297" s="13"/>
      <c r="BF297" s="13"/>
      <c r="BG297" s="13"/>
      <c r="BH297" s="13"/>
      <c r="BI297" s="13"/>
      <c r="BJ297" s="13"/>
      <c r="BL297" s="226">
        <f>IF(ISBLANK($G297),"",COUNTA($G$4:G297))</f>
        <v>294</v>
      </c>
    </row>
    <row r="298" spans="1:64" s="226" customFormat="1" ht="25" customHeight="1" x14ac:dyDescent="0.35">
      <c r="A298" s="43" t="s">
        <v>1393</v>
      </c>
      <c r="B298" s="43" t="s">
        <v>128</v>
      </c>
      <c r="C298" s="10" t="s">
        <v>129</v>
      </c>
      <c r="D298" s="227" t="s">
        <v>39</v>
      </c>
      <c r="E298" s="10" t="s">
        <v>1824</v>
      </c>
      <c r="F298" s="110" t="s">
        <v>1825</v>
      </c>
      <c r="G298" s="46">
        <v>10</v>
      </c>
      <c r="H298" s="10"/>
      <c r="I298" s="10" t="s">
        <v>205</v>
      </c>
      <c r="J298" s="10" t="s">
        <v>159</v>
      </c>
      <c r="K298" s="47">
        <v>200</v>
      </c>
      <c r="L298" s="10" t="s">
        <v>339</v>
      </c>
      <c r="M298" s="10"/>
      <c r="N298" s="46"/>
      <c r="O298" s="48"/>
      <c r="P298" s="10" t="s">
        <v>149</v>
      </c>
      <c r="Q298" s="46" t="s">
        <v>136</v>
      </c>
      <c r="R298" s="46"/>
      <c r="S298" s="46"/>
      <c r="T298" s="46"/>
      <c r="U298" s="46"/>
      <c r="V298" s="46"/>
      <c r="W298" s="46"/>
      <c r="X298" s="46"/>
      <c r="Y298" s="46"/>
      <c r="Z298" s="46"/>
      <c r="AA298" s="46"/>
      <c r="AB298" s="46"/>
      <c r="AC298" s="46"/>
      <c r="AD298" s="46"/>
      <c r="AE298" s="46"/>
      <c r="AF298" s="210"/>
      <c r="AG298" s="46"/>
      <c r="AH298" s="46"/>
      <c r="AI298" s="10"/>
      <c r="AJ298" s="10"/>
      <c r="AK298" s="10"/>
      <c r="AL298" s="10"/>
      <c r="AM298" s="210"/>
      <c r="AN298" s="46"/>
      <c r="AO298" s="46"/>
      <c r="AP298" s="46"/>
      <c r="AQ298" s="46"/>
      <c r="AR298" s="49"/>
      <c r="AS298" s="210"/>
      <c r="AT298" s="49"/>
      <c r="AU298" s="50"/>
      <c r="AV298" s="50"/>
      <c r="AW298" s="51"/>
      <c r="AX298" s="51"/>
      <c r="AY298" s="13"/>
      <c r="AZ298" s="13"/>
      <c r="BA298" s="13"/>
      <c r="BB298" s="13"/>
      <c r="BC298" s="13"/>
      <c r="BD298" s="13"/>
      <c r="BE298" s="13"/>
      <c r="BF298" s="13"/>
      <c r="BG298" s="13"/>
      <c r="BH298" s="13"/>
      <c r="BI298" s="13"/>
      <c r="BJ298" s="13"/>
      <c r="BL298" s="226">
        <f>IF(ISBLANK($G298),"",COUNTA($G$4:G298))</f>
        <v>295</v>
      </c>
    </row>
    <row r="299" spans="1:64" s="226" customFormat="1" ht="25" customHeight="1" x14ac:dyDescent="0.35">
      <c r="A299" s="43" t="s">
        <v>1395</v>
      </c>
      <c r="B299" s="43" t="s">
        <v>128</v>
      </c>
      <c r="C299" s="10" t="s">
        <v>129</v>
      </c>
      <c r="D299" s="227" t="s">
        <v>39</v>
      </c>
      <c r="E299" s="10" t="s">
        <v>1635</v>
      </c>
      <c r="F299" s="110" t="s">
        <v>1635</v>
      </c>
      <c r="G299" s="46">
        <v>9</v>
      </c>
      <c r="H299" s="10"/>
      <c r="I299" s="10" t="s">
        <v>205</v>
      </c>
      <c r="J299" s="10" t="s">
        <v>147</v>
      </c>
      <c r="K299" s="47">
        <v>200</v>
      </c>
      <c r="L299" s="10" t="s">
        <v>340</v>
      </c>
      <c r="M299" s="10"/>
      <c r="N299" s="46"/>
      <c r="O299" s="48"/>
      <c r="P299" s="10" t="s">
        <v>149</v>
      </c>
      <c r="Q299" s="46" t="s">
        <v>136</v>
      </c>
      <c r="R299" s="46"/>
      <c r="S299" s="46"/>
      <c r="T299" s="46"/>
      <c r="U299" s="46"/>
      <c r="V299" s="46"/>
      <c r="W299" s="46"/>
      <c r="X299" s="46"/>
      <c r="Y299" s="46"/>
      <c r="Z299" s="46"/>
      <c r="AA299" s="46"/>
      <c r="AB299" s="46"/>
      <c r="AC299" s="46"/>
      <c r="AD299" s="46"/>
      <c r="AE299" s="46"/>
      <c r="AF299" s="210"/>
      <c r="AG299" s="46"/>
      <c r="AH299" s="46"/>
      <c r="AI299" s="10"/>
      <c r="AJ299" s="10"/>
      <c r="AK299" s="10"/>
      <c r="AL299" s="10"/>
      <c r="AM299" s="210"/>
      <c r="AN299" s="46"/>
      <c r="AO299" s="46"/>
      <c r="AP299" s="46"/>
      <c r="AQ299" s="46"/>
      <c r="AR299" s="49"/>
      <c r="AS299" s="210"/>
      <c r="AT299" s="49"/>
      <c r="AU299" s="50"/>
      <c r="AV299" s="50"/>
      <c r="AW299" s="51"/>
      <c r="AX299" s="51"/>
      <c r="AY299" s="13"/>
      <c r="AZ299" s="13"/>
      <c r="BA299" s="13"/>
      <c r="BB299" s="13"/>
      <c r="BC299" s="13"/>
      <c r="BD299" s="13"/>
      <c r="BE299" s="13"/>
      <c r="BF299" s="13"/>
      <c r="BG299" s="13"/>
      <c r="BH299" s="13"/>
      <c r="BI299" s="13"/>
      <c r="BJ299" s="13"/>
      <c r="BL299" s="226">
        <f>IF(ISBLANK($G299),"",COUNTA($G$4:G299))</f>
        <v>296</v>
      </c>
    </row>
    <row r="300" spans="1:64" s="226" customFormat="1" ht="25" customHeight="1" x14ac:dyDescent="0.35">
      <c r="A300" s="43" t="s">
        <v>1397</v>
      </c>
      <c r="B300" s="43" t="s">
        <v>128</v>
      </c>
      <c r="C300" s="10" t="s">
        <v>129</v>
      </c>
      <c r="D300" s="227" t="s">
        <v>39</v>
      </c>
      <c r="E300" s="10" t="s">
        <v>1635</v>
      </c>
      <c r="F300" s="110" t="s">
        <v>1635</v>
      </c>
      <c r="G300" s="46">
        <v>10</v>
      </c>
      <c r="H300" s="10"/>
      <c r="I300" s="10" t="s">
        <v>205</v>
      </c>
      <c r="J300" s="10" t="s">
        <v>159</v>
      </c>
      <c r="K300" s="47">
        <v>200</v>
      </c>
      <c r="L300" s="10" t="s">
        <v>340</v>
      </c>
      <c r="M300" s="10"/>
      <c r="N300" s="46"/>
      <c r="O300" s="48"/>
      <c r="P300" s="10" t="s">
        <v>149</v>
      </c>
      <c r="Q300" s="46" t="s">
        <v>136</v>
      </c>
      <c r="R300" s="46"/>
      <c r="S300" s="46"/>
      <c r="T300" s="46"/>
      <c r="U300" s="46"/>
      <c r="V300" s="46"/>
      <c r="W300" s="46"/>
      <c r="X300" s="46"/>
      <c r="Y300" s="46"/>
      <c r="Z300" s="46"/>
      <c r="AA300" s="46"/>
      <c r="AB300" s="46"/>
      <c r="AC300" s="46"/>
      <c r="AD300" s="46"/>
      <c r="AE300" s="46"/>
      <c r="AF300" s="210"/>
      <c r="AG300" s="46"/>
      <c r="AH300" s="46"/>
      <c r="AI300" s="10"/>
      <c r="AJ300" s="10"/>
      <c r="AK300" s="10"/>
      <c r="AL300" s="10"/>
      <c r="AM300" s="210"/>
      <c r="AN300" s="46"/>
      <c r="AO300" s="46"/>
      <c r="AP300" s="46"/>
      <c r="AQ300" s="46"/>
      <c r="AR300" s="49"/>
      <c r="AS300" s="210"/>
      <c r="AT300" s="49"/>
      <c r="AU300" s="50"/>
      <c r="AV300" s="50"/>
      <c r="AW300" s="51"/>
      <c r="AX300" s="51"/>
      <c r="AY300" s="13"/>
      <c r="AZ300" s="13"/>
      <c r="BA300" s="13"/>
      <c r="BB300" s="13"/>
      <c r="BC300" s="13"/>
      <c r="BD300" s="13"/>
      <c r="BE300" s="13"/>
      <c r="BF300" s="13"/>
      <c r="BG300" s="13"/>
      <c r="BH300" s="13"/>
      <c r="BI300" s="13"/>
      <c r="BJ300" s="13"/>
      <c r="BL300" s="226">
        <f>IF(ISBLANK($G300),"",COUNTA($G$4:G300))</f>
        <v>297</v>
      </c>
    </row>
    <row r="301" spans="1:64" s="226" customFormat="1" ht="25" customHeight="1" x14ac:dyDescent="0.35">
      <c r="A301" s="43" t="s">
        <v>1399</v>
      </c>
      <c r="B301" s="43" t="s">
        <v>128</v>
      </c>
      <c r="C301" s="10" t="s">
        <v>129</v>
      </c>
      <c r="D301" s="227" t="s">
        <v>39</v>
      </c>
      <c r="E301" s="10" t="s">
        <v>1826</v>
      </c>
      <c r="F301" s="110" t="s">
        <v>1827</v>
      </c>
      <c r="G301" s="46">
        <v>30</v>
      </c>
      <c r="H301" s="10"/>
      <c r="I301" s="10" t="s">
        <v>205</v>
      </c>
      <c r="J301" s="10" t="s">
        <v>147</v>
      </c>
      <c r="K301" s="47">
        <v>100</v>
      </c>
      <c r="L301" s="10" t="s">
        <v>341</v>
      </c>
      <c r="M301" s="10"/>
      <c r="N301" s="46"/>
      <c r="O301" s="48"/>
      <c r="P301" s="10" t="s">
        <v>149</v>
      </c>
      <c r="Q301" s="46" t="s">
        <v>136</v>
      </c>
      <c r="R301" s="46"/>
      <c r="S301" s="46"/>
      <c r="T301" s="46"/>
      <c r="U301" s="46"/>
      <c r="V301" s="46"/>
      <c r="W301" s="46"/>
      <c r="X301" s="46"/>
      <c r="Y301" s="46"/>
      <c r="Z301" s="46"/>
      <c r="AA301" s="46"/>
      <c r="AB301" s="46"/>
      <c r="AC301" s="46"/>
      <c r="AD301" s="46"/>
      <c r="AE301" s="46"/>
      <c r="AF301" s="210"/>
      <c r="AG301" s="46"/>
      <c r="AH301" s="46"/>
      <c r="AI301" s="10"/>
      <c r="AJ301" s="10"/>
      <c r="AK301" s="10"/>
      <c r="AL301" s="10"/>
      <c r="AM301" s="210"/>
      <c r="AN301" s="46"/>
      <c r="AO301" s="46"/>
      <c r="AP301" s="46"/>
      <c r="AQ301" s="46"/>
      <c r="AR301" s="49"/>
      <c r="AS301" s="210"/>
      <c r="AT301" s="49"/>
      <c r="AU301" s="50"/>
      <c r="AV301" s="50"/>
      <c r="AW301" s="51"/>
      <c r="AX301" s="51"/>
      <c r="AY301" s="13"/>
      <c r="AZ301" s="13"/>
      <c r="BA301" s="13"/>
      <c r="BB301" s="13"/>
      <c r="BC301" s="13"/>
      <c r="BD301" s="13"/>
      <c r="BE301" s="13"/>
      <c r="BF301" s="13"/>
      <c r="BG301" s="13"/>
      <c r="BH301" s="13"/>
      <c r="BI301" s="13"/>
      <c r="BJ301" s="13"/>
      <c r="BL301" s="226">
        <f>IF(ISBLANK($G301),"",COUNTA($G$4:G301))</f>
        <v>298</v>
      </c>
    </row>
    <row r="302" spans="1:64" s="226" customFormat="1" ht="25" customHeight="1" x14ac:dyDescent="0.35">
      <c r="A302" s="43" t="s">
        <v>1401</v>
      </c>
      <c r="B302" s="43" t="s">
        <v>128</v>
      </c>
      <c r="C302" s="10" t="s">
        <v>129</v>
      </c>
      <c r="D302" s="227" t="s">
        <v>39</v>
      </c>
      <c r="E302" s="10" t="s">
        <v>1826</v>
      </c>
      <c r="F302" s="110" t="s">
        <v>1827</v>
      </c>
      <c r="G302" s="46">
        <v>31</v>
      </c>
      <c r="H302" s="10"/>
      <c r="I302" s="10" t="s">
        <v>205</v>
      </c>
      <c r="J302" s="10" t="s">
        <v>159</v>
      </c>
      <c r="K302" s="47">
        <v>100</v>
      </c>
      <c r="L302" s="10" t="s">
        <v>341</v>
      </c>
      <c r="M302" s="10"/>
      <c r="N302" s="46"/>
      <c r="O302" s="48"/>
      <c r="P302" s="10" t="s">
        <v>149</v>
      </c>
      <c r="Q302" s="46" t="s">
        <v>136</v>
      </c>
      <c r="R302" s="46"/>
      <c r="S302" s="46"/>
      <c r="T302" s="46"/>
      <c r="U302" s="46"/>
      <c r="V302" s="46"/>
      <c r="W302" s="46"/>
      <c r="X302" s="46"/>
      <c r="Y302" s="46"/>
      <c r="Z302" s="46"/>
      <c r="AA302" s="46"/>
      <c r="AB302" s="46"/>
      <c r="AC302" s="46"/>
      <c r="AD302" s="46"/>
      <c r="AE302" s="46"/>
      <c r="AF302" s="210"/>
      <c r="AG302" s="46"/>
      <c r="AH302" s="46"/>
      <c r="AI302" s="10"/>
      <c r="AJ302" s="10"/>
      <c r="AK302" s="10"/>
      <c r="AL302" s="10"/>
      <c r="AM302" s="210"/>
      <c r="AN302" s="46"/>
      <c r="AO302" s="46"/>
      <c r="AP302" s="46"/>
      <c r="AQ302" s="46"/>
      <c r="AR302" s="49"/>
      <c r="AS302" s="210"/>
      <c r="AT302" s="49"/>
      <c r="AU302" s="50"/>
      <c r="AV302" s="50"/>
      <c r="AW302" s="51"/>
      <c r="AX302" s="51"/>
      <c r="AY302" s="13"/>
      <c r="AZ302" s="13"/>
      <c r="BA302" s="13"/>
      <c r="BB302" s="13"/>
      <c r="BC302" s="13"/>
      <c r="BD302" s="13"/>
      <c r="BE302" s="13"/>
      <c r="BF302" s="13"/>
      <c r="BG302" s="13"/>
      <c r="BH302" s="13"/>
      <c r="BI302" s="13"/>
      <c r="BJ302" s="13"/>
      <c r="BL302" s="226">
        <f>IF(ISBLANK($G302),"",COUNTA($G$4:G302))</f>
        <v>299</v>
      </c>
    </row>
    <row r="303" spans="1:64" s="226" customFormat="1" ht="25" customHeight="1" x14ac:dyDescent="0.35">
      <c r="A303" s="43" t="s">
        <v>1403</v>
      </c>
      <c r="B303" s="43" t="s">
        <v>128</v>
      </c>
      <c r="C303" s="10" t="s">
        <v>129</v>
      </c>
      <c r="D303" s="227" t="s">
        <v>39</v>
      </c>
      <c r="E303" s="10" t="s">
        <v>1828</v>
      </c>
      <c r="F303" s="110" t="s">
        <v>1829</v>
      </c>
      <c r="G303" s="46">
        <v>30</v>
      </c>
      <c r="H303" s="10"/>
      <c r="I303" s="10" t="s">
        <v>205</v>
      </c>
      <c r="J303" s="10" t="s">
        <v>147</v>
      </c>
      <c r="K303" s="47">
        <v>100</v>
      </c>
      <c r="L303" s="10" t="s">
        <v>342</v>
      </c>
      <c r="M303" s="10"/>
      <c r="N303" s="46"/>
      <c r="O303" s="48"/>
      <c r="P303" s="10" t="s">
        <v>149</v>
      </c>
      <c r="Q303" s="46" t="s">
        <v>136</v>
      </c>
      <c r="R303" s="46"/>
      <c r="S303" s="46"/>
      <c r="T303" s="46"/>
      <c r="U303" s="46"/>
      <c r="V303" s="46"/>
      <c r="W303" s="46"/>
      <c r="X303" s="46"/>
      <c r="Y303" s="46"/>
      <c r="Z303" s="46"/>
      <c r="AA303" s="46"/>
      <c r="AB303" s="46"/>
      <c r="AC303" s="46"/>
      <c r="AD303" s="46"/>
      <c r="AE303" s="46"/>
      <c r="AF303" s="210"/>
      <c r="AG303" s="46"/>
      <c r="AH303" s="46"/>
      <c r="AI303" s="10"/>
      <c r="AJ303" s="10"/>
      <c r="AK303" s="10"/>
      <c r="AL303" s="10"/>
      <c r="AM303" s="210"/>
      <c r="AN303" s="46"/>
      <c r="AO303" s="46"/>
      <c r="AP303" s="46"/>
      <c r="AQ303" s="46"/>
      <c r="AR303" s="49"/>
      <c r="AS303" s="210"/>
      <c r="AT303" s="49"/>
      <c r="AU303" s="50"/>
      <c r="AV303" s="50"/>
      <c r="AW303" s="51"/>
      <c r="AX303" s="51"/>
      <c r="AY303" s="13"/>
      <c r="AZ303" s="13"/>
      <c r="BA303" s="13"/>
      <c r="BB303" s="13"/>
      <c r="BC303" s="13"/>
      <c r="BD303" s="13"/>
      <c r="BE303" s="13"/>
      <c r="BF303" s="13"/>
      <c r="BG303" s="13"/>
      <c r="BH303" s="13"/>
      <c r="BI303" s="13"/>
      <c r="BJ303" s="13"/>
      <c r="BL303" s="226">
        <f>IF(ISBLANK($G303),"",COUNTA($G$4:G303))</f>
        <v>300</v>
      </c>
    </row>
    <row r="304" spans="1:64" s="226" customFormat="1" ht="25" customHeight="1" x14ac:dyDescent="0.35">
      <c r="A304" s="43" t="s">
        <v>1405</v>
      </c>
      <c r="B304" s="43" t="s">
        <v>128</v>
      </c>
      <c r="C304" s="10" t="s">
        <v>129</v>
      </c>
      <c r="D304" s="227" t="s">
        <v>39</v>
      </c>
      <c r="E304" s="10" t="s">
        <v>1828</v>
      </c>
      <c r="F304" s="110" t="s">
        <v>1829</v>
      </c>
      <c r="G304" s="46">
        <v>31</v>
      </c>
      <c r="H304" s="10"/>
      <c r="I304" s="10" t="s">
        <v>205</v>
      </c>
      <c r="J304" s="10" t="s">
        <v>159</v>
      </c>
      <c r="K304" s="47">
        <v>100</v>
      </c>
      <c r="L304" s="10" t="s">
        <v>342</v>
      </c>
      <c r="M304" s="10"/>
      <c r="N304" s="46"/>
      <c r="O304" s="48"/>
      <c r="P304" s="10" t="s">
        <v>149</v>
      </c>
      <c r="Q304" s="46" t="s">
        <v>136</v>
      </c>
      <c r="R304" s="46"/>
      <c r="S304" s="46"/>
      <c r="T304" s="46"/>
      <c r="U304" s="46"/>
      <c r="V304" s="46"/>
      <c r="W304" s="46"/>
      <c r="X304" s="46"/>
      <c r="Y304" s="46"/>
      <c r="Z304" s="46"/>
      <c r="AA304" s="46"/>
      <c r="AB304" s="46"/>
      <c r="AC304" s="46"/>
      <c r="AD304" s="46"/>
      <c r="AE304" s="46"/>
      <c r="AF304" s="210"/>
      <c r="AG304" s="46"/>
      <c r="AH304" s="46"/>
      <c r="AI304" s="10"/>
      <c r="AJ304" s="10"/>
      <c r="AK304" s="10"/>
      <c r="AL304" s="10"/>
      <c r="AM304" s="210"/>
      <c r="AN304" s="46"/>
      <c r="AO304" s="46"/>
      <c r="AP304" s="46"/>
      <c r="AQ304" s="46"/>
      <c r="AR304" s="49"/>
      <c r="AS304" s="210"/>
      <c r="AT304" s="49"/>
      <c r="AU304" s="50"/>
      <c r="AV304" s="50"/>
      <c r="AW304" s="51"/>
      <c r="AX304" s="51"/>
      <c r="AY304" s="13"/>
      <c r="AZ304" s="13"/>
      <c r="BA304" s="13"/>
      <c r="BB304" s="13"/>
      <c r="BC304" s="13"/>
      <c r="BD304" s="13"/>
      <c r="BE304" s="13"/>
      <c r="BF304" s="13"/>
      <c r="BG304" s="13"/>
      <c r="BH304" s="13"/>
      <c r="BI304" s="13"/>
      <c r="BJ304" s="13"/>
      <c r="BL304" s="226">
        <f>IF(ISBLANK($G304),"",COUNTA($G$4:G304))</f>
        <v>301</v>
      </c>
    </row>
    <row r="305" spans="1:64" s="226" customFormat="1" ht="25" customHeight="1" x14ac:dyDescent="0.35">
      <c r="A305" s="43" t="s">
        <v>1407</v>
      </c>
      <c r="B305" s="43" t="s">
        <v>128</v>
      </c>
      <c r="C305" s="10" t="s">
        <v>129</v>
      </c>
      <c r="D305" s="227" t="s">
        <v>39</v>
      </c>
      <c r="E305" s="10" t="s">
        <v>1830</v>
      </c>
      <c r="F305" s="110" t="s">
        <v>1830</v>
      </c>
      <c r="G305" s="46">
        <v>9</v>
      </c>
      <c r="H305" s="10"/>
      <c r="I305" s="10" t="s">
        <v>205</v>
      </c>
      <c r="J305" s="10" t="s">
        <v>147</v>
      </c>
      <c r="K305" s="47">
        <v>200</v>
      </c>
      <c r="L305" s="10" t="s">
        <v>343</v>
      </c>
      <c r="M305" s="10"/>
      <c r="N305" s="46"/>
      <c r="O305" s="48"/>
      <c r="P305" s="10" t="s">
        <v>149</v>
      </c>
      <c r="Q305" s="46" t="s">
        <v>136</v>
      </c>
      <c r="R305" s="46"/>
      <c r="S305" s="46"/>
      <c r="T305" s="46"/>
      <c r="U305" s="46"/>
      <c r="V305" s="46"/>
      <c r="W305" s="46"/>
      <c r="X305" s="46"/>
      <c r="Y305" s="46"/>
      <c r="Z305" s="46"/>
      <c r="AA305" s="46"/>
      <c r="AB305" s="46"/>
      <c r="AC305" s="46"/>
      <c r="AD305" s="46"/>
      <c r="AE305" s="46"/>
      <c r="AF305" s="210"/>
      <c r="AG305" s="46"/>
      <c r="AH305" s="46"/>
      <c r="AI305" s="10"/>
      <c r="AJ305" s="10"/>
      <c r="AK305" s="10"/>
      <c r="AL305" s="10"/>
      <c r="AM305" s="210"/>
      <c r="AN305" s="46"/>
      <c r="AO305" s="46"/>
      <c r="AP305" s="46"/>
      <c r="AQ305" s="46"/>
      <c r="AR305" s="49"/>
      <c r="AS305" s="210"/>
      <c r="AT305" s="49"/>
      <c r="AU305" s="50"/>
      <c r="AV305" s="50"/>
      <c r="AW305" s="51"/>
      <c r="AX305" s="51"/>
      <c r="AY305" s="13"/>
      <c r="AZ305" s="13"/>
      <c r="BA305" s="13"/>
      <c r="BB305" s="13"/>
      <c r="BC305" s="13"/>
      <c r="BD305" s="13"/>
      <c r="BE305" s="13"/>
      <c r="BF305" s="13"/>
      <c r="BG305" s="13"/>
      <c r="BH305" s="13"/>
      <c r="BI305" s="13"/>
      <c r="BJ305" s="13"/>
      <c r="BL305" s="226">
        <f>IF(ISBLANK($G305),"",COUNTA($G$4:G305))</f>
        <v>302</v>
      </c>
    </row>
    <row r="306" spans="1:64" s="226" customFormat="1" ht="25" customHeight="1" x14ac:dyDescent="0.35">
      <c r="A306" s="43" t="s">
        <v>1409</v>
      </c>
      <c r="B306" s="43" t="s">
        <v>128</v>
      </c>
      <c r="C306" s="10" t="s">
        <v>129</v>
      </c>
      <c r="D306" s="227" t="s">
        <v>39</v>
      </c>
      <c r="E306" s="10" t="s">
        <v>1830</v>
      </c>
      <c r="F306" s="110" t="s">
        <v>1830</v>
      </c>
      <c r="G306" s="46">
        <v>10</v>
      </c>
      <c r="H306" s="10"/>
      <c r="I306" s="10" t="s">
        <v>205</v>
      </c>
      <c r="J306" s="10" t="s">
        <v>159</v>
      </c>
      <c r="K306" s="47">
        <v>200</v>
      </c>
      <c r="L306" s="10" t="s">
        <v>343</v>
      </c>
      <c r="M306" s="10"/>
      <c r="N306" s="46"/>
      <c r="O306" s="48"/>
      <c r="P306" s="10" t="s">
        <v>149</v>
      </c>
      <c r="Q306" s="46" t="s">
        <v>136</v>
      </c>
      <c r="R306" s="46"/>
      <c r="S306" s="46"/>
      <c r="T306" s="46"/>
      <c r="U306" s="46"/>
      <c r="V306" s="46"/>
      <c r="W306" s="46"/>
      <c r="X306" s="46"/>
      <c r="Y306" s="46"/>
      <c r="Z306" s="46"/>
      <c r="AA306" s="46"/>
      <c r="AB306" s="46"/>
      <c r="AC306" s="46"/>
      <c r="AD306" s="46"/>
      <c r="AE306" s="46"/>
      <c r="AF306" s="210"/>
      <c r="AG306" s="46"/>
      <c r="AH306" s="46"/>
      <c r="AI306" s="10"/>
      <c r="AJ306" s="10"/>
      <c r="AK306" s="10"/>
      <c r="AL306" s="10"/>
      <c r="AM306" s="210"/>
      <c r="AN306" s="46"/>
      <c r="AO306" s="46"/>
      <c r="AP306" s="46"/>
      <c r="AQ306" s="46"/>
      <c r="AR306" s="49"/>
      <c r="AS306" s="210"/>
      <c r="AT306" s="49"/>
      <c r="AU306" s="50"/>
      <c r="AV306" s="50"/>
      <c r="AW306" s="51"/>
      <c r="AX306" s="51"/>
      <c r="AY306" s="13"/>
      <c r="AZ306" s="13"/>
      <c r="BA306" s="13"/>
      <c r="BB306" s="13"/>
      <c r="BC306" s="13"/>
      <c r="BD306" s="13"/>
      <c r="BE306" s="13"/>
      <c r="BF306" s="13"/>
      <c r="BG306" s="13"/>
      <c r="BH306" s="13"/>
      <c r="BI306" s="13"/>
      <c r="BJ306" s="13"/>
      <c r="BL306" s="226">
        <f>IF(ISBLANK($G306),"",COUNTA($G$4:G306))</f>
        <v>303</v>
      </c>
    </row>
    <row r="307" spans="1:64" s="226" customFormat="1" ht="25" customHeight="1" x14ac:dyDescent="0.35">
      <c r="A307" s="43" t="s">
        <v>1411</v>
      </c>
      <c r="B307" s="43" t="s">
        <v>128</v>
      </c>
      <c r="C307" s="10" t="s">
        <v>129</v>
      </c>
      <c r="D307" s="227" t="s">
        <v>39</v>
      </c>
      <c r="E307" s="10" t="s">
        <v>1831</v>
      </c>
      <c r="F307" s="110" t="s">
        <v>1831</v>
      </c>
      <c r="G307" s="46">
        <v>9</v>
      </c>
      <c r="H307" s="10"/>
      <c r="I307" s="10" t="s">
        <v>205</v>
      </c>
      <c r="J307" s="10" t="s">
        <v>147</v>
      </c>
      <c r="K307" s="47">
        <v>200</v>
      </c>
      <c r="L307" s="10" t="s">
        <v>344</v>
      </c>
      <c r="M307" s="10"/>
      <c r="N307" s="46"/>
      <c r="O307" s="48"/>
      <c r="P307" s="10" t="s">
        <v>149</v>
      </c>
      <c r="Q307" s="46" t="s">
        <v>136</v>
      </c>
      <c r="R307" s="46"/>
      <c r="S307" s="46"/>
      <c r="T307" s="46"/>
      <c r="U307" s="46"/>
      <c r="V307" s="46"/>
      <c r="W307" s="46"/>
      <c r="X307" s="46"/>
      <c r="Y307" s="46"/>
      <c r="Z307" s="46"/>
      <c r="AA307" s="46"/>
      <c r="AB307" s="46"/>
      <c r="AC307" s="46"/>
      <c r="AD307" s="46"/>
      <c r="AE307" s="46"/>
      <c r="AF307" s="210"/>
      <c r="AG307" s="46"/>
      <c r="AH307" s="46"/>
      <c r="AI307" s="10"/>
      <c r="AJ307" s="10"/>
      <c r="AK307" s="10"/>
      <c r="AL307" s="10"/>
      <c r="AM307" s="210"/>
      <c r="AN307" s="46"/>
      <c r="AO307" s="46"/>
      <c r="AP307" s="46"/>
      <c r="AQ307" s="46"/>
      <c r="AR307" s="49"/>
      <c r="AS307" s="210"/>
      <c r="AT307" s="49"/>
      <c r="AU307" s="50"/>
      <c r="AV307" s="50"/>
      <c r="AW307" s="51"/>
      <c r="AX307" s="51"/>
      <c r="AY307" s="13"/>
      <c r="AZ307" s="13"/>
      <c r="BA307" s="13"/>
      <c r="BB307" s="13"/>
      <c r="BC307" s="13"/>
      <c r="BD307" s="13"/>
      <c r="BE307" s="13"/>
      <c r="BF307" s="13"/>
      <c r="BG307" s="13"/>
      <c r="BH307" s="13"/>
      <c r="BI307" s="13"/>
      <c r="BJ307" s="13"/>
      <c r="BL307" s="226">
        <f>IF(ISBLANK($G307),"",COUNTA($G$4:G307))</f>
        <v>304</v>
      </c>
    </row>
    <row r="308" spans="1:64" s="226" customFormat="1" ht="25" customHeight="1" x14ac:dyDescent="0.35">
      <c r="A308" s="43" t="s">
        <v>1413</v>
      </c>
      <c r="B308" s="43" t="s">
        <v>128</v>
      </c>
      <c r="C308" s="10" t="s">
        <v>129</v>
      </c>
      <c r="D308" s="227" t="s">
        <v>39</v>
      </c>
      <c r="E308" s="10" t="s">
        <v>1831</v>
      </c>
      <c r="F308" s="110" t="s">
        <v>1831</v>
      </c>
      <c r="G308" s="46">
        <v>10</v>
      </c>
      <c r="H308" s="10"/>
      <c r="I308" s="10" t="s">
        <v>205</v>
      </c>
      <c r="J308" s="10" t="s">
        <v>159</v>
      </c>
      <c r="K308" s="47">
        <v>200</v>
      </c>
      <c r="L308" s="10" t="s">
        <v>344</v>
      </c>
      <c r="M308" s="10"/>
      <c r="N308" s="46"/>
      <c r="O308" s="48"/>
      <c r="P308" s="10" t="s">
        <v>149</v>
      </c>
      <c r="Q308" s="46" t="s">
        <v>136</v>
      </c>
      <c r="R308" s="46"/>
      <c r="S308" s="46"/>
      <c r="T308" s="46"/>
      <c r="U308" s="46"/>
      <c r="V308" s="46"/>
      <c r="W308" s="46"/>
      <c r="X308" s="46"/>
      <c r="Y308" s="46"/>
      <c r="Z308" s="46"/>
      <c r="AA308" s="46"/>
      <c r="AB308" s="46"/>
      <c r="AC308" s="46"/>
      <c r="AD308" s="46"/>
      <c r="AE308" s="46"/>
      <c r="AF308" s="210"/>
      <c r="AG308" s="46"/>
      <c r="AH308" s="46"/>
      <c r="AI308" s="10"/>
      <c r="AJ308" s="10"/>
      <c r="AK308" s="10"/>
      <c r="AL308" s="10"/>
      <c r="AM308" s="210"/>
      <c r="AN308" s="46"/>
      <c r="AO308" s="46"/>
      <c r="AP308" s="46"/>
      <c r="AQ308" s="46"/>
      <c r="AR308" s="49"/>
      <c r="AS308" s="210"/>
      <c r="AT308" s="49"/>
      <c r="AU308" s="50"/>
      <c r="AV308" s="50"/>
      <c r="AW308" s="51"/>
      <c r="AX308" s="51"/>
      <c r="AY308" s="13"/>
      <c r="AZ308" s="13"/>
      <c r="BA308" s="13"/>
      <c r="BB308" s="13"/>
      <c r="BC308" s="13"/>
      <c r="BD308" s="13"/>
      <c r="BE308" s="13"/>
      <c r="BF308" s="13"/>
      <c r="BG308" s="13"/>
      <c r="BH308" s="13"/>
      <c r="BI308" s="13"/>
      <c r="BJ308" s="13"/>
      <c r="BL308" s="226">
        <f>IF(ISBLANK($G308),"",COUNTA($G$4:G308))</f>
        <v>305</v>
      </c>
    </row>
    <row r="309" spans="1:64" s="226" customFormat="1" ht="25" customHeight="1" x14ac:dyDescent="0.35">
      <c r="A309" s="43" t="s">
        <v>1415</v>
      </c>
      <c r="B309" s="43" t="s">
        <v>128</v>
      </c>
      <c r="C309" s="10" t="s">
        <v>129</v>
      </c>
      <c r="D309" s="227" t="s">
        <v>39</v>
      </c>
      <c r="E309" s="10" t="s">
        <v>1832</v>
      </c>
      <c r="F309" s="110" t="s">
        <v>1832</v>
      </c>
      <c r="G309" s="46">
        <v>9</v>
      </c>
      <c r="H309" s="10"/>
      <c r="I309" s="10" t="s">
        <v>205</v>
      </c>
      <c r="J309" s="10" t="s">
        <v>147</v>
      </c>
      <c r="K309" s="47">
        <v>200</v>
      </c>
      <c r="L309" s="10" t="s">
        <v>345</v>
      </c>
      <c r="M309" s="10"/>
      <c r="N309" s="46"/>
      <c r="O309" s="48"/>
      <c r="P309" s="10" t="s">
        <v>149</v>
      </c>
      <c r="Q309" s="46" t="s">
        <v>136</v>
      </c>
      <c r="R309" s="46"/>
      <c r="S309" s="46"/>
      <c r="T309" s="46"/>
      <c r="U309" s="46"/>
      <c r="V309" s="46"/>
      <c r="W309" s="46"/>
      <c r="X309" s="46"/>
      <c r="Y309" s="46"/>
      <c r="Z309" s="46"/>
      <c r="AA309" s="46"/>
      <c r="AB309" s="46"/>
      <c r="AC309" s="46"/>
      <c r="AD309" s="46"/>
      <c r="AE309" s="46"/>
      <c r="AF309" s="210"/>
      <c r="AG309" s="46"/>
      <c r="AH309" s="46"/>
      <c r="AI309" s="10"/>
      <c r="AJ309" s="10"/>
      <c r="AK309" s="10"/>
      <c r="AL309" s="10"/>
      <c r="AM309" s="210"/>
      <c r="AN309" s="46"/>
      <c r="AO309" s="46"/>
      <c r="AP309" s="46"/>
      <c r="AQ309" s="46"/>
      <c r="AR309" s="49"/>
      <c r="AS309" s="210"/>
      <c r="AT309" s="49"/>
      <c r="AU309" s="50"/>
      <c r="AV309" s="50"/>
      <c r="AW309" s="51"/>
      <c r="AX309" s="51"/>
      <c r="AY309" s="13"/>
      <c r="AZ309" s="13"/>
      <c r="BA309" s="13"/>
      <c r="BB309" s="13"/>
      <c r="BC309" s="13"/>
      <c r="BD309" s="13"/>
      <c r="BE309" s="13"/>
      <c r="BF309" s="13"/>
      <c r="BG309" s="13"/>
      <c r="BH309" s="13"/>
      <c r="BI309" s="13"/>
      <c r="BJ309" s="13"/>
      <c r="BL309" s="226">
        <f>IF(ISBLANK($G309),"",COUNTA($G$4:G309))</f>
        <v>306</v>
      </c>
    </row>
    <row r="310" spans="1:64" s="226" customFormat="1" ht="25" customHeight="1" x14ac:dyDescent="0.35">
      <c r="A310" s="43" t="s">
        <v>1417</v>
      </c>
      <c r="B310" s="43" t="s">
        <v>128</v>
      </c>
      <c r="C310" s="10" t="s">
        <v>129</v>
      </c>
      <c r="D310" s="227" t="s">
        <v>39</v>
      </c>
      <c r="E310" s="10" t="s">
        <v>1832</v>
      </c>
      <c r="F310" s="110" t="s">
        <v>1832</v>
      </c>
      <c r="G310" s="46">
        <v>10</v>
      </c>
      <c r="H310" s="10"/>
      <c r="I310" s="10" t="s">
        <v>205</v>
      </c>
      <c r="J310" s="10" t="s">
        <v>159</v>
      </c>
      <c r="K310" s="47">
        <v>200</v>
      </c>
      <c r="L310" s="10" t="s">
        <v>345</v>
      </c>
      <c r="M310" s="10"/>
      <c r="N310" s="46"/>
      <c r="O310" s="48"/>
      <c r="P310" s="10" t="s">
        <v>149</v>
      </c>
      <c r="Q310" s="46" t="s">
        <v>136</v>
      </c>
      <c r="R310" s="46"/>
      <c r="S310" s="46"/>
      <c r="T310" s="46"/>
      <c r="U310" s="46"/>
      <c r="V310" s="46"/>
      <c r="W310" s="46"/>
      <c r="X310" s="46"/>
      <c r="Y310" s="46"/>
      <c r="Z310" s="46"/>
      <c r="AA310" s="46"/>
      <c r="AB310" s="46"/>
      <c r="AC310" s="46"/>
      <c r="AD310" s="46"/>
      <c r="AE310" s="46"/>
      <c r="AF310" s="210"/>
      <c r="AG310" s="46"/>
      <c r="AH310" s="46"/>
      <c r="AI310" s="10"/>
      <c r="AJ310" s="10"/>
      <c r="AK310" s="10"/>
      <c r="AL310" s="10"/>
      <c r="AM310" s="210"/>
      <c r="AN310" s="46"/>
      <c r="AO310" s="46"/>
      <c r="AP310" s="46"/>
      <c r="AQ310" s="46"/>
      <c r="AR310" s="49"/>
      <c r="AS310" s="210"/>
      <c r="AT310" s="49"/>
      <c r="AU310" s="50"/>
      <c r="AV310" s="50"/>
      <c r="AW310" s="51"/>
      <c r="AX310" s="51"/>
      <c r="AY310" s="13"/>
      <c r="AZ310" s="13"/>
      <c r="BA310" s="13"/>
      <c r="BB310" s="13"/>
      <c r="BC310" s="13"/>
      <c r="BD310" s="13"/>
      <c r="BE310" s="13"/>
      <c r="BF310" s="13"/>
      <c r="BG310" s="13"/>
      <c r="BH310" s="13"/>
      <c r="BI310" s="13"/>
      <c r="BJ310" s="13"/>
      <c r="BL310" s="226">
        <f>IF(ISBLANK($G310),"",COUNTA($G$4:G310))</f>
        <v>307</v>
      </c>
    </row>
    <row r="311" spans="1:64" s="226" customFormat="1" ht="25" customHeight="1" x14ac:dyDescent="0.35">
      <c r="A311" s="43" t="s">
        <v>1419</v>
      </c>
      <c r="B311" s="43" t="s">
        <v>128</v>
      </c>
      <c r="C311" s="10" t="s">
        <v>129</v>
      </c>
      <c r="D311" s="227" t="s">
        <v>39</v>
      </c>
      <c r="E311" s="10" t="s">
        <v>1636</v>
      </c>
      <c r="F311" s="110" t="s">
        <v>1636</v>
      </c>
      <c r="G311" s="46">
        <v>9</v>
      </c>
      <c r="H311" s="10"/>
      <c r="I311" s="10" t="s">
        <v>205</v>
      </c>
      <c r="J311" s="10" t="s">
        <v>147</v>
      </c>
      <c r="K311" s="47">
        <v>200</v>
      </c>
      <c r="L311" s="10" t="s">
        <v>346</v>
      </c>
      <c r="M311" s="10"/>
      <c r="N311" s="46"/>
      <c r="O311" s="48"/>
      <c r="P311" s="10" t="s">
        <v>149</v>
      </c>
      <c r="Q311" s="46" t="s">
        <v>136</v>
      </c>
      <c r="R311" s="46"/>
      <c r="S311" s="46"/>
      <c r="T311" s="46"/>
      <c r="U311" s="46"/>
      <c r="V311" s="46"/>
      <c r="W311" s="46"/>
      <c r="X311" s="46"/>
      <c r="Y311" s="46"/>
      <c r="Z311" s="46"/>
      <c r="AA311" s="46"/>
      <c r="AB311" s="46"/>
      <c r="AC311" s="46"/>
      <c r="AD311" s="46"/>
      <c r="AE311" s="46"/>
      <c r="AF311" s="210"/>
      <c r="AG311" s="46"/>
      <c r="AH311" s="46"/>
      <c r="AI311" s="10"/>
      <c r="AJ311" s="10"/>
      <c r="AK311" s="10"/>
      <c r="AL311" s="10"/>
      <c r="AM311" s="210"/>
      <c r="AN311" s="46"/>
      <c r="AO311" s="46"/>
      <c r="AP311" s="46"/>
      <c r="AQ311" s="46"/>
      <c r="AR311" s="49"/>
      <c r="AS311" s="210"/>
      <c r="AT311" s="49"/>
      <c r="AU311" s="50"/>
      <c r="AV311" s="50"/>
      <c r="AW311" s="51"/>
      <c r="AX311" s="51"/>
      <c r="AY311" s="13"/>
      <c r="AZ311" s="13"/>
      <c r="BA311" s="13"/>
      <c r="BB311" s="13"/>
      <c r="BC311" s="13"/>
      <c r="BD311" s="13"/>
      <c r="BE311" s="13"/>
      <c r="BF311" s="13"/>
      <c r="BG311" s="13"/>
      <c r="BH311" s="13"/>
      <c r="BI311" s="13"/>
      <c r="BJ311" s="13"/>
      <c r="BL311" s="226">
        <f>IF(ISBLANK($G311),"",COUNTA($G$4:G311))</f>
        <v>308</v>
      </c>
    </row>
    <row r="312" spans="1:64" s="226" customFormat="1" ht="25" customHeight="1" x14ac:dyDescent="0.35">
      <c r="A312" s="43" t="s">
        <v>1421</v>
      </c>
      <c r="B312" s="43" t="s">
        <v>128</v>
      </c>
      <c r="C312" s="10" t="s">
        <v>129</v>
      </c>
      <c r="D312" s="227" t="s">
        <v>39</v>
      </c>
      <c r="E312" s="10" t="s">
        <v>1636</v>
      </c>
      <c r="F312" s="110" t="s">
        <v>1636</v>
      </c>
      <c r="G312" s="46">
        <v>10</v>
      </c>
      <c r="H312" s="10"/>
      <c r="I312" s="10" t="s">
        <v>205</v>
      </c>
      <c r="J312" s="10" t="s">
        <v>159</v>
      </c>
      <c r="K312" s="47">
        <v>200</v>
      </c>
      <c r="L312" s="10" t="s">
        <v>346</v>
      </c>
      <c r="M312" s="10"/>
      <c r="N312" s="46"/>
      <c r="O312" s="48"/>
      <c r="P312" s="10" t="s">
        <v>149</v>
      </c>
      <c r="Q312" s="46" t="s">
        <v>136</v>
      </c>
      <c r="R312" s="46"/>
      <c r="S312" s="46"/>
      <c r="T312" s="46"/>
      <c r="U312" s="46"/>
      <c r="V312" s="46"/>
      <c r="W312" s="46"/>
      <c r="X312" s="46"/>
      <c r="Y312" s="46"/>
      <c r="Z312" s="46"/>
      <c r="AA312" s="46"/>
      <c r="AB312" s="46"/>
      <c r="AC312" s="46"/>
      <c r="AD312" s="46"/>
      <c r="AE312" s="46"/>
      <c r="AF312" s="210"/>
      <c r="AG312" s="46"/>
      <c r="AH312" s="46"/>
      <c r="AI312" s="10"/>
      <c r="AJ312" s="10"/>
      <c r="AK312" s="10"/>
      <c r="AL312" s="10"/>
      <c r="AM312" s="210"/>
      <c r="AN312" s="46"/>
      <c r="AO312" s="46"/>
      <c r="AP312" s="46"/>
      <c r="AQ312" s="46"/>
      <c r="AR312" s="49"/>
      <c r="AS312" s="210"/>
      <c r="AT312" s="49"/>
      <c r="AU312" s="50"/>
      <c r="AV312" s="50"/>
      <c r="AW312" s="51"/>
      <c r="AX312" s="51"/>
      <c r="AY312" s="13"/>
      <c r="AZ312" s="13"/>
      <c r="BA312" s="13"/>
      <c r="BB312" s="13"/>
      <c r="BC312" s="13"/>
      <c r="BD312" s="13"/>
      <c r="BE312" s="13"/>
      <c r="BF312" s="13"/>
      <c r="BG312" s="13"/>
      <c r="BH312" s="13"/>
      <c r="BI312" s="13"/>
      <c r="BJ312" s="13"/>
      <c r="BL312" s="226">
        <f>IF(ISBLANK($G312),"",COUNTA($G$4:G312))</f>
        <v>309</v>
      </c>
    </row>
    <row r="313" spans="1:64" s="226" customFormat="1" ht="25" customHeight="1" x14ac:dyDescent="0.35">
      <c r="A313" s="43" t="s">
        <v>1423</v>
      </c>
      <c r="B313" s="43" t="s">
        <v>128</v>
      </c>
      <c r="C313" s="10" t="s">
        <v>129</v>
      </c>
      <c r="D313" s="227" t="s">
        <v>39</v>
      </c>
      <c r="E313" s="10" t="s">
        <v>1580</v>
      </c>
      <c r="F313" s="110" t="s">
        <v>1581</v>
      </c>
      <c r="G313" s="46">
        <v>9</v>
      </c>
      <c r="H313" s="10"/>
      <c r="I313" s="10" t="s">
        <v>205</v>
      </c>
      <c r="J313" s="10" t="s">
        <v>147</v>
      </c>
      <c r="K313" s="47">
        <v>200</v>
      </c>
      <c r="L313" s="10" t="s">
        <v>347</v>
      </c>
      <c r="M313" s="10"/>
      <c r="N313" s="46"/>
      <c r="O313" s="48"/>
      <c r="P313" s="10" t="s">
        <v>149</v>
      </c>
      <c r="Q313" s="46" t="s">
        <v>136</v>
      </c>
      <c r="R313" s="46"/>
      <c r="S313" s="46"/>
      <c r="T313" s="46"/>
      <c r="U313" s="46"/>
      <c r="V313" s="46"/>
      <c r="W313" s="46"/>
      <c r="X313" s="46"/>
      <c r="Y313" s="46"/>
      <c r="Z313" s="46"/>
      <c r="AA313" s="46"/>
      <c r="AB313" s="46"/>
      <c r="AC313" s="46"/>
      <c r="AD313" s="46"/>
      <c r="AE313" s="46"/>
      <c r="AF313" s="210"/>
      <c r="AG313" s="46"/>
      <c r="AH313" s="46"/>
      <c r="AI313" s="10"/>
      <c r="AJ313" s="10"/>
      <c r="AK313" s="10"/>
      <c r="AL313" s="10"/>
      <c r="AM313" s="210"/>
      <c r="AN313" s="46"/>
      <c r="AO313" s="46"/>
      <c r="AP313" s="46"/>
      <c r="AQ313" s="46"/>
      <c r="AR313" s="49"/>
      <c r="AS313" s="210"/>
      <c r="AT313" s="49"/>
      <c r="AU313" s="50"/>
      <c r="AV313" s="50"/>
      <c r="AW313" s="51"/>
      <c r="AX313" s="51"/>
      <c r="AY313" s="13"/>
      <c r="AZ313" s="13"/>
      <c r="BA313" s="13"/>
      <c r="BB313" s="13"/>
      <c r="BC313" s="13"/>
      <c r="BD313" s="13"/>
      <c r="BE313" s="13"/>
      <c r="BF313" s="13"/>
      <c r="BG313" s="13"/>
      <c r="BH313" s="13"/>
      <c r="BI313" s="13"/>
      <c r="BJ313" s="13"/>
      <c r="BL313" s="226">
        <f>IF(ISBLANK($G313),"",COUNTA($G$4:G313))</f>
        <v>310</v>
      </c>
    </row>
    <row r="314" spans="1:64" s="226" customFormat="1" ht="25" customHeight="1" x14ac:dyDescent="0.35">
      <c r="A314" s="43" t="s">
        <v>1425</v>
      </c>
      <c r="B314" s="43" t="s">
        <v>128</v>
      </c>
      <c r="C314" s="10" t="s">
        <v>129</v>
      </c>
      <c r="D314" s="227" t="s">
        <v>39</v>
      </c>
      <c r="E314" s="10" t="s">
        <v>1580</v>
      </c>
      <c r="F314" s="110" t="s">
        <v>1581</v>
      </c>
      <c r="G314" s="46">
        <v>10</v>
      </c>
      <c r="H314" s="10"/>
      <c r="I314" s="10" t="s">
        <v>205</v>
      </c>
      <c r="J314" s="10" t="s">
        <v>159</v>
      </c>
      <c r="K314" s="47">
        <v>200</v>
      </c>
      <c r="L314" s="10" t="s">
        <v>347</v>
      </c>
      <c r="M314" s="10"/>
      <c r="N314" s="46"/>
      <c r="O314" s="48"/>
      <c r="P314" s="10" t="s">
        <v>149</v>
      </c>
      <c r="Q314" s="46" t="s">
        <v>136</v>
      </c>
      <c r="R314" s="46"/>
      <c r="S314" s="46"/>
      <c r="T314" s="46"/>
      <c r="U314" s="46"/>
      <c r="V314" s="46"/>
      <c r="W314" s="46"/>
      <c r="X314" s="46"/>
      <c r="Y314" s="46"/>
      <c r="Z314" s="46"/>
      <c r="AA314" s="46"/>
      <c r="AB314" s="46"/>
      <c r="AC314" s="46"/>
      <c r="AD314" s="46"/>
      <c r="AE314" s="46"/>
      <c r="AF314" s="210"/>
      <c r="AG314" s="46"/>
      <c r="AH314" s="46"/>
      <c r="AI314" s="10"/>
      <c r="AJ314" s="10"/>
      <c r="AK314" s="10"/>
      <c r="AL314" s="10"/>
      <c r="AM314" s="210"/>
      <c r="AN314" s="46"/>
      <c r="AO314" s="46"/>
      <c r="AP314" s="46"/>
      <c r="AQ314" s="46"/>
      <c r="AR314" s="49"/>
      <c r="AS314" s="210"/>
      <c r="AT314" s="49"/>
      <c r="AU314" s="50"/>
      <c r="AV314" s="50"/>
      <c r="AW314" s="51"/>
      <c r="AX314" s="51"/>
      <c r="AY314" s="13"/>
      <c r="AZ314" s="13"/>
      <c r="BA314" s="13"/>
      <c r="BB314" s="13"/>
      <c r="BC314" s="13"/>
      <c r="BD314" s="13"/>
      <c r="BE314" s="13"/>
      <c r="BF314" s="13"/>
      <c r="BG314" s="13"/>
      <c r="BH314" s="13"/>
      <c r="BI314" s="13"/>
      <c r="BJ314" s="13"/>
      <c r="BL314" s="226">
        <f>IF(ISBLANK($G314),"",COUNTA($G$4:G314))</f>
        <v>311</v>
      </c>
    </row>
    <row r="315" spans="1:64" s="226" customFormat="1" ht="25" customHeight="1" x14ac:dyDescent="0.35">
      <c r="A315" s="43" t="s">
        <v>1427</v>
      </c>
      <c r="B315" s="43" t="s">
        <v>128</v>
      </c>
      <c r="C315" s="10" t="s">
        <v>129</v>
      </c>
      <c r="D315" s="227" t="s">
        <v>39</v>
      </c>
      <c r="E315" s="10" t="s">
        <v>1590</v>
      </c>
      <c r="F315" s="110" t="s">
        <v>1590</v>
      </c>
      <c r="G315" s="46">
        <v>9</v>
      </c>
      <c r="H315" s="10"/>
      <c r="I315" s="10" t="s">
        <v>205</v>
      </c>
      <c r="J315" s="10" t="s">
        <v>147</v>
      </c>
      <c r="K315" s="47">
        <v>200</v>
      </c>
      <c r="L315" s="10" t="s">
        <v>348</v>
      </c>
      <c r="M315" s="10"/>
      <c r="N315" s="46"/>
      <c r="O315" s="48"/>
      <c r="P315" s="10" t="s">
        <v>149</v>
      </c>
      <c r="Q315" s="46" t="s">
        <v>136</v>
      </c>
      <c r="R315" s="46"/>
      <c r="S315" s="46"/>
      <c r="T315" s="46"/>
      <c r="U315" s="46"/>
      <c r="V315" s="46"/>
      <c r="W315" s="46"/>
      <c r="X315" s="46"/>
      <c r="Y315" s="46"/>
      <c r="Z315" s="46"/>
      <c r="AA315" s="46"/>
      <c r="AB315" s="46"/>
      <c r="AC315" s="46"/>
      <c r="AD315" s="46"/>
      <c r="AE315" s="46"/>
      <c r="AF315" s="210"/>
      <c r="AG315" s="46"/>
      <c r="AH315" s="46"/>
      <c r="AI315" s="10"/>
      <c r="AJ315" s="10"/>
      <c r="AK315" s="10"/>
      <c r="AL315" s="10"/>
      <c r="AM315" s="210"/>
      <c r="AN315" s="46"/>
      <c r="AO315" s="46"/>
      <c r="AP315" s="46"/>
      <c r="AQ315" s="46"/>
      <c r="AR315" s="49"/>
      <c r="AS315" s="210"/>
      <c r="AT315" s="49"/>
      <c r="AU315" s="50"/>
      <c r="AV315" s="50"/>
      <c r="AW315" s="51"/>
      <c r="AX315" s="51"/>
      <c r="AY315" s="13"/>
      <c r="AZ315" s="13"/>
      <c r="BA315" s="13"/>
      <c r="BB315" s="13"/>
      <c r="BC315" s="13"/>
      <c r="BD315" s="13"/>
      <c r="BE315" s="13"/>
      <c r="BF315" s="13"/>
      <c r="BG315" s="13"/>
      <c r="BH315" s="13"/>
      <c r="BI315" s="13"/>
      <c r="BJ315" s="13"/>
      <c r="BL315" s="226">
        <f>IF(ISBLANK($G315),"",COUNTA($G$4:G315))</f>
        <v>312</v>
      </c>
    </row>
    <row r="316" spans="1:64" s="226" customFormat="1" ht="25" customHeight="1" x14ac:dyDescent="0.35">
      <c r="A316" s="43" t="s">
        <v>1429</v>
      </c>
      <c r="B316" s="43" t="s">
        <v>128</v>
      </c>
      <c r="C316" s="10" t="s">
        <v>129</v>
      </c>
      <c r="D316" s="227" t="s">
        <v>39</v>
      </c>
      <c r="E316" s="10" t="s">
        <v>1590</v>
      </c>
      <c r="F316" s="110" t="s">
        <v>1590</v>
      </c>
      <c r="G316" s="46">
        <v>10</v>
      </c>
      <c r="H316" s="10"/>
      <c r="I316" s="10" t="s">
        <v>205</v>
      </c>
      <c r="J316" s="10" t="s">
        <v>159</v>
      </c>
      <c r="K316" s="47">
        <v>200</v>
      </c>
      <c r="L316" s="10" t="s">
        <v>348</v>
      </c>
      <c r="M316" s="10"/>
      <c r="N316" s="46"/>
      <c r="O316" s="48"/>
      <c r="P316" s="10" t="s">
        <v>149</v>
      </c>
      <c r="Q316" s="46" t="s">
        <v>136</v>
      </c>
      <c r="R316" s="46"/>
      <c r="S316" s="46"/>
      <c r="T316" s="46"/>
      <c r="U316" s="46"/>
      <c r="V316" s="46"/>
      <c r="W316" s="46"/>
      <c r="X316" s="46"/>
      <c r="Y316" s="46"/>
      <c r="Z316" s="46"/>
      <c r="AA316" s="46"/>
      <c r="AB316" s="46"/>
      <c r="AC316" s="46"/>
      <c r="AD316" s="46"/>
      <c r="AE316" s="46"/>
      <c r="AF316" s="210"/>
      <c r="AG316" s="46"/>
      <c r="AH316" s="46"/>
      <c r="AI316" s="10"/>
      <c r="AJ316" s="10"/>
      <c r="AK316" s="10"/>
      <c r="AL316" s="10"/>
      <c r="AM316" s="210"/>
      <c r="AN316" s="46"/>
      <c r="AO316" s="46"/>
      <c r="AP316" s="46"/>
      <c r="AQ316" s="46"/>
      <c r="AR316" s="49"/>
      <c r="AS316" s="210"/>
      <c r="AT316" s="49"/>
      <c r="AU316" s="50"/>
      <c r="AV316" s="50"/>
      <c r="AW316" s="51"/>
      <c r="AX316" s="51"/>
      <c r="AY316" s="13"/>
      <c r="AZ316" s="13"/>
      <c r="BA316" s="13"/>
      <c r="BB316" s="13"/>
      <c r="BC316" s="13"/>
      <c r="BD316" s="13"/>
      <c r="BE316" s="13"/>
      <c r="BF316" s="13"/>
      <c r="BG316" s="13"/>
      <c r="BH316" s="13"/>
      <c r="BI316" s="13"/>
      <c r="BJ316" s="13"/>
      <c r="BL316" s="226">
        <f>IF(ISBLANK($G316),"",COUNTA($G$4:G316))</f>
        <v>313</v>
      </c>
    </row>
    <row r="317" spans="1:64" s="226" customFormat="1" ht="25" customHeight="1" x14ac:dyDescent="0.35">
      <c r="A317" s="43" t="s">
        <v>1431</v>
      </c>
      <c r="B317" s="43" t="s">
        <v>128</v>
      </c>
      <c r="C317" s="10" t="s">
        <v>129</v>
      </c>
      <c r="D317" s="227" t="s">
        <v>39</v>
      </c>
      <c r="E317" s="10" t="s">
        <v>1833</v>
      </c>
      <c r="F317" s="110" t="s">
        <v>1833</v>
      </c>
      <c r="G317" s="46">
        <v>9</v>
      </c>
      <c r="H317" s="10"/>
      <c r="I317" s="10" t="s">
        <v>205</v>
      </c>
      <c r="J317" s="10" t="s">
        <v>147</v>
      </c>
      <c r="K317" s="47">
        <v>200</v>
      </c>
      <c r="L317" s="10" t="s">
        <v>349</v>
      </c>
      <c r="M317" s="10"/>
      <c r="N317" s="46"/>
      <c r="O317" s="48"/>
      <c r="P317" s="10" t="s">
        <v>149</v>
      </c>
      <c r="Q317" s="46" t="s">
        <v>136</v>
      </c>
      <c r="R317" s="46"/>
      <c r="S317" s="46"/>
      <c r="T317" s="46"/>
      <c r="U317" s="46"/>
      <c r="V317" s="46"/>
      <c r="W317" s="46"/>
      <c r="X317" s="46"/>
      <c r="Y317" s="46"/>
      <c r="Z317" s="46"/>
      <c r="AA317" s="46"/>
      <c r="AB317" s="46"/>
      <c r="AC317" s="46"/>
      <c r="AD317" s="46"/>
      <c r="AE317" s="46"/>
      <c r="AF317" s="210"/>
      <c r="AG317" s="46"/>
      <c r="AH317" s="46"/>
      <c r="AI317" s="10"/>
      <c r="AJ317" s="10"/>
      <c r="AK317" s="10"/>
      <c r="AL317" s="10"/>
      <c r="AM317" s="210"/>
      <c r="AN317" s="46"/>
      <c r="AO317" s="46"/>
      <c r="AP317" s="46"/>
      <c r="AQ317" s="46"/>
      <c r="AR317" s="49"/>
      <c r="AS317" s="210"/>
      <c r="AT317" s="49"/>
      <c r="AU317" s="50"/>
      <c r="AV317" s="50"/>
      <c r="AW317" s="51"/>
      <c r="AX317" s="51"/>
      <c r="AY317" s="13"/>
      <c r="AZ317" s="13"/>
      <c r="BA317" s="13"/>
      <c r="BB317" s="13"/>
      <c r="BC317" s="13"/>
      <c r="BD317" s="13"/>
      <c r="BE317" s="13"/>
      <c r="BF317" s="13"/>
      <c r="BG317" s="13"/>
      <c r="BH317" s="13"/>
      <c r="BI317" s="13"/>
      <c r="BJ317" s="13"/>
      <c r="BL317" s="226">
        <f>IF(ISBLANK($G317),"",COUNTA($G$4:G317))</f>
        <v>314</v>
      </c>
    </row>
    <row r="318" spans="1:64" s="226" customFormat="1" ht="25" customHeight="1" x14ac:dyDescent="0.35">
      <c r="A318" s="43" t="s">
        <v>1433</v>
      </c>
      <c r="B318" s="43" t="s">
        <v>128</v>
      </c>
      <c r="C318" s="10" t="s">
        <v>129</v>
      </c>
      <c r="D318" s="227" t="s">
        <v>39</v>
      </c>
      <c r="E318" s="10" t="s">
        <v>1833</v>
      </c>
      <c r="F318" s="110" t="s">
        <v>1833</v>
      </c>
      <c r="G318" s="46">
        <v>10</v>
      </c>
      <c r="H318" s="10"/>
      <c r="I318" s="10" t="s">
        <v>205</v>
      </c>
      <c r="J318" s="10" t="s">
        <v>159</v>
      </c>
      <c r="K318" s="47">
        <v>200</v>
      </c>
      <c r="L318" s="10" t="s">
        <v>349</v>
      </c>
      <c r="M318" s="10"/>
      <c r="N318" s="46"/>
      <c r="O318" s="48"/>
      <c r="P318" s="10" t="s">
        <v>149</v>
      </c>
      <c r="Q318" s="46" t="s">
        <v>136</v>
      </c>
      <c r="R318" s="46"/>
      <c r="S318" s="46"/>
      <c r="T318" s="46"/>
      <c r="U318" s="46"/>
      <c r="V318" s="46"/>
      <c r="W318" s="46"/>
      <c r="X318" s="46"/>
      <c r="Y318" s="46"/>
      <c r="Z318" s="46"/>
      <c r="AA318" s="46"/>
      <c r="AB318" s="46"/>
      <c r="AC318" s="46"/>
      <c r="AD318" s="46"/>
      <c r="AE318" s="46"/>
      <c r="AF318" s="210"/>
      <c r="AG318" s="46"/>
      <c r="AH318" s="46"/>
      <c r="AI318" s="10"/>
      <c r="AJ318" s="10"/>
      <c r="AK318" s="10"/>
      <c r="AL318" s="10"/>
      <c r="AM318" s="210"/>
      <c r="AN318" s="46"/>
      <c r="AO318" s="46"/>
      <c r="AP318" s="46"/>
      <c r="AQ318" s="46"/>
      <c r="AR318" s="49"/>
      <c r="AS318" s="210"/>
      <c r="AT318" s="49"/>
      <c r="AU318" s="50"/>
      <c r="AV318" s="50"/>
      <c r="AW318" s="51"/>
      <c r="AX318" s="51"/>
      <c r="AY318" s="13"/>
      <c r="AZ318" s="13"/>
      <c r="BA318" s="13"/>
      <c r="BB318" s="13"/>
      <c r="BC318" s="13"/>
      <c r="BD318" s="13"/>
      <c r="BE318" s="13"/>
      <c r="BF318" s="13"/>
      <c r="BG318" s="13"/>
      <c r="BH318" s="13"/>
      <c r="BI318" s="13"/>
      <c r="BJ318" s="13"/>
      <c r="BL318" s="226">
        <f>IF(ISBLANK($G318),"",COUNTA($G$4:G318))</f>
        <v>315</v>
      </c>
    </row>
    <row r="319" spans="1:64" s="226" customFormat="1" ht="25" customHeight="1" x14ac:dyDescent="0.35">
      <c r="A319" s="43" t="s">
        <v>1435</v>
      </c>
      <c r="B319" s="43" t="s">
        <v>128</v>
      </c>
      <c r="C319" s="10" t="s">
        <v>129</v>
      </c>
      <c r="D319" s="227" t="s">
        <v>39</v>
      </c>
      <c r="E319" s="10" t="s">
        <v>1637</v>
      </c>
      <c r="F319" s="110" t="s">
        <v>1637</v>
      </c>
      <c r="G319" s="46">
        <v>9</v>
      </c>
      <c r="H319" s="10"/>
      <c r="I319" s="10" t="s">
        <v>205</v>
      </c>
      <c r="J319" s="10" t="s">
        <v>147</v>
      </c>
      <c r="K319" s="47">
        <v>200</v>
      </c>
      <c r="L319" s="10" t="s">
        <v>350</v>
      </c>
      <c r="M319" s="10"/>
      <c r="N319" s="46"/>
      <c r="O319" s="48"/>
      <c r="P319" s="10" t="s">
        <v>149</v>
      </c>
      <c r="Q319" s="46" t="s">
        <v>136</v>
      </c>
      <c r="R319" s="46"/>
      <c r="S319" s="46"/>
      <c r="T319" s="46"/>
      <c r="U319" s="46"/>
      <c r="V319" s="46"/>
      <c r="W319" s="46"/>
      <c r="X319" s="46"/>
      <c r="Y319" s="46"/>
      <c r="Z319" s="46"/>
      <c r="AA319" s="46"/>
      <c r="AB319" s="46"/>
      <c r="AC319" s="46"/>
      <c r="AD319" s="46"/>
      <c r="AE319" s="46"/>
      <c r="AF319" s="210"/>
      <c r="AG319" s="46"/>
      <c r="AH319" s="46"/>
      <c r="AI319" s="10"/>
      <c r="AJ319" s="10"/>
      <c r="AK319" s="10"/>
      <c r="AL319" s="10"/>
      <c r="AM319" s="210"/>
      <c r="AN319" s="46"/>
      <c r="AO319" s="46"/>
      <c r="AP319" s="46"/>
      <c r="AQ319" s="46"/>
      <c r="AR319" s="49"/>
      <c r="AS319" s="210"/>
      <c r="AT319" s="49"/>
      <c r="AU319" s="50"/>
      <c r="AV319" s="50"/>
      <c r="AW319" s="51"/>
      <c r="AX319" s="51"/>
      <c r="AY319" s="13"/>
      <c r="AZ319" s="13"/>
      <c r="BA319" s="13"/>
      <c r="BB319" s="13"/>
      <c r="BC319" s="13"/>
      <c r="BD319" s="13"/>
      <c r="BE319" s="13"/>
      <c r="BF319" s="13"/>
      <c r="BG319" s="13"/>
      <c r="BH319" s="13"/>
      <c r="BI319" s="13"/>
      <c r="BJ319" s="13"/>
      <c r="BL319" s="226">
        <f>IF(ISBLANK($G319),"",COUNTA($G$4:G319))</f>
        <v>316</v>
      </c>
    </row>
    <row r="320" spans="1:64" s="226" customFormat="1" ht="25" customHeight="1" x14ac:dyDescent="0.35">
      <c r="A320" s="43" t="s">
        <v>1437</v>
      </c>
      <c r="B320" s="43" t="s">
        <v>128</v>
      </c>
      <c r="C320" s="10" t="s">
        <v>129</v>
      </c>
      <c r="D320" s="227" t="s">
        <v>39</v>
      </c>
      <c r="E320" s="10" t="s">
        <v>1637</v>
      </c>
      <c r="F320" s="110" t="s">
        <v>1637</v>
      </c>
      <c r="G320" s="46">
        <v>10</v>
      </c>
      <c r="H320" s="10"/>
      <c r="I320" s="10" t="s">
        <v>205</v>
      </c>
      <c r="J320" s="10" t="s">
        <v>159</v>
      </c>
      <c r="K320" s="47">
        <v>200</v>
      </c>
      <c r="L320" s="10" t="s">
        <v>350</v>
      </c>
      <c r="M320" s="10"/>
      <c r="N320" s="46"/>
      <c r="O320" s="48"/>
      <c r="P320" s="10" t="s">
        <v>149</v>
      </c>
      <c r="Q320" s="46" t="s">
        <v>136</v>
      </c>
      <c r="R320" s="46"/>
      <c r="S320" s="46"/>
      <c r="T320" s="46"/>
      <c r="U320" s="46"/>
      <c r="V320" s="46"/>
      <c r="W320" s="46"/>
      <c r="X320" s="46"/>
      <c r="Y320" s="46"/>
      <c r="Z320" s="46"/>
      <c r="AA320" s="46"/>
      <c r="AB320" s="46"/>
      <c r="AC320" s="46"/>
      <c r="AD320" s="46"/>
      <c r="AE320" s="46"/>
      <c r="AF320" s="210"/>
      <c r="AG320" s="46"/>
      <c r="AH320" s="46"/>
      <c r="AI320" s="10"/>
      <c r="AJ320" s="10"/>
      <c r="AK320" s="10"/>
      <c r="AL320" s="10"/>
      <c r="AM320" s="210"/>
      <c r="AN320" s="46"/>
      <c r="AO320" s="46"/>
      <c r="AP320" s="46"/>
      <c r="AQ320" s="46"/>
      <c r="AR320" s="49"/>
      <c r="AS320" s="210"/>
      <c r="AT320" s="49"/>
      <c r="AU320" s="50"/>
      <c r="AV320" s="50"/>
      <c r="AW320" s="51"/>
      <c r="AX320" s="51"/>
      <c r="AY320" s="13"/>
      <c r="AZ320" s="13"/>
      <c r="BA320" s="13"/>
      <c r="BB320" s="13"/>
      <c r="BC320" s="13"/>
      <c r="BD320" s="13"/>
      <c r="BE320" s="13"/>
      <c r="BF320" s="13"/>
      <c r="BG320" s="13"/>
      <c r="BH320" s="13"/>
      <c r="BI320" s="13"/>
      <c r="BJ320" s="13"/>
      <c r="BL320" s="226">
        <f>IF(ISBLANK($G320),"",COUNTA($G$4:G320))</f>
        <v>317</v>
      </c>
    </row>
    <row r="321" spans="1:64" s="226" customFormat="1" ht="25" customHeight="1" x14ac:dyDescent="0.35">
      <c r="A321" s="43" t="s">
        <v>1439</v>
      </c>
      <c r="B321" s="43" t="s">
        <v>128</v>
      </c>
      <c r="C321" s="10" t="s">
        <v>129</v>
      </c>
      <c r="D321" s="227" t="s">
        <v>39</v>
      </c>
      <c r="E321" s="10" t="s">
        <v>1609</v>
      </c>
      <c r="F321" s="110" t="s">
        <v>1609</v>
      </c>
      <c r="G321" s="46">
        <v>9</v>
      </c>
      <c r="H321" s="10"/>
      <c r="I321" s="10" t="s">
        <v>205</v>
      </c>
      <c r="J321" s="10" t="s">
        <v>147</v>
      </c>
      <c r="K321" s="47">
        <v>200</v>
      </c>
      <c r="L321" s="10" t="s">
        <v>351</v>
      </c>
      <c r="M321" s="10"/>
      <c r="N321" s="46"/>
      <c r="O321" s="48"/>
      <c r="P321" s="10" t="s">
        <v>149</v>
      </c>
      <c r="Q321" s="46" t="s">
        <v>136</v>
      </c>
      <c r="R321" s="46"/>
      <c r="S321" s="46"/>
      <c r="T321" s="46"/>
      <c r="U321" s="46"/>
      <c r="V321" s="46"/>
      <c r="W321" s="46"/>
      <c r="X321" s="46"/>
      <c r="Y321" s="46"/>
      <c r="Z321" s="46"/>
      <c r="AA321" s="46"/>
      <c r="AB321" s="46"/>
      <c r="AC321" s="46"/>
      <c r="AD321" s="46"/>
      <c r="AE321" s="46"/>
      <c r="AF321" s="210"/>
      <c r="AG321" s="46"/>
      <c r="AH321" s="46"/>
      <c r="AI321" s="10"/>
      <c r="AJ321" s="10"/>
      <c r="AK321" s="10"/>
      <c r="AL321" s="10"/>
      <c r="AM321" s="210"/>
      <c r="AN321" s="46"/>
      <c r="AO321" s="46"/>
      <c r="AP321" s="46"/>
      <c r="AQ321" s="46"/>
      <c r="AR321" s="49"/>
      <c r="AS321" s="210"/>
      <c r="AT321" s="49"/>
      <c r="AU321" s="50"/>
      <c r="AV321" s="50"/>
      <c r="AW321" s="51"/>
      <c r="AX321" s="51"/>
      <c r="AY321" s="13"/>
      <c r="AZ321" s="13"/>
      <c r="BA321" s="13"/>
      <c r="BB321" s="13"/>
      <c r="BC321" s="13"/>
      <c r="BD321" s="13"/>
      <c r="BE321" s="13"/>
      <c r="BF321" s="13"/>
      <c r="BG321" s="13"/>
      <c r="BH321" s="13"/>
      <c r="BI321" s="13"/>
      <c r="BJ321" s="13"/>
      <c r="BL321" s="226">
        <f>IF(ISBLANK($G321),"",COUNTA($G$4:G321))</f>
        <v>318</v>
      </c>
    </row>
    <row r="322" spans="1:64" s="226" customFormat="1" ht="25" customHeight="1" x14ac:dyDescent="0.35">
      <c r="A322" s="43" t="s">
        <v>1441</v>
      </c>
      <c r="B322" s="43" t="s">
        <v>128</v>
      </c>
      <c r="C322" s="10" t="s">
        <v>129</v>
      </c>
      <c r="D322" s="227" t="s">
        <v>39</v>
      </c>
      <c r="E322" s="10" t="s">
        <v>1609</v>
      </c>
      <c r="F322" s="110" t="s">
        <v>1609</v>
      </c>
      <c r="G322" s="46">
        <v>10</v>
      </c>
      <c r="H322" s="10"/>
      <c r="I322" s="10" t="s">
        <v>205</v>
      </c>
      <c r="J322" s="10" t="s">
        <v>159</v>
      </c>
      <c r="K322" s="47">
        <v>200</v>
      </c>
      <c r="L322" s="10" t="s">
        <v>351</v>
      </c>
      <c r="M322" s="10"/>
      <c r="N322" s="46"/>
      <c r="O322" s="48"/>
      <c r="P322" s="10" t="s">
        <v>149</v>
      </c>
      <c r="Q322" s="46" t="s">
        <v>136</v>
      </c>
      <c r="R322" s="46"/>
      <c r="S322" s="46"/>
      <c r="T322" s="46"/>
      <c r="U322" s="46"/>
      <c r="V322" s="46"/>
      <c r="W322" s="46"/>
      <c r="X322" s="46"/>
      <c r="Y322" s="46"/>
      <c r="Z322" s="46"/>
      <c r="AA322" s="46"/>
      <c r="AB322" s="46"/>
      <c r="AC322" s="46"/>
      <c r="AD322" s="46"/>
      <c r="AE322" s="46"/>
      <c r="AF322" s="210"/>
      <c r="AG322" s="46"/>
      <c r="AH322" s="46"/>
      <c r="AI322" s="10"/>
      <c r="AJ322" s="10"/>
      <c r="AK322" s="10"/>
      <c r="AL322" s="10"/>
      <c r="AM322" s="210"/>
      <c r="AN322" s="46"/>
      <c r="AO322" s="46"/>
      <c r="AP322" s="46"/>
      <c r="AQ322" s="46"/>
      <c r="AR322" s="49"/>
      <c r="AS322" s="210"/>
      <c r="AT322" s="49"/>
      <c r="AU322" s="50"/>
      <c r="AV322" s="50"/>
      <c r="AW322" s="51"/>
      <c r="AX322" s="51"/>
      <c r="AY322" s="13"/>
      <c r="AZ322" s="13"/>
      <c r="BA322" s="13"/>
      <c r="BB322" s="13"/>
      <c r="BC322" s="13"/>
      <c r="BD322" s="13"/>
      <c r="BE322" s="13"/>
      <c r="BF322" s="13"/>
      <c r="BG322" s="13"/>
      <c r="BH322" s="13"/>
      <c r="BI322" s="13"/>
      <c r="BJ322" s="13"/>
      <c r="BL322" s="226">
        <f>IF(ISBLANK($G322),"",COUNTA($G$4:G322))</f>
        <v>319</v>
      </c>
    </row>
    <row r="323" spans="1:64" s="226" customFormat="1" ht="25" customHeight="1" x14ac:dyDescent="0.35">
      <c r="A323" s="43" t="s">
        <v>1443</v>
      </c>
      <c r="B323" s="43" t="s">
        <v>128</v>
      </c>
      <c r="C323" s="10" t="s">
        <v>129</v>
      </c>
      <c r="D323" s="227" t="s">
        <v>39</v>
      </c>
      <c r="E323" s="10" t="s">
        <v>1638</v>
      </c>
      <c r="F323" s="110" t="s">
        <v>1638</v>
      </c>
      <c r="G323" s="46">
        <v>9</v>
      </c>
      <c r="H323" s="10"/>
      <c r="I323" s="10" t="s">
        <v>205</v>
      </c>
      <c r="J323" s="10" t="s">
        <v>147</v>
      </c>
      <c r="K323" s="47">
        <v>200</v>
      </c>
      <c r="L323" s="10" t="s">
        <v>352</v>
      </c>
      <c r="M323" s="10"/>
      <c r="N323" s="46"/>
      <c r="O323" s="48"/>
      <c r="P323" s="10" t="s">
        <v>149</v>
      </c>
      <c r="Q323" s="46" t="s">
        <v>136</v>
      </c>
      <c r="R323" s="46"/>
      <c r="S323" s="46"/>
      <c r="T323" s="46"/>
      <c r="U323" s="46"/>
      <c r="V323" s="46"/>
      <c r="W323" s="46"/>
      <c r="X323" s="46"/>
      <c r="Y323" s="46"/>
      <c r="Z323" s="46"/>
      <c r="AA323" s="46"/>
      <c r="AB323" s="46"/>
      <c r="AC323" s="46"/>
      <c r="AD323" s="46"/>
      <c r="AE323" s="46"/>
      <c r="AF323" s="210"/>
      <c r="AG323" s="46"/>
      <c r="AH323" s="46"/>
      <c r="AI323" s="10"/>
      <c r="AJ323" s="10"/>
      <c r="AK323" s="10"/>
      <c r="AL323" s="10"/>
      <c r="AM323" s="210"/>
      <c r="AN323" s="46"/>
      <c r="AO323" s="46"/>
      <c r="AP323" s="46"/>
      <c r="AQ323" s="46"/>
      <c r="AR323" s="49"/>
      <c r="AS323" s="210"/>
      <c r="AT323" s="49"/>
      <c r="AU323" s="50"/>
      <c r="AV323" s="50"/>
      <c r="AW323" s="51"/>
      <c r="AX323" s="51"/>
      <c r="AY323" s="13"/>
      <c r="AZ323" s="13"/>
      <c r="BA323" s="13"/>
      <c r="BB323" s="13"/>
      <c r="BC323" s="13"/>
      <c r="BD323" s="13"/>
      <c r="BE323" s="13"/>
      <c r="BF323" s="13"/>
      <c r="BG323" s="13"/>
      <c r="BH323" s="13"/>
      <c r="BI323" s="13"/>
      <c r="BJ323" s="13"/>
      <c r="BL323" s="226">
        <f>IF(ISBLANK($G323),"",COUNTA($G$4:G323))</f>
        <v>320</v>
      </c>
    </row>
    <row r="324" spans="1:64" s="226" customFormat="1" ht="25" customHeight="1" x14ac:dyDescent="0.35">
      <c r="A324" s="43" t="s">
        <v>1445</v>
      </c>
      <c r="B324" s="43" t="s">
        <v>128</v>
      </c>
      <c r="C324" s="10" t="s">
        <v>129</v>
      </c>
      <c r="D324" s="227" t="s">
        <v>39</v>
      </c>
      <c r="E324" s="10" t="s">
        <v>1638</v>
      </c>
      <c r="F324" s="110" t="s">
        <v>1638</v>
      </c>
      <c r="G324" s="46">
        <v>10</v>
      </c>
      <c r="H324" s="10"/>
      <c r="I324" s="10" t="s">
        <v>205</v>
      </c>
      <c r="J324" s="10" t="s">
        <v>159</v>
      </c>
      <c r="K324" s="47">
        <v>200</v>
      </c>
      <c r="L324" s="10" t="s">
        <v>352</v>
      </c>
      <c r="M324" s="10"/>
      <c r="N324" s="46"/>
      <c r="O324" s="48"/>
      <c r="P324" s="10" t="s">
        <v>149</v>
      </c>
      <c r="Q324" s="46" t="s">
        <v>136</v>
      </c>
      <c r="R324" s="46"/>
      <c r="S324" s="46"/>
      <c r="T324" s="46"/>
      <c r="U324" s="46"/>
      <c r="V324" s="46"/>
      <c r="W324" s="46"/>
      <c r="X324" s="46"/>
      <c r="Y324" s="46"/>
      <c r="Z324" s="46"/>
      <c r="AA324" s="46"/>
      <c r="AB324" s="46"/>
      <c r="AC324" s="46"/>
      <c r="AD324" s="46"/>
      <c r="AE324" s="46"/>
      <c r="AF324" s="210"/>
      <c r="AG324" s="46"/>
      <c r="AH324" s="46"/>
      <c r="AI324" s="10"/>
      <c r="AJ324" s="10"/>
      <c r="AK324" s="10"/>
      <c r="AL324" s="10"/>
      <c r="AM324" s="210"/>
      <c r="AN324" s="46"/>
      <c r="AO324" s="46"/>
      <c r="AP324" s="46"/>
      <c r="AQ324" s="46"/>
      <c r="AR324" s="49"/>
      <c r="AS324" s="210"/>
      <c r="AT324" s="49"/>
      <c r="AU324" s="50"/>
      <c r="AV324" s="50"/>
      <c r="AW324" s="51"/>
      <c r="AX324" s="51"/>
      <c r="AY324" s="13"/>
      <c r="AZ324" s="13"/>
      <c r="BA324" s="13"/>
      <c r="BB324" s="13"/>
      <c r="BC324" s="13"/>
      <c r="BD324" s="13"/>
      <c r="BE324" s="13"/>
      <c r="BF324" s="13"/>
      <c r="BG324" s="13"/>
      <c r="BH324" s="13"/>
      <c r="BI324" s="13"/>
      <c r="BJ324" s="13"/>
      <c r="BL324" s="226">
        <f>IF(ISBLANK($G324),"",COUNTA($G$4:G324))</f>
        <v>321</v>
      </c>
    </row>
    <row r="325" spans="1:64" s="226" customFormat="1" ht="25" customHeight="1" x14ac:dyDescent="0.35">
      <c r="A325" s="43" t="s">
        <v>1447</v>
      </c>
      <c r="B325" s="43" t="s">
        <v>128</v>
      </c>
      <c r="C325" s="10" t="s">
        <v>129</v>
      </c>
      <c r="D325" s="227" t="s">
        <v>39</v>
      </c>
      <c r="E325" s="10" t="s">
        <v>1834</v>
      </c>
      <c r="F325" s="110" t="s">
        <v>1834</v>
      </c>
      <c r="G325" s="46">
        <v>9</v>
      </c>
      <c r="H325" s="10"/>
      <c r="I325" s="10" t="s">
        <v>205</v>
      </c>
      <c r="J325" s="10" t="s">
        <v>147</v>
      </c>
      <c r="K325" s="47">
        <v>200</v>
      </c>
      <c r="L325" s="10" t="s">
        <v>353</v>
      </c>
      <c r="M325" s="10"/>
      <c r="N325" s="46"/>
      <c r="O325" s="48"/>
      <c r="P325" s="10" t="s">
        <v>149</v>
      </c>
      <c r="Q325" s="46" t="s">
        <v>136</v>
      </c>
      <c r="R325" s="46"/>
      <c r="S325" s="46"/>
      <c r="T325" s="46"/>
      <c r="U325" s="46"/>
      <c r="V325" s="46"/>
      <c r="W325" s="46"/>
      <c r="X325" s="46"/>
      <c r="Y325" s="46"/>
      <c r="Z325" s="46"/>
      <c r="AA325" s="46"/>
      <c r="AB325" s="46"/>
      <c r="AC325" s="46"/>
      <c r="AD325" s="46"/>
      <c r="AE325" s="46"/>
      <c r="AF325" s="210"/>
      <c r="AG325" s="46"/>
      <c r="AH325" s="46"/>
      <c r="AI325" s="10"/>
      <c r="AJ325" s="10"/>
      <c r="AK325" s="10"/>
      <c r="AL325" s="10"/>
      <c r="AM325" s="210"/>
      <c r="AN325" s="46"/>
      <c r="AO325" s="46"/>
      <c r="AP325" s="46"/>
      <c r="AQ325" s="46"/>
      <c r="AR325" s="49"/>
      <c r="AS325" s="210"/>
      <c r="AT325" s="49"/>
      <c r="AU325" s="50"/>
      <c r="AV325" s="50"/>
      <c r="AW325" s="51"/>
      <c r="AX325" s="51"/>
      <c r="AY325" s="13"/>
      <c r="AZ325" s="13"/>
      <c r="BA325" s="13"/>
      <c r="BB325" s="13"/>
      <c r="BC325" s="13"/>
      <c r="BD325" s="13"/>
      <c r="BE325" s="13"/>
      <c r="BF325" s="13"/>
      <c r="BG325" s="13"/>
      <c r="BH325" s="13"/>
      <c r="BI325" s="13"/>
      <c r="BJ325" s="13"/>
      <c r="BL325" s="226">
        <f>IF(ISBLANK($G325),"",COUNTA($G$4:G325))</f>
        <v>322</v>
      </c>
    </row>
    <row r="326" spans="1:64" s="226" customFormat="1" ht="25" customHeight="1" x14ac:dyDescent="0.35">
      <c r="A326" s="43" t="s">
        <v>1449</v>
      </c>
      <c r="B326" s="43" t="s">
        <v>128</v>
      </c>
      <c r="C326" s="10" t="s">
        <v>129</v>
      </c>
      <c r="D326" s="227" t="s">
        <v>39</v>
      </c>
      <c r="E326" s="10" t="s">
        <v>1834</v>
      </c>
      <c r="F326" s="110" t="s">
        <v>1834</v>
      </c>
      <c r="G326" s="46">
        <v>10</v>
      </c>
      <c r="H326" s="10"/>
      <c r="I326" s="10" t="s">
        <v>205</v>
      </c>
      <c r="J326" s="10" t="s">
        <v>159</v>
      </c>
      <c r="K326" s="47">
        <v>200</v>
      </c>
      <c r="L326" s="10" t="s">
        <v>353</v>
      </c>
      <c r="M326" s="10"/>
      <c r="N326" s="46"/>
      <c r="O326" s="48"/>
      <c r="P326" s="10" t="s">
        <v>149</v>
      </c>
      <c r="Q326" s="46" t="s">
        <v>136</v>
      </c>
      <c r="R326" s="46"/>
      <c r="S326" s="46"/>
      <c r="T326" s="46"/>
      <c r="U326" s="46"/>
      <c r="V326" s="46"/>
      <c r="W326" s="46"/>
      <c r="X326" s="46"/>
      <c r="Y326" s="46"/>
      <c r="Z326" s="46"/>
      <c r="AA326" s="46"/>
      <c r="AB326" s="46"/>
      <c r="AC326" s="46"/>
      <c r="AD326" s="46"/>
      <c r="AE326" s="46"/>
      <c r="AF326" s="210"/>
      <c r="AG326" s="46"/>
      <c r="AH326" s="46"/>
      <c r="AI326" s="10"/>
      <c r="AJ326" s="10"/>
      <c r="AK326" s="10"/>
      <c r="AL326" s="10"/>
      <c r="AM326" s="210"/>
      <c r="AN326" s="46"/>
      <c r="AO326" s="46"/>
      <c r="AP326" s="46"/>
      <c r="AQ326" s="46"/>
      <c r="AR326" s="49"/>
      <c r="AS326" s="210"/>
      <c r="AT326" s="49"/>
      <c r="AU326" s="50"/>
      <c r="AV326" s="50"/>
      <c r="AW326" s="51"/>
      <c r="AX326" s="51"/>
      <c r="AY326" s="13"/>
      <c r="AZ326" s="13"/>
      <c r="BA326" s="13"/>
      <c r="BB326" s="13"/>
      <c r="BC326" s="13"/>
      <c r="BD326" s="13"/>
      <c r="BE326" s="13"/>
      <c r="BF326" s="13"/>
      <c r="BG326" s="13"/>
      <c r="BH326" s="13"/>
      <c r="BI326" s="13"/>
      <c r="BJ326" s="13"/>
      <c r="BL326" s="226">
        <f>IF(ISBLANK($G326),"",COUNTA($G$4:G326))</f>
        <v>323</v>
      </c>
    </row>
    <row r="327" spans="1:64" s="226" customFormat="1" ht="25" customHeight="1" x14ac:dyDescent="0.35">
      <c r="A327" s="43" t="s">
        <v>1451</v>
      </c>
      <c r="B327" s="43" t="s">
        <v>128</v>
      </c>
      <c r="C327" s="10" t="s">
        <v>129</v>
      </c>
      <c r="D327" s="227" t="s">
        <v>39</v>
      </c>
      <c r="E327" s="10" t="s">
        <v>1835</v>
      </c>
      <c r="F327" s="110" t="s">
        <v>1835</v>
      </c>
      <c r="G327" s="46">
        <v>9</v>
      </c>
      <c r="H327" s="10"/>
      <c r="I327" s="10" t="s">
        <v>205</v>
      </c>
      <c r="J327" s="10" t="s">
        <v>147</v>
      </c>
      <c r="K327" s="47">
        <v>200</v>
      </c>
      <c r="L327" s="10" t="s">
        <v>354</v>
      </c>
      <c r="M327" s="10"/>
      <c r="N327" s="46"/>
      <c r="O327" s="48"/>
      <c r="P327" s="10" t="s">
        <v>149</v>
      </c>
      <c r="Q327" s="46" t="s">
        <v>136</v>
      </c>
      <c r="R327" s="46"/>
      <c r="S327" s="46"/>
      <c r="T327" s="46"/>
      <c r="U327" s="46"/>
      <c r="V327" s="46"/>
      <c r="W327" s="46"/>
      <c r="X327" s="46"/>
      <c r="Y327" s="46"/>
      <c r="Z327" s="46"/>
      <c r="AA327" s="46"/>
      <c r="AB327" s="46"/>
      <c r="AC327" s="46"/>
      <c r="AD327" s="46"/>
      <c r="AE327" s="46"/>
      <c r="AF327" s="210"/>
      <c r="AG327" s="46"/>
      <c r="AH327" s="46"/>
      <c r="AI327" s="10"/>
      <c r="AJ327" s="10"/>
      <c r="AK327" s="10"/>
      <c r="AL327" s="10"/>
      <c r="AM327" s="210"/>
      <c r="AN327" s="46"/>
      <c r="AO327" s="46"/>
      <c r="AP327" s="46"/>
      <c r="AQ327" s="46"/>
      <c r="AR327" s="49"/>
      <c r="AS327" s="210"/>
      <c r="AT327" s="49"/>
      <c r="AU327" s="50"/>
      <c r="AV327" s="50"/>
      <c r="AW327" s="51"/>
      <c r="AX327" s="51"/>
      <c r="AY327" s="13"/>
      <c r="AZ327" s="13"/>
      <c r="BA327" s="13"/>
      <c r="BB327" s="13"/>
      <c r="BC327" s="13"/>
      <c r="BD327" s="13"/>
      <c r="BE327" s="13"/>
      <c r="BF327" s="13"/>
      <c r="BG327" s="13"/>
      <c r="BH327" s="13"/>
      <c r="BI327" s="13"/>
      <c r="BJ327" s="13"/>
      <c r="BL327" s="226">
        <f>IF(ISBLANK($G327),"",COUNTA($G$4:G327))</f>
        <v>324</v>
      </c>
    </row>
    <row r="328" spans="1:64" s="226" customFormat="1" ht="25" customHeight="1" x14ac:dyDescent="0.35">
      <c r="A328" s="43" t="s">
        <v>1453</v>
      </c>
      <c r="B328" s="43" t="s">
        <v>128</v>
      </c>
      <c r="C328" s="10" t="s">
        <v>129</v>
      </c>
      <c r="D328" s="227" t="s">
        <v>39</v>
      </c>
      <c r="E328" s="10" t="s">
        <v>1835</v>
      </c>
      <c r="F328" s="110" t="s">
        <v>1835</v>
      </c>
      <c r="G328" s="46">
        <v>10</v>
      </c>
      <c r="H328" s="10"/>
      <c r="I328" s="10" t="s">
        <v>205</v>
      </c>
      <c r="J328" s="10" t="s">
        <v>159</v>
      </c>
      <c r="K328" s="47">
        <v>200</v>
      </c>
      <c r="L328" s="10" t="s">
        <v>354</v>
      </c>
      <c r="M328" s="10"/>
      <c r="N328" s="46"/>
      <c r="O328" s="48"/>
      <c r="P328" s="10" t="s">
        <v>149</v>
      </c>
      <c r="Q328" s="46" t="s">
        <v>136</v>
      </c>
      <c r="R328" s="46"/>
      <c r="S328" s="46"/>
      <c r="T328" s="46"/>
      <c r="U328" s="46"/>
      <c r="V328" s="46"/>
      <c r="W328" s="46"/>
      <c r="X328" s="46"/>
      <c r="Y328" s="46"/>
      <c r="Z328" s="46"/>
      <c r="AA328" s="46"/>
      <c r="AB328" s="46"/>
      <c r="AC328" s="46"/>
      <c r="AD328" s="46"/>
      <c r="AE328" s="46"/>
      <c r="AF328" s="210"/>
      <c r="AG328" s="46"/>
      <c r="AH328" s="46"/>
      <c r="AI328" s="10"/>
      <c r="AJ328" s="10"/>
      <c r="AK328" s="10"/>
      <c r="AL328" s="10"/>
      <c r="AM328" s="210"/>
      <c r="AN328" s="46"/>
      <c r="AO328" s="46"/>
      <c r="AP328" s="46"/>
      <c r="AQ328" s="46"/>
      <c r="AR328" s="49"/>
      <c r="AS328" s="210"/>
      <c r="AT328" s="49"/>
      <c r="AU328" s="50"/>
      <c r="AV328" s="50"/>
      <c r="AW328" s="51"/>
      <c r="AX328" s="51"/>
      <c r="AY328" s="13"/>
      <c r="AZ328" s="13"/>
      <c r="BA328" s="13"/>
      <c r="BB328" s="13"/>
      <c r="BC328" s="13"/>
      <c r="BD328" s="13"/>
      <c r="BE328" s="13"/>
      <c r="BF328" s="13"/>
      <c r="BG328" s="13"/>
      <c r="BH328" s="13"/>
      <c r="BI328" s="13"/>
      <c r="BJ328" s="13"/>
      <c r="BL328" s="226">
        <f>IF(ISBLANK($G328),"",COUNTA($G$4:G328))</f>
        <v>325</v>
      </c>
    </row>
    <row r="329" spans="1:64" s="226" customFormat="1" ht="25" customHeight="1" x14ac:dyDescent="0.35">
      <c r="A329" s="43" t="s">
        <v>1455</v>
      </c>
      <c r="B329" s="43" t="s">
        <v>128</v>
      </c>
      <c r="C329" s="10" t="s">
        <v>129</v>
      </c>
      <c r="D329" s="227" t="s">
        <v>39</v>
      </c>
      <c r="E329" s="10" t="s">
        <v>1836</v>
      </c>
      <c r="F329" s="110" t="s">
        <v>1837</v>
      </c>
      <c r="G329" s="46">
        <v>30</v>
      </c>
      <c r="H329" s="10"/>
      <c r="I329" s="10" t="s">
        <v>205</v>
      </c>
      <c r="J329" s="10" t="s">
        <v>147</v>
      </c>
      <c r="K329" s="47">
        <v>100</v>
      </c>
      <c r="L329" s="10" t="s">
        <v>355</v>
      </c>
      <c r="M329" s="10"/>
      <c r="N329" s="46"/>
      <c r="O329" s="48"/>
      <c r="P329" s="10" t="s">
        <v>149</v>
      </c>
      <c r="Q329" s="46" t="s">
        <v>136</v>
      </c>
      <c r="R329" s="46"/>
      <c r="S329" s="46"/>
      <c r="T329" s="46"/>
      <c r="U329" s="46"/>
      <c r="V329" s="46"/>
      <c r="W329" s="46"/>
      <c r="X329" s="46"/>
      <c r="Y329" s="46"/>
      <c r="Z329" s="46"/>
      <c r="AA329" s="46"/>
      <c r="AB329" s="46"/>
      <c r="AC329" s="46"/>
      <c r="AD329" s="46"/>
      <c r="AE329" s="46"/>
      <c r="AF329" s="210"/>
      <c r="AG329" s="46"/>
      <c r="AH329" s="46"/>
      <c r="AI329" s="10"/>
      <c r="AJ329" s="10"/>
      <c r="AK329" s="10"/>
      <c r="AL329" s="10"/>
      <c r="AM329" s="210"/>
      <c r="AN329" s="46"/>
      <c r="AO329" s="46"/>
      <c r="AP329" s="46"/>
      <c r="AQ329" s="46"/>
      <c r="AR329" s="49"/>
      <c r="AS329" s="210"/>
      <c r="AT329" s="49"/>
      <c r="AU329" s="50"/>
      <c r="AV329" s="50"/>
      <c r="AW329" s="51"/>
      <c r="AX329" s="51"/>
      <c r="AY329" s="13"/>
      <c r="AZ329" s="13"/>
      <c r="BA329" s="13"/>
      <c r="BB329" s="13"/>
      <c r="BC329" s="13"/>
      <c r="BD329" s="13"/>
      <c r="BE329" s="13"/>
      <c r="BF329" s="13"/>
      <c r="BG329" s="13"/>
      <c r="BH329" s="13"/>
      <c r="BI329" s="13"/>
      <c r="BJ329" s="13"/>
      <c r="BL329" s="226">
        <f>IF(ISBLANK($G329),"",COUNTA($G$4:G329))</f>
        <v>326</v>
      </c>
    </row>
    <row r="330" spans="1:64" s="226" customFormat="1" ht="25" customHeight="1" x14ac:dyDescent="0.35">
      <c r="A330" s="43" t="s">
        <v>1458</v>
      </c>
      <c r="B330" s="43" t="s">
        <v>128</v>
      </c>
      <c r="C330" s="10" t="s">
        <v>129</v>
      </c>
      <c r="D330" s="227" t="s">
        <v>39</v>
      </c>
      <c r="E330" s="10" t="s">
        <v>1836</v>
      </c>
      <c r="F330" s="110" t="s">
        <v>1837</v>
      </c>
      <c r="G330" s="46">
        <v>31</v>
      </c>
      <c r="H330" s="10"/>
      <c r="I330" s="10" t="s">
        <v>205</v>
      </c>
      <c r="J330" s="10" t="s">
        <v>159</v>
      </c>
      <c r="K330" s="47">
        <v>100</v>
      </c>
      <c r="L330" s="10" t="s">
        <v>355</v>
      </c>
      <c r="M330" s="10"/>
      <c r="N330" s="46"/>
      <c r="O330" s="48"/>
      <c r="P330" s="10" t="s">
        <v>149</v>
      </c>
      <c r="Q330" s="46" t="s">
        <v>136</v>
      </c>
      <c r="R330" s="46"/>
      <c r="S330" s="46"/>
      <c r="T330" s="46"/>
      <c r="U330" s="46"/>
      <c r="V330" s="46"/>
      <c r="W330" s="46"/>
      <c r="X330" s="46"/>
      <c r="Y330" s="46"/>
      <c r="Z330" s="46"/>
      <c r="AA330" s="46"/>
      <c r="AB330" s="46"/>
      <c r="AC330" s="46"/>
      <c r="AD330" s="46"/>
      <c r="AE330" s="46"/>
      <c r="AF330" s="210"/>
      <c r="AG330" s="46"/>
      <c r="AH330" s="46"/>
      <c r="AI330" s="10"/>
      <c r="AJ330" s="10"/>
      <c r="AK330" s="10"/>
      <c r="AL330" s="10"/>
      <c r="AM330" s="210"/>
      <c r="AN330" s="46"/>
      <c r="AO330" s="46"/>
      <c r="AP330" s="46"/>
      <c r="AQ330" s="46"/>
      <c r="AR330" s="49"/>
      <c r="AS330" s="210"/>
      <c r="AT330" s="49"/>
      <c r="AU330" s="50"/>
      <c r="AV330" s="50"/>
      <c r="AW330" s="51"/>
      <c r="AX330" s="51"/>
      <c r="AY330" s="13"/>
      <c r="AZ330" s="13"/>
      <c r="BA330" s="13"/>
      <c r="BB330" s="13"/>
      <c r="BC330" s="13"/>
      <c r="BD330" s="13"/>
      <c r="BE330" s="13"/>
      <c r="BF330" s="13"/>
      <c r="BG330" s="13"/>
      <c r="BH330" s="13"/>
      <c r="BI330" s="13"/>
      <c r="BJ330" s="13"/>
      <c r="BL330" s="226">
        <f>IF(ISBLANK($G330),"",COUNTA($G$4:G330))</f>
        <v>327</v>
      </c>
    </row>
    <row r="331" spans="1:64" s="226" customFormat="1" ht="25" customHeight="1" x14ac:dyDescent="0.35">
      <c r="A331" s="43" t="s">
        <v>1460</v>
      </c>
      <c r="B331" s="43" t="s">
        <v>128</v>
      </c>
      <c r="C331" s="10" t="s">
        <v>129</v>
      </c>
      <c r="D331" s="227" t="s">
        <v>39</v>
      </c>
      <c r="E331" s="10" t="s">
        <v>1639</v>
      </c>
      <c r="F331" s="110" t="s">
        <v>1639</v>
      </c>
      <c r="G331" s="46">
        <v>9</v>
      </c>
      <c r="H331" s="10"/>
      <c r="I331" s="10" t="s">
        <v>205</v>
      </c>
      <c r="J331" s="10" t="s">
        <v>147</v>
      </c>
      <c r="K331" s="47">
        <v>200</v>
      </c>
      <c r="L331" s="10" t="s">
        <v>356</v>
      </c>
      <c r="M331" s="10"/>
      <c r="N331" s="46"/>
      <c r="O331" s="48"/>
      <c r="P331" s="10" t="s">
        <v>149</v>
      </c>
      <c r="Q331" s="46" t="s">
        <v>136</v>
      </c>
      <c r="R331" s="46"/>
      <c r="S331" s="46"/>
      <c r="T331" s="46"/>
      <c r="U331" s="46"/>
      <c r="V331" s="46"/>
      <c r="W331" s="46"/>
      <c r="X331" s="46"/>
      <c r="Y331" s="46"/>
      <c r="Z331" s="46"/>
      <c r="AA331" s="46"/>
      <c r="AB331" s="46"/>
      <c r="AC331" s="46"/>
      <c r="AD331" s="46"/>
      <c r="AE331" s="46"/>
      <c r="AF331" s="210"/>
      <c r="AG331" s="46"/>
      <c r="AH331" s="46"/>
      <c r="AI331" s="10"/>
      <c r="AJ331" s="10"/>
      <c r="AK331" s="10"/>
      <c r="AL331" s="10"/>
      <c r="AM331" s="210"/>
      <c r="AN331" s="46"/>
      <c r="AO331" s="46"/>
      <c r="AP331" s="46"/>
      <c r="AQ331" s="46"/>
      <c r="AR331" s="49"/>
      <c r="AS331" s="210"/>
      <c r="AT331" s="49"/>
      <c r="AU331" s="50"/>
      <c r="AV331" s="50"/>
      <c r="AW331" s="51"/>
      <c r="AX331" s="51"/>
      <c r="AY331" s="13"/>
      <c r="AZ331" s="13"/>
      <c r="BA331" s="13"/>
      <c r="BB331" s="13"/>
      <c r="BC331" s="13"/>
      <c r="BD331" s="13"/>
      <c r="BE331" s="13"/>
      <c r="BF331" s="13"/>
      <c r="BG331" s="13"/>
      <c r="BH331" s="13"/>
      <c r="BI331" s="13"/>
      <c r="BJ331" s="13"/>
      <c r="BL331" s="226">
        <f>IF(ISBLANK($G331),"",COUNTA($G$4:G331))</f>
        <v>328</v>
      </c>
    </row>
    <row r="332" spans="1:64" s="226" customFormat="1" ht="25" customHeight="1" x14ac:dyDescent="0.35">
      <c r="A332" s="43" t="s">
        <v>1462</v>
      </c>
      <c r="B332" s="43" t="s">
        <v>128</v>
      </c>
      <c r="C332" s="10" t="s">
        <v>129</v>
      </c>
      <c r="D332" s="227" t="s">
        <v>39</v>
      </c>
      <c r="E332" s="10" t="s">
        <v>1639</v>
      </c>
      <c r="F332" s="110" t="s">
        <v>1639</v>
      </c>
      <c r="G332" s="46">
        <v>10</v>
      </c>
      <c r="H332" s="10"/>
      <c r="I332" s="10" t="s">
        <v>205</v>
      </c>
      <c r="J332" s="10" t="s">
        <v>159</v>
      </c>
      <c r="K332" s="47">
        <v>200</v>
      </c>
      <c r="L332" s="10" t="s">
        <v>356</v>
      </c>
      <c r="M332" s="10"/>
      <c r="N332" s="46"/>
      <c r="O332" s="48"/>
      <c r="P332" s="10" t="s">
        <v>149</v>
      </c>
      <c r="Q332" s="46" t="s">
        <v>136</v>
      </c>
      <c r="R332" s="46"/>
      <c r="S332" s="46"/>
      <c r="T332" s="46"/>
      <c r="U332" s="46"/>
      <c r="V332" s="46"/>
      <c r="W332" s="46"/>
      <c r="X332" s="46"/>
      <c r="Y332" s="46"/>
      <c r="Z332" s="46"/>
      <c r="AA332" s="46"/>
      <c r="AB332" s="46"/>
      <c r="AC332" s="46"/>
      <c r="AD332" s="46"/>
      <c r="AE332" s="46"/>
      <c r="AF332" s="210"/>
      <c r="AG332" s="46"/>
      <c r="AH332" s="46"/>
      <c r="AI332" s="10"/>
      <c r="AJ332" s="10"/>
      <c r="AK332" s="10"/>
      <c r="AL332" s="10"/>
      <c r="AM332" s="210"/>
      <c r="AN332" s="46"/>
      <c r="AO332" s="46"/>
      <c r="AP332" s="46"/>
      <c r="AQ332" s="46"/>
      <c r="AR332" s="49"/>
      <c r="AS332" s="210"/>
      <c r="AT332" s="49"/>
      <c r="AU332" s="50"/>
      <c r="AV332" s="50"/>
      <c r="AW332" s="51"/>
      <c r="AX332" s="51"/>
      <c r="AY332" s="13"/>
      <c r="AZ332" s="13"/>
      <c r="BA332" s="13"/>
      <c r="BB332" s="13"/>
      <c r="BC332" s="13"/>
      <c r="BD332" s="13"/>
      <c r="BE332" s="13"/>
      <c r="BF332" s="13"/>
      <c r="BG332" s="13"/>
      <c r="BH332" s="13"/>
      <c r="BI332" s="13"/>
      <c r="BJ332" s="13"/>
      <c r="BL332" s="226">
        <f>IF(ISBLANK($G332),"",COUNTA($G$4:G332))</f>
        <v>329</v>
      </c>
    </row>
    <row r="333" spans="1:64" s="226" customFormat="1" ht="25" customHeight="1" x14ac:dyDescent="0.35">
      <c r="A333" s="43" t="s">
        <v>1464</v>
      </c>
      <c r="B333" s="43" t="s">
        <v>128</v>
      </c>
      <c r="C333" s="10" t="s">
        <v>129</v>
      </c>
      <c r="D333" s="227" t="s">
        <v>39</v>
      </c>
      <c r="E333" s="10" t="s">
        <v>1838</v>
      </c>
      <c r="F333" s="110" t="s">
        <v>1838</v>
      </c>
      <c r="G333" s="46">
        <v>9</v>
      </c>
      <c r="H333" s="10"/>
      <c r="I333" s="10" t="s">
        <v>205</v>
      </c>
      <c r="J333" s="10" t="s">
        <v>147</v>
      </c>
      <c r="K333" s="47">
        <v>200</v>
      </c>
      <c r="L333" s="10" t="s">
        <v>357</v>
      </c>
      <c r="M333" s="10"/>
      <c r="N333" s="46"/>
      <c r="O333" s="48"/>
      <c r="P333" s="10" t="s">
        <v>149</v>
      </c>
      <c r="Q333" s="46" t="s">
        <v>136</v>
      </c>
      <c r="R333" s="46"/>
      <c r="S333" s="46"/>
      <c r="T333" s="46"/>
      <c r="U333" s="46"/>
      <c r="V333" s="46"/>
      <c r="W333" s="46"/>
      <c r="X333" s="46"/>
      <c r="Y333" s="46"/>
      <c r="Z333" s="46"/>
      <c r="AA333" s="46"/>
      <c r="AB333" s="46"/>
      <c r="AC333" s="46"/>
      <c r="AD333" s="46"/>
      <c r="AE333" s="46"/>
      <c r="AF333" s="210"/>
      <c r="AG333" s="46"/>
      <c r="AH333" s="46"/>
      <c r="AI333" s="10"/>
      <c r="AJ333" s="10"/>
      <c r="AK333" s="10"/>
      <c r="AL333" s="10"/>
      <c r="AM333" s="210"/>
      <c r="AN333" s="46"/>
      <c r="AO333" s="46"/>
      <c r="AP333" s="46"/>
      <c r="AQ333" s="46"/>
      <c r="AR333" s="49"/>
      <c r="AS333" s="210"/>
      <c r="AT333" s="49"/>
      <c r="AU333" s="50"/>
      <c r="AV333" s="50"/>
      <c r="AW333" s="51"/>
      <c r="AX333" s="51"/>
      <c r="AY333" s="13"/>
      <c r="AZ333" s="13"/>
      <c r="BA333" s="13"/>
      <c r="BB333" s="13"/>
      <c r="BC333" s="13"/>
      <c r="BD333" s="13"/>
      <c r="BE333" s="13"/>
      <c r="BF333" s="13"/>
      <c r="BG333" s="13"/>
      <c r="BH333" s="13"/>
      <c r="BI333" s="13"/>
      <c r="BJ333" s="13"/>
      <c r="BL333" s="226">
        <f>IF(ISBLANK($G333),"",COUNTA($G$4:G333))</f>
        <v>330</v>
      </c>
    </row>
    <row r="334" spans="1:64" s="226" customFormat="1" ht="25" customHeight="1" x14ac:dyDescent="0.35">
      <c r="A334" s="43" t="s">
        <v>1466</v>
      </c>
      <c r="B334" s="43" t="s">
        <v>128</v>
      </c>
      <c r="C334" s="10" t="s">
        <v>129</v>
      </c>
      <c r="D334" s="227" t="s">
        <v>39</v>
      </c>
      <c r="E334" s="10" t="s">
        <v>1838</v>
      </c>
      <c r="F334" s="110" t="s">
        <v>1838</v>
      </c>
      <c r="G334" s="46">
        <v>10</v>
      </c>
      <c r="H334" s="10"/>
      <c r="I334" s="10" t="s">
        <v>205</v>
      </c>
      <c r="J334" s="10" t="s">
        <v>159</v>
      </c>
      <c r="K334" s="47">
        <v>200</v>
      </c>
      <c r="L334" s="10" t="s">
        <v>357</v>
      </c>
      <c r="M334" s="10"/>
      <c r="N334" s="46"/>
      <c r="O334" s="48"/>
      <c r="P334" s="10" t="s">
        <v>149</v>
      </c>
      <c r="Q334" s="46" t="s">
        <v>136</v>
      </c>
      <c r="R334" s="46"/>
      <c r="S334" s="46"/>
      <c r="T334" s="46"/>
      <c r="U334" s="46"/>
      <c r="V334" s="46"/>
      <c r="W334" s="46"/>
      <c r="X334" s="46"/>
      <c r="Y334" s="46"/>
      <c r="Z334" s="46"/>
      <c r="AA334" s="46"/>
      <c r="AB334" s="46"/>
      <c r="AC334" s="46"/>
      <c r="AD334" s="46"/>
      <c r="AE334" s="46"/>
      <c r="AF334" s="210"/>
      <c r="AG334" s="46"/>
      <c r="AH334" s="46"/>
      <c r="AI334" s="10"/>
      <c r="AJ334" s="10"/>
      <c r="AK334" s="10"/>
      <c r="AL334" s="10"/>
      <c r="AM334" s="210"/>
      <c r="AN334" s="46"/>
      <c r="AO334" s="46"/>
      <c r="AP334" s="46"/>
      <c r="AQ334" s="46"/>
      <c r="AR334" s="49"/>
      <c r="AS334" s="210"/>
      <c r="AT334" s="49"/>
      <c r="AU334" s="50"/>
      <c r="AV334" s="50"/>
      <c r="AW334" s="51"/>
      <c r="AX334" s="51"/>
      <c r="AY334" s="13"/>
      <c r="AZ334" s="13"/>
      <c r="BA334" s="13"/>
      <c r="BB334" s="13"/>
      <c r="BC334" s="13"/>
      <c r="BD334" s="13"/>
      <c r="BE334" s="13"/>
      <c r="BF334" s="13"/>
      <c r="BG334" s="13"/>
      <c r="BH334" s="13"/>
      <c r="BI334" s="13"/>
      <c r="BJ334" s="13"/>
      <c r="BL334" s="226">
        <f>IF(ISBLANK($G334),"",COUNTA($G$4:G334))</f>
        <v>331</v>
      </c>
    </row>
    <row r="335" spans="1:64" s="226" customFormat="1" ht="25" customHeight="1" x14ac:dyDescent="0.35">
      <c r="A335" s="43" t="s">
        <v>58</v>
      </c>
      <c r="B335" s="43" t="s">
        <v>128</v>
      </c>
      <c r="C335" s="10" t="s">
        <v>129</v>
      </c>
      <c r="D335" s="227" t="s">
        <v>39</v>
      </c>
      <c r="E335" s="10" t="s">
        <v>1839</v>
      </c>
      <c r="F335" s="110" t="s">
        <v>1840</v>
      </c>
      <c r="G335" s="46">
        <v>30</v>
      </c>
      <c r="H335" s="10"/>
      <c r="I335" s="10" t="s">
        <v>131</v>
      </c>
      <c r="J335" s="10" t="s">
        <v>132</v>
      </c>
      <c r="K335" s="47">
        <v>100</v>
      </c>
      <c r="L335" s="10"/>
      <c r="M335" s="10"/>
      <c r="N335" s="46"/>
      <c r="O335" s="48"/>
      <c r="P335" s="10" t="s">
        <v>149</v>
      </c>
      <c r="Q335" s="46" t="s">
        <v>136</v>
      </c>
      <c r="R335" s="46"/>
      <c r="S335" s="46"/>
      <c r="T335" s="46"/>
      <c r="U335" s="46"/>
      <c r="V335" s="46"/>
      <c r="W335" s="46"/>
      <c r="X335" s="46"/>
      <c r="Y335" s="46"/>
      <c r="Z335" s="46"/>
      <c r="AA335" s="46"/>
      <c r="AB335" s="46"/>
      <c r="AC335" s="46"/>
      <c r="AD335" s="46"/>
      <c r="AE335" s="46"/>
      <c r="AF335" s="210"/>
      <c r="AG335" s="46"/>
      <c r="AH335" s="46"/>
      <c r="AI335" s="10"/>
      <c r="AJ335" s="10"/>
      <c r="AK335" s="10"/>
      <c r="AL335" s="10"/>
      <c r="AM335" s="210"/>
      <c r="AN335" s="46"/>
      <c r="AO335" s="46"/>
      <c r="AP335" s="46"/>
      <c r="AQ335" s="46"/>
      <c r="AR335" s="49"/>
      <c r="AS335" s="210"/>
      <c r="AT335" s="49"/>
      <c r="AU335" s="50"/>
      <c r="AV335" s="50"/>
      <c r="AW335" s="51"/>
      <c r="AX335" s="51"/>
      <c r="AY335" s="13"/>
      <c r="AZ335" s="13"/>
      <c r="BA335" s="13"/>
      <c r="BB335" s="13"/>
      <c r="BC335" s="13"/>
      <c r="BD335" s="13"/>
      <c r="BE335" s="13"/>
      <c r="BF335" s="13"/>
      <c r="BG335" s="13"/>
      <c r="BH335" s="13"/>
      <c r="BI335" s="13"/>
      <c r="BJ335" s="13"/>
      <c r="BL335" s="226">
        <f>IF(ISBLANK($G335),"",COUNTA($G$4:G335))</f>
        <v>332</v>
      </c>
    </row>
    <row r="336" spans="1:64" s="226" customFormat="1" ht="25" customHeight="1" x14ac:dyDescent="0.35">
      <c r="A336" s="43" t="s">
        <v>59</v>
      </c>
      <c r="B336" s="43" t="s">
        <v>128</v>
      </c>
      <c r="C336" s="10" t="s">
        <v>129</v>
      </c>
      <c r="D336" s="227" t="s">
        <v>39</v>
      </c>
      <c r="E336" s="10" t="s">
        <v>1839</v>
      </c>
      <c r="F336" s="110" t="s">
        <v>1840</v>
      </c>
      <c r="G336" s="46">
        <v>31</v>
      </c>
      <c r="H336" s="10"/>
      <c r="I336" s="10" t="s">
        <v>131</v>
      </c>
      <c r="J336" s="10" t="s">
        <v>147</v>
      </c>
      <c r="K336" s="47">
        <v>100</v>
      </c>
      <c r="L336" s="10"/>
      <c r="M336" s="10"/>
      <c r="N336" s="46"/>
      <c r="O336" s="48"/>
      <c r="P336" s="10" t="s">
        <v>149</v>
      </c>
      <c r="Q336" s="46" t="s">
        <v>136</v>
      </c>
      <c r="R336" s="46"/>
      <c r="S336" s="46"/>
      <c r="T336" s="46"/>
      <c r="U336" s="46"/>
      <c r="V336" s="46"/>
      <c r="W336" s="46"/>
      <c r="X336" s="46"/>
      <c r="Y336" s="46"/>
      <c r="Z336" s="46"/>
      <c r="AA336" s="46"/>
      <c r="AB336" s="46"/>
      <c r="AC336" s="46"/>
      <c r="AD336" s="46"/>
      <c r="AE336" s="46"/>
      <c r="AF336" s="210"/>
      <c r="AG336" s="46"/>
      <c r="AH336" s="46"/>
      <c r="AI336" s="10"/>
      <c r="AJ336" s="10"/>
      <c r="AK336" s="10"/>
      <c r="AL336" s="10"/>
      <c r="AM336" s="210"/>
      <c r="AN336" s="46"/>
      <c r="AO336" s="46"/>
      <c r="AP336" s="46"/>
      <c r="AQ336" s="46"/>
      <c r="AR336" s="49"/>
      <c r="AS336" s="210"/>
      <c r="AT336" s="49"/>
      <c r="AU336" s="50"/>
      <c r="AV336" s="50"/>
      <c r="AW336" s="51"/>
      <c r="AX336" s="51"/>
      <c r="AY336" s="13"/>
      <c r="AZ336" s="13"/>
      <c r="BA336" s="13"/>
      <c r="BB336" s="13"/>
      <c r="BC336" s="13"/>
      <c r="BD336" s="13"/>
      <c r="BE336" s="13"/>
      <c r="BF336" s="13"/>
      <c r="BG336" s="13"/>
      <c r="BH336" s="13"/>
      <c r="BI336" s="13"/>
      <c r="BJ336" s="13"/>
      <c r="BL336" s="226">
        <f>IF(ISBLANK($G336),"",COUNTA($G$4:G336))</f>
        <v>333</v>
      </c>
    </row>
    <row r="337" spans="1:67" s="226" customFormat="1" ht="25" customHeight="1" x14ac:dyDescent="0.35">
      <c r="A337" s="43" t="s">
        <v>1468</v>
      </c>
      <c r="B337" s="43" t="s">
        <v>128</v>
      </c>
      <c r="C337" s="10" t="s">
        <v>129</v>
      </c>
      <c r="D337" s="227" t="s">
        <v>39</v>
      </c>
      <c r="E337" s="10" t="s">
        <v>1640</v>
      </c>
      <c r="F337" s="110" t="s">
        <v>1641</v>
      </c>
      <c r="G337" s="46">
        <v>30</v>
      </c>
      <c r="H337" s="10"/>
      <c r="I337" s="10" t="s">
        <v>158</v>
      </c>
      <c r="J337" s="10" t="s">
        <v>159</v>
      </c>
      <c r="K337" s="47">
        <v>100</v>
      </c>
      <c r="L337" s="10"/>
      <c r="M337" s="10"/>
      <c r="N337" s="46"/>
      <c r="O337" s="48"/>
      <c r="P337" s="10" t="s">
        <v>149</v>
      </c>
      <c r="Q337" s="46" t="s">
        <v>136</v>
      </c>
      <c r="R337" s="46"/>
      <c r="S337" s="46"/>
      <c r="T337" s="46"/>
      <c r="U337" s="46"/>
      <c r="V337" s="46"/>
      <c r="W337" s="46"/>
      <c r="X337" s="46"/>
      <c r="Y337" s="46"/>
      <c r="Z337" s="46"/>
      <c r="AA337" s="46"/>
      <c r="AB337" s="46"/>
      <c r="AC337" s="46"/>
      <c r="AD337" s="46"/>
      <c r="AE337" s="46"/>
      <c r="AF337" s="210"/>
      <c r="AG337" s="46"/>
      <c r="AH337" s="46"/>
      <c r="AI337" s="10"/>
      <c r="AJ337" s="10"/>
      <c r="AK337" s="10"/>
      <c r="AL337" s="10"/>
      <c r="AM337" s="210"/>
      <c r="AN337" s="46"/>
      <c r="AO337" s="46"/>
      <c r="AP337" s="46"/>
      <c r="AQ337" s="46"/>
      <c r="AR337" s="49"/>
      <c r="AS337" s="210"/>
      <c r="AT337" s="49"/>
      <c r="AU337" s="50"/>
      <c r="AV337" s="50"/>
      <c r="AW337" s="51"/>
      <c r="AX337" s="51"/>
      <c r="AY337" s="13"/>
      <c r="AZ337" s="13"/>
      <c r="BA337" s="13"/>
      <c r="BB337" s="13"/>
      <c r="BC337" s="13"/>
      <c r="BD337" s="13"/>
      <c r="BE337" s="13"/>
      <c r="BF337" s="13"/>
      <c r="BG337" s="13"/>
      <c r="BH337" s="13"/>
      <c r="BI337" s="13"/>
      <c r="BJ337" s="13"/>
      <c r="BL337" s="226">
        <f>IF(ISBLANK($G337),"",COUNTA($G$4:G337))</f>
        <v>334</v>
      </c>
    </row>
    <row r="338" spans="1:67" s="226" customFormat="1" ht="25" customHeight="1" x14ac:dyDescent="0.35">
      <c r="A338" s="43" t="s">
        <v>1470</v>
      </c>
      <c r="B338" s="43" t="s">
        <v>128</v>
      </c>
      <c r="C338" s="10" t="s">
        <v>129</v>
      </c>
      <c r="D338" s="227" t="s">
        <v>39</v>
      </c>
      <c r="E338" s="10" t="s">
        <v>1640</v>
      </c>
      <c r="F338" s="110" t="s">
        <v>1641</v>
      </c>
      <c r="G338" s="69">
        <v>31</v>
      </c>
      <c r="H338" s="10"/>
      <c r="I338" s="10" t="s">
        <v>158</v>
      </c>
      <c r="J338" s="10" t="s">
        <v>159</v>
      </c>
      <c r="K338" s="47">
        <v>100</v>
      </c>
      <c r="L338" s="10"/>
      <c r="M338" s="10"/>
      <c r="N338" s="46"/>
      <c r="O338" s="48"/>
      <c r="P338" s="10" t="s">
        <v>149</v>
      </c>
      <c r="Q338" s="46" t="s">
        <v>136</v>
      </c>
      <c r="R338" s="46"/>
      <c r="S338" s="46"/>
      <c r="T338" s="46"/>
      <c r="U338" s="46"/>
      <c r="V338" s="46"/>
      <c r="W338" s="46"/>
      <c r="X338" s="46"/>
      <c r="Y338" s="46"/>
      <c r="Z338" s="46"/>
      <c r="AA338" s="46"/>
      <c r="AB338" s="46"/>
      <c r="AC338" s="46"/>
      <c r="AD338" s="46"/>
      <c r="AE338" s="46"/>
      <c r="AF338" s="210"/>
      <c r="AG338" s="46"/>
      <c r="AH338" s="46"/>
      <c r="AI338" s="10"/>
      <c r="AJ338" s="10"/>
      <c r="AK338" s="10"/>
      <c r="AL338" s="10"/>
      <c r="AM338" s="210"/>
      <c r="AN338" s="46"/>
      <c r="AO338" s="46"/>
      <c r="AP338" s="46"/>
      <c r="AQ338" s="46"/>
      <c r="AR338" s="49"/>
      <c r="AS338" s="210"/>
      <c r="AT338" s="49"/>
      <c r="AU338" s="50"/>
      <c r="AV338" s="50"/>
      <c r="AW338" s="51"/>
      <c r="AX338" s="51"/>
      <c r="AY338" s="13"/>
      <c r="AZ338" s="13"/>
      <c r="BA338" s="13"/>
      <c r="BB338" s="13"/>
      <c r="BC338" s="13"/>
      <c r="BD338" s="13"/>
      <c r="BE338" s="13"/>
      <c r="BF338" s="13"/>
      <c r="BG338" s="13"/>
      <c r="BH338" s="13"/>
      <c r="BI338" s="13"/>
      <c r="BJ338" s="13"/>
      <c r="BL338" s="226">
        <f>IF(ISBLANK($G338),"",COUNTA($G$4:G338))</f>
        <v>335</v>
      </c>
    </row>
    <row r="339" spans="1:67" s="226" customFormat="1" ht="25" customHeight="1" x14ac:dyDescent="0.35">
      <c r="A339" s="43" t="s">
        <v>1472</v>
      </c>
      <c r="B339" s="43" t="s">
        <v>128</v>
      </c>
      <c r="C339" s="10" t="s">
        <v>129</v>
      </c>
      <c r="D339" s="227" t="s">
        <v>22</v>
      </c>
      <c r="E339" s="10" t="s">
        <v>1610</v>
      </c>
      <c r="F339" s="110" t="s">
        <v>1611</v>
      </c>
      <c r="G339" s="46">
        <v>30</v>
      </c>
      <c r="H339" s="10"/>
      <c r="I339" s="10" t="s">
        <v>131</v>
      </c>
      <c r="J339" s="10" t="s">
        <v>132</v>
      </c>
      <c r="K339" s="47">
        <v>100</v>
      </c>
      <c r="L339" s="10" t="s">
        <v>421</v>
      </c>
      <c r="M339" s="10"/>
      <c r="N339" s="46"/>
      <c r="O339" s="48"/>
      <c r="P339" s="10" t="s">
        <v>149</v>
      </c>
      <c r="Q339" s="46" t="s">
        <v>136</v>
      </c>
      <c r="R339" s="46"/>
      <c r="S339" s="46"/>
      <c r="T339" s="46"/>
      <c r="U339" s="46"/>
      <c r="V339" s="46"/>
      <c r="W339" s="46"/>
      <c r="X339" s="46"/>
      <c r="Y339" s="46"/>
      <c r="Z339" s="46"/>
      <c r="AA339" s="46"/>
      <c r="AB339" s="46"/>
      <c r="AC339" s="46"/>
      <c r="AD339" s="46"/>
      <c r="AE339" s="46"/>
      <c r="AF339" s="210"/>
      <c r="AG339" s="46"/>
      <c r="AH339" s="46"/>
      <c r="AI339" s="10"/>
      <c r="AJ339" s="10"/>
      <c r="AK339" s="10"/>
      <c r="AL339" s="10"/>
      <c r="AM339" s="210"/>
      <c r="AN339" s="46"/>
      <c r="AO339" s="46"/>
      <c r="AP339" s="46"/>
      <c r="AQ339" s="46"/>
      <c r="AR339" s="49"/>
      <c r="AS339" s="210"/>
      <c r="AT339" s="49"/>
      <c r="AU339" s="50"/>
      <c r="AV339" s="50"/>
      <c r="AW339" s="51"/>
      <c r="AX339" s="51"/>
      <c r="AY339" s="13"/>
      <c r="AZ339" s="13"/>
      <c r="BA339" s="13"/>
      <c r="BB339" s="13"/>
      <c r="BC339" s="13"/>
      <c r="BD339" s="13"/>
      <c r="BE339" s="13"/>
      <c r="BF339" s="13"/>
      <c r="BG339" s="13"/>
      <c r="BH339" s="13"/>
      <c r="BI339" s="13"/>
      <c r="BJ339" s="13"/>
      <c r="BL339" s="226">
        <f>IF(ISBLANK($G339),"",COUNTA($G$4:G339))</f>
        <v>336</v>
      </c>
    </row>
    <row r="340" spans="1:67" s="226" customFormat="1" ht="25" customHeight="1" x14ac:dyDescent="0.35">
      <c r="A340" s="43" t="s">
        <v>1474</v>
      </c>
      <c r="B340" s="43" t="s">
        <v>128</v>
      </c>
      <c r="C340" s="10" t="s">
        <v>129</v>
      </c>
      <c r="D340" s="227" t="s">
        <v>22</v>
      </c>
      <c r="E340" s="10" t="s">
        <v>1610</v>
      </c>
      <c r="F340" s="110" t="s">
        <v>1611</v>
      </c>
      <c r="G340" s="46">
        <v>31</v>
      </c>
      <c r="H340" s="10"/>
      <c r="I340" s="10" t="s">
        <v>131</v>
      </c>
      <c r="J340" s="10" t="s">
        <v>147</v>
      </c>
      <c r="K340" s="47">
        <v>100</v>
      </c>
      <c r="L340" s="10" t="s">
        <v>421</v>
      </c>
      <c r="M340" s="10"/>
      <c r="N340" s="46"/>
      <c r="O340" s="48"/>
      <c r="P340" s="10" t="s">
        <v>149</v>
      </c>
      <c r="Q340" s="46" t="s">
        <v>136</v>
      </c>
      <c r="R340" s="46"/>
      <c r="S340" s="46"/>
      <c r="T340" s="46"/>
      <c r="U340" s="46"/>
      <c r="V340" s="46"/>
      <c r="W340" s="46"/>
      <c r="X340" s="46"/>
      <c r="Y340" s="46"/>
      <c r="Z340" s="46"/>
      <c r="AA340" s="46"/>
      <c r="AB340" s="46"/>
      <c r="AC340" s="46"/>
      <c r="AD340" s="46"/>
      <c r="AE340" s="46"/>
      <c r="AF340" s="210"/>
      <c r="AG340" s="46"/>
      <c r="AH340" s="46"/>
      <c r="AI340" s="10"/>
      <c r="AJ340" s="10"/>
      <c r="AK340" s="10"/>
      <c r="AL340" s="10"/>
      <c r="AM340" s="210"/>
      <c r="AN340" s="46"/>
      <c r="AO340" s="46"/>
      <c r="AP340" s="46"/>
      <c r="AQ340" s="46"/>
      <c r="AR340" s="49"/>
      <c r="AS340" s="210"/>
      <c r="AT340" s="49"/>
      <c r="AU340" s="50"/>
      <c r="AV340" s="50"/>
      <c r="AW340" s="51"/>
      <c r="AX340" s="51"/>
      <c r="AY340" s="13"/>
      <c r="AZ340" s="13"/>
      <c r="BA340" s="13"/>
      <c r="BB340" s="13"/>
      <c r="BC340" s="13"/>
      <c r="BD340" s="13"/>
      <c r="BE340" s="13"/>
      <c r="BF340" s="13"/>
      <c r="BG340" s="13"/>
      <c r="BH340" s="13"/>
      <c r="BI340" s="13"/>
      <c r="BJ340" s="13"/>
      <c r="BL340" s="226">
        <f>IF(ISBLANK($G340),"",COUNTA($G$4:G340))</f>
        <v>337</v>
      </c>
    </row>
    <row r="341" spans="1:67" s="226" customFormat="1" ht="25" customHeight="1" x14ac:dyDescent="0.35">
      <c r="A341" s="43" t="s">
        <v>1476</v>
      </c>
      <c r="B341" s="43" t="s">
        <v>128</v>
      </c>
      <c r="C341" s="10" t="s">
        <v>129</v>
      </c>
      <c r="D341" s="227" t="s">
        <v>22</v>
      </c>
      <c r="E341" s="10" t="s">
        <v>1612</v>
      </c>
      <c r="F341" s="110" t="s">
        <v>1613</v>
      </c>
      <c r="G341" s="46">
        <v>30</v>
      </c>
      <c r="H341" s="10"/>
      <c r="I341" s="10" t="s">
        <v>158</v>
      </c>
      <c r="J341" s="10" t="s">
        <v>159</v>
      </c>
      <c r="K341" s="47">
        <v>100</v>
      </c>
      <c r="L341" s="10" t="s">
        <v>423</v>
      </c>
      <c r="M341" s="10"/>
      <c r="N341" s="46"/>
      <c r="O341" s="48"/>
      <c r="P341" s="10" t="s">
        <v>424</v>
      </c>
      <c r="Q341" s="46" t="s">
        <v>136</v>
      </c>
      <c r="R341" s="46"/>
      <c r="S341" s="46"/>
      <c r="T341" s="46"/>
      <c r="U341" s="46"/>
      <c r="V341" s="46"/>
      <c r="W341" s="46"/>
      <c r="X341" s="46"/>
      <c r="Y341" s="46"/>
      <c r="Z341" s="46"/>
      <c r="AA341" s="46"/>
      <c r="AB341" s="46"/>
      <c r="AC341" s="46"/>
      <c r="AD341" s="46"/>
      <c r="AE341" s="46"/>
      <c r="AF341" s="210"/>
      <c r="AG341" s="46"/>
      <c r="AH341" s="46"/>
      <c r="AI341" s="10"/>
      <c r="AJ341" s="10"/>
      <c r="AK341" s="10"/>
      <c r="AL341" s="10"/>
      <c r="AM341" s="210"/>
      <c r="AN341" s="46"/>
      <c r="AO341" s="46"/>
      <c r="AP341" s="46"/>
      <c r="AQ341" s="46"/>
      <c r="AR341" s="49"/>
      <c r="AS341" s="210"/>
      <c r="AT341" s="49"/>
      <c r="AU341" s="50"/>
      <c r="AV341" s="50"/>
      <c r="AW341" s="51"/>
      <c r="AX341" s="51"/>
      <c r="AY341" s="13"/>
      <c r="AZ341" s="13"/>
      <c r="BA341" s="13"/>
      <c r="BB341" s="13"/>
      <c r="BC341" s="13"/>
      <c r="BD341" s="13"/>
      <c r="BE341" s="13"/>
      <c r="BF341" s="13"/>
      <c r="BG341" s="13"/>
      <c r="BH341" s="13"/>
      <c r="BI341" s="13"/>
      <c r="BJ341" s="13"/>
      <c r="BL341" s="226">
        <f>IF(ISBLANK($G341),"",COUNTA($G$4:G341))</f>
        <v>338</v>
      </c>
    </row>
    <row r="342" spans="1:67" s="226" customFormat="1" ht="25" customHeight="1" x14ac:dyDescent="0.35">
      <c r="A342" s="43" t="s">
        <v>1478</v>
      </c>
      <c r="B342" s="43" t="s">
        <v>128</v>
      </c>
      <c r="C342" s="10" t="s">
        <v>129</v>
      </c>
      <c r="D342" s="227" t="s">
        <v>22</v>
      </c>
      <c r="E342" s="10" t="s">
        <v>1612</v>
      </c>
      <c r="F342" s="110" t="s">
        <v>1613</v>
      </c>
      <c r="G342" s="69">
        <v>31</v>
      </c>
      <c r="H342" s="10"/>
      <c r="I342" s="10" t="s">
        <v>158</v>
      </c>
      <c r="J342" s="10" t="s">
        <v>159</v>
      </c>
      <c r="K342" s="47">
        <v>50</v>
      </c>
      <c r="L342" s="10" t="s">
        <v>423</v>
      </c>
      <c r="M342" s="10"/>
      <c r="N342" s="46"/>
      <c r="O342" s="48"/>
      <c r="P342" s="10" t="s">
        <v>160</v>
      </c>
      <c r="Q342" s="46" t="s">
        <v>136</v>
      </c>
      <c r="R342" s="46"/>
      <c r="S342" s="46"/>
      <c r="T342" s="46"/>
      <c r="U342" s="46"/>
      <c r="V342" s="46"/>
      <c r="W342" s="46"/>
      <c r="X342" s="46"/>
      <c r="Y342" s="46"/>
      <c r="Z342" s="46"/>
      <c r="AA342" s="46"/>
      <c r="AB342" s="46"/>
      <c r="AC342" s="46"/>
      <c r="AD342" s="46"/>
      <c r="AE342" s="46"/>
      <c r="AF342" s="210"/>
      <c r="AG342" s="46"/>
      <c r="AH342" s="46"/>
      <c r="AI342" s="10"/>
      <c r="AJ342" s="10"/>
      <c r="AK342" s="10"/>
      <c r="AL342" s="10"/>
      <c r="AM342" s="210"/>
      <c r="AN342" s="46"/>
      <c r="AO342" s="46"/>
      <c r="AP342" s="46"/>
      <c r="AQ342" s="46"/>
      <c r="AR342" s="49"/>
      <c r="AS342" s="210"/>
      <c r="AT342" s="49"/>
      <c r="AU342" s="50"/>
      <c r="AV342" s="50"/>
      <c r="AW342" s="51"/>
      <c r="AX342" s="51"/>
      <c r="AY342" s="13"/>
      <c r="AZ342" s="13"/>
      <c r="BA342" s="13"/>
      <c r="BB342" s="13"/>
      <c r="BC342" s="13"/>
      <c r="BD342" s="13"/>
      <c r="BE342" s="13"/>
      <c r="BF342" s="13"/>
      <c r="BG342" s="13"/>
      <c r="BH342" s="13"/>
      <c r="BI342" s="13"/>
      <c r="BJ342" s="13"/>
      <c r="BL342" s="226">
        <f>IF(ISBLANK($G342),"",COUNTA($G$4:G342))</f>
        <v>339</v>
      </c>
    </row>
    <row r="343" spans="1:67" s="226" customFormat="1" ht="25" customHeight="1" x14ac:dyDescent="0.35">
      <c r="A343" s="43" t="s">
        <v>1480</v>
      </c>
      <c r="B343" s="43" t="s">
        <v>128</v>
      </c>
      <c r="C343" s="10" t="s">
        <v>129</v>
      </c>
      <c r="D343" s="227" t="s">
        <v>22</v>
      </c>
      <c r="E343" s="10" t="s">
        <v>1642</v>
      </c>
      <c r="F343" s="110" t="s">
        <v>1643</v>
      </c>
      <c r="G343" s="46">
        <v>36</v>
      </c>
      <c r="H343" s="10"/>
      <c r="I343" s="10" t="s">
        <v>158</v>
      </c>
      <c r="J343" s="10" t="s">
        <v>159</v>
      </c>
      <c r="K343" s="47">
        <v>50</v>
      </c>
      <c r="L343" s="10" t="s">
        <v>425</v>
      </c>
      <c r="M343" s="10"/>
      <c r="N343" s="46"/>
      <c r="O343" s="48"/>
      <c r="P343" s="10" t="s">
        <v>160</v>
      </c>
      <c r="Q343" s="46" t="s">
        <v>136</v>
      </c>
      <c r="R343" s="46"/>
      <c r="S343" s="46"/>
      <c r="T343" s="46"/>
      <c r="U343" s="46"/>
      <c r="V343" s="46"/>
      <c r="W343" s="46"/>
      <c r="X343" s="46"/>
      <c r="Y343" s="46"/>
      <c r="Z343" s="46"/>
      <c r="AA343" s="46"/>
      <c r="AB343" s="46"/>
      <c r="AC343" s="46"/>
      <c r="AD343" s="46"/>
      <c r="AE343" s="46"/>
      <c r="AF343" s="210"/>
      <c r="AG343" s="46"/>
      <c r="AH343" s="46"/>
      <c r="AI343" s="10"/>
      <c r="AJ343" s="10"/>
      <c r="AK343" s="10"/>
      <c r="AL343" s="10"/>
      <c r="AM343" s="210"/>
      <c r="AN343" s="46"/>
      <c r="AO343" s="46"/>
      <c r="AP343" s="46"/>
      <c r="AQ343" s="46"/>
      <c r="AR343" s="49"/>
      <c r="AS343" s="210"/>
      <c r="AT343" s="49"/>
      <c r="AU343" s="50"/>
      <c r="AV343" s="50"/>
      <c r="AW343" s="51"/>
      <c r="AX343" s="51"/>
      <c r="AY343" s="13"/>
      <c r="AZ343" s="13"/>
      <c r="BA343" s="13"/>
      <c r="BB343" s="13"/>
      <c r="BC343" s="13"/>
      <c r="BD343" s="13"/>
      <c r="BE343" s="13"/>
      <c r="BF343" s="13"/>
      <c r="BG343" s="13"/>
      <c r="BH343" s="13"/>
      <c r="BI343" s="13"/>
      <c r="BJ343" s="13"/>
      <c r="BL343" s="226">
        <f>IF(ISBLANK($G343),"",COUNTA($G$4:G343))</f>
        <v>340</v>
      </c>
    </row>
    <row r="344" spans="1:67" s="226" customFormat="1" ht="25" customHeight="1" x14ac:dyDescent="0.35">
      <c r="A344" s="43" t="s">
        <v>1482</v>
      </c>
      <c r="B344" s="43" t="s">
        <v>128</v>
      </c>
      <c r="C344" s="10" t="s">
        <v>129</v>
      </c>
      <c r="D344" s="227" t="s">
        <v>22</v>
      </c>
      <c r="E344" s="10" t="s">
        <v>1644</v>
      </c>
      <c r="F344" s="110" t="s">
        <v>1645</v>
      </c>
      <c r="G344" s="46">
        <v>37</v>
      </c>
      <c r="H344" s="10"/>
      <c r="I344" s="10" t="s">
        <v>158</v>
      </c>
      <c r="J344" s="10" t="s">
        <v>159</v>
      </c>
      <c r="K344" s="47">
        <v>50</v>
      </c>
      <c r="L344" s="10" t="s">
        <v>425</v>
      </c>
      <c r="M344" s="10"/>
      <c r="N344" s="46"/>
      <c r="O344" s="48"/>
      <c r="P344" s="10" t="s">
        <v>160</v>
      </c>
      <c r="Q344" s="46" t="s">
        <v>136</v>
      </c>
      <c r="R344" s="46"/>
      <c r="S344" s="46"/>
      <c r="T344" s="46"/>
      <c r="U344" s="46"/>
      <c r="V344" s="46"/>
      <c r="W344" s="46"/>
      <c r="X344" s="46"/>
      <c r="Y344" s="46"/>
      <c r="Z344" s="46"/>
      <c r="AA344" s="46"/>
      <c r="AB344" s="46"/>
      <c r="AC344" s="46"/>
      <c r="AD344" s="46"/>
      <c r="AE344" s="46"/>
      <c r="AF344" s="210"/>
      <c r="AG344" s="46"/>
      <c r="AH344" s="46"/>
      <c r="AI344" s="10"/>
      <c r="AJ344" s="10"/>
      <c r="AK344" s="10"/>
      <c r="AL344" s="10"/>
      <c r="AM344" s="210"/>
      <c r="AN344" s="46"/>
      <c r="AO344" s="46"/>
      <c r="AP344" s="46"/>
      <c r="AQ344" s="46"/>
      <c r="AR344" s="49"/>
      <c r="AS344" s="210"/>
      <c r="AT344" s="49"/>
      <c r="AU344" s="50"/>
      <c r="AV344" s="50"/>
      <c r="AW344" s="51"/>
      <c r="AX344" s="51"/>
      <c r="AY344" s="13"/>
      <c r="AZ344" s="13"/>
      <c r="BA344" s="13"/>
      <c r="BB344" s="13"/>
      <c r="BC344" s="13"/>
      <c r="BD344" s="13"/>
      <c r="BE344" s="13"/>
      <c r="BF344" s="13"/>
      <c r="BG344" s="13"/>
      <c r="BH344" s="13"/>
      <c r="BI344" s="13"/>
      <c r="BJ344" s="13"/>
      <c r="BL344" s="226">
        <f>IF(ISBLANK($G344),"",COUNTA($G$4:G344))</f>
        <v>341</v>
      </c>
    </row>
    <row r="345" spans="1:67" s="226" customFormat="1" ht="25" customHeight="1" x14ac:dyDescent="0.35">
      <c r="A345" s="43" t="s">
        <v>1484</v>
      </c>
      <c r="B345" s="43" t="s">
        <v>128</v>
      </c>
      <c r="C345" s="10" t="s">
        <v>129</v>
      </c>
      <c r="D345" s="227" t="s">
        <v>22</v>
      </c>
      <c r="E345" s="10" t="s">
        <v>1591</v>
      </c>
      <c r="F345" s="110" t="s">
        <v>1592</v>
      </c>
      <c r="G345" s="46">
        <v>36</v>
      </c>
      <c r="H345" s="10"/>
      <c r="I345" s="10" t="s">
        <v>158</v>
      </c>
      <c r="J345" s="10" t="s">
        <v>159</v>
      </c>
      <c r="K345" s="47">
        <v>50</v>
      </c>
      <c r="L345" s="10" t="s">
        <v>426</v>
      </c>
      <c r="M345" s="10"/>
      <c r="N345" s="46"/>
      <c r="O345" s="48"/>
      <c r="P345" s="10" t="s">
        <v>160</v>
      </c>
      <c r="Q345" s="46" t="s">
        <v>136</v>
      </c>
      <c r="R345" s="46"/>
      <c r="S345" s="46"/>
      <c r="T345" s="46"/>
      <c r="U345" s="46"/>
      <c r="V345" s="46"/>
      <c r="W345" s="46"/>
      <c r="X345" s="46"/>
      <c r="Y345" s="46"/>
      <c r="Z345" s="46"/>
      <c r="AA345" s="46"/>
      <c r="AB345" s="46"/>
      <c r="AC345" s="46"/>
      <c r="AD345" s="46"/>
      <c r="AE345" s="46"/>
      <c r="AF345" s="210"/>
      <c r="AG345" s="46"/>
      <c r="AH345" s="46"/>
      <c r="AI345" s="10"/>
      <c r="AJ345" s="10"/>
      <c r="AK345" s="10"/>
      <c r="AL345" s="10"/>
      <c r="AM345" s="210"/>
      <c r="AN345" s="46"/>
      <c r="AO345" s="46"/>
      <c r="AP345" s="46"/>
      <c r="AQ345" s="46"/>
      <c r="AR345" s="49"/>
      <c r="AS345" s="210"/>
      <c r="AT345" s="49"/>
      <c r="AU345" s="50"/>
      <c r="AV345" s="50"/>
      <c r="AW345" s="51"/>
      <c r="AX345" s="51"/>
      <c r="AY345" s="13"/>
      <c r="AZ345" s="13"/>
      <c r="BA345" s="13"/>
      <c r="BB345" s="13"/>
      <c r="BC345" s="13"/>
      <c r="BD345" s="13"/>
      <c r="BE345" s="13"/>
      <c r="BF345" s="13"/>
      <c r="BG345" s="13"/>
      <c r="BH345" s="13"/>
      <c r="BI345" s="13"/>
      <c r="BJ345" s="13"/>
      <c r="BL345" s="226">
        <f>IF(ISBLANK($G345),"",COUNTA($G$4:G345))</f>
        <v>342</v>
      </c>
    </row>
    <row r="346" spans="1:67" s="226" customFormat="1" ht="25" customHeight="1" x14ac:dyDescent="0.35">
      <c r="A346" s="43" t="s">
        <v>1486</v>
      </c>
      <c r="B346" s="43" t="s">
        <v>128</v>
      </c>
      <c r="C346" s="10" t="s">
        <v>129</v>
      </c>
      <c r="D346" s="227" t="s">
        <v>22</v>
      </c>
      <c r="E346" s="10" t="s">
        <v>1591</v>
      </c>
      <c r="F346" s="110" t="s">
        <v>1592</v>
      </c>
      <c r="G346" s="46">
        <v>37</v>
      </c>
      <c r="H346" s="10"/>
      <c r="I346" s="10" t="s">
        <v>158</v>
      </c>
      <c r="J346" s="10" t="s">
        <v>159</v>
      </c>
      <c r="K346" s="47">
        <v>50</v>
      </c>
      <c r="L346" s="10" t="s">
        <v>426</v>
      </c>
      <c r="M346" s="10"/>
      <c r="N346" s="46"/>
      <c r="O346" s="48"/>
      <c r="P346" s="10" t="s">
        <v>160</v>
      </c>
      <c r="Q346" s="46" t="s">
        <v>136</v>
      </c>
      <c r="R346" s="46"/>
      <c r="S346" s="46"/>
      <c r="T346" s="46"/>
      <c r="U346" s="46"/>
      <c r="V346" s="46"/>
      <c r="W346" s="46"/>
      <c r="X346" s="46"/>
      <c r="Y346" s="46"/>
      <c r="Z346" s="46"/>
      <c r="AA346" s="46"/>
      <c r="AB346" s="46"/>
      <c r="AC346" s="46"/>
      <c r="AD346" s="46"/>
      <c r="AE346" s="46"/>
      <c r="AF346" s="210"/>
      <c r="AG346" s="46"/>
      <c r="AH346" s="46"/>
      <c r="AI346" s="10"/>
      <c r="AJ346" s="10"/>
      <c r="AK346" s="10"/>
      <c r="AL346" s="10"/>
      <c r="AM346" s="210"/>
      <c r="AN346" s="46"/>
      <c r="AO346" s="46"/>
      <c r="AP346" s="46"/>
      <c r="AQ346" s="46"/>
      <c r="AR346" s="49"/>
      <c r="AS346" s="210"/>
      <c r="AT346" s="49"/>
      <c r="AU346" s="50"/>
      <c r="AV346" s="50"/>
      <c r="AW346" s="51"/>
      <c r="AX346" s="51"/>
      <c r="AY346" s="13"/>
      <c r="AZ346" s="13"/>
      <c r="BA346" s="13"/>
      <c r="BB346" s="13"/>
      <c r="BC346" s="13"/>
      <c r="BD346" s="13"/>
      <c r="BE346" s="13"/>
      <c r="BF346" s="13"/>
      <c r="BG346" s="13"/>
      <c r="BH346" s="13"/>
      <c r="BI346" s="13"/>
      <c r="BJ346" s="13"/>
      <c r="BL346" s="226">
        <f>IF(ISBLANK($G346),"",COUNTA($G$4:G346))</f>
        <v>343</v>
      </c>
    </row>
    <row r="347" spans="1:67" s="226" customFormat="1" ht="25" customHeight="1" x14ac:dyDescent="0.35">
      <c r="A347" s="43" t="s">
        <v>1488</v>
      </c>
      <c r="B347" s="43" t="s">
        <v>128</v>
      </c>
      <c r="C347" s="10" t="s">
        <v>129</v>
      </c>
      <c r="D347" s="227" t="s">
        <v>22</v>
      </c>
      <c r="E347" s="10" t="s">
        <v>1841</v>
      </c>
      <c r="F347" s="110" t="s">
        <v>1841</v>
      </c>
      <c r="G347" s="46">
        <v>38</v>
      </c>
      <c r="H347" s="10"/>
      <c r="I347" s="10" t="s">
        <v>205</v>
      </c>
      <c r="J347" s="10" t="s">
        <v>147</v>
      </c>
      <c r="K347" s="47">
        <v>20</v>
      </c>
      <c r="L347" s="10" t="s">
        <v>427</v>
      </c>
      <c r="M347" s="10"/>
      <c r="N347" s="46"/>
      <c r="O347" s="48"/>
      <c r="P347" s="10" t="s">
        <v>160</v>
      </c>
      <c r="Q347" s="46" t="s">
        <v>136</v>
      </c>
      <c r="R347" s="46"/>
      <c r="S347" s="46"/>
      <c r="T347" s="46"/>
      <c r="U347" s="46"/>
      <c r="V347" s="46"/>
      <c r="W347" s="46"/>
      <c r="X347" s="46"/>
      <c r="Y347" s="46"/>
      <c r="Z347" s="46"/>
      <c r="AA347" s="46"/>
      <c r="AB347" s="46"/>
      <c r="AC347" s="46"/>
      <c r="AD347" s="46"/>
      <c r="AE347" s="46"/>
      <c r="AF347" s="210"/>
      <c r="AG347" s="46"/>
      <c r="AH347" s="46"/>
      <c r="AI347" s="10"/>
      <c r="AJ347" s="10"/>
      <c r="AK347" s="10"/>
      <c r="AL347" s="10"/>
      <c r="AM347" s="210"/>
      <c r="AN347" s="46"/>
      <c r="AO347" s="46"/>
      <c r="AP347" s="46"/>
      <c r="AQ347" s="46"/>
      <c r="AR347" s="49"/>
      <c r="AS347" s="210"/>
      <c r="AT347" s="49"/>
      <c r="AU347" s="50"/>
      <c r="AV347" s="50"/>
      <c r="AW347" s="51"/>
      <c r="AX347" s="51"/>
      <c r="AY347" s="13"/>
      <c r="AZ347" s="13"/>
      <c r="BA347" s="13"/>
      <c r="BB347" s="13"/>
      <c r="BC347" s="13"/>
      <c r="BD347" s="13"/>
      <c r="BE347" s="13"/>
      <c r="BF347" s="13"/>
      <c r="BG347" s="13"/>
      <c r="BH347" s="13"/>
      <c r="BI347" s="13"/>
      <c r="BJ347" s="13"/>
      <c r="BL347" s="226">
        <f>IF(ISBLANK($G347),"",COUNTA($G$4:G347))</f>
        <v>344</v>
      </c>
    </row>
    <row r="348" spans="1:67" s="226" customFormat="1" ht="25" customHeight="1" x14ac:dyDescent="0.35">
      <c r="A348" s="43" t="s">
        <v>1490</v>
      </c>
      <c r="B348" s="43" t="s">
        <v>128</v>
      </c>
      <c r="C348" s="10" t="s">
        <v>129</v>
      </c>
      <c r="D348" s="227" t="s">
        <v>22</v>
      </c>
      <c r="E348" s="10" t="s">
        <v>1841</v>
      </c>
      <c r="F348" s="110" t="s">
        <v>1841</v>
      </c>
      <c r="G348" s="69">
        <v>39</v>
      </c>
      <c r="H348" s="10"/>
      <c r="I348" s="10" t="s">
        <v>205</v>
      </c>
      <c r="J348" s="10" t="s">
        <v>159</v>
      </c>
      <c r="K348" s="47">
        <v>20</v>
      </c>
      <c r="L348" s="10" t="s">
        <v>427</v>
      </c>
      <c r="M348" s="10"/>
      <c r="N348" s="46"/>
      <c r="O348" s="48"/>
      <c r="P348" s="10" t="s">
        <v>160</v>
      </c>
      <c r="Q348" s="46" t="s">
        <v>136</v>
      </c>
      <c r="R348" s="46"/>
      <c r="S348" s="46"/>
      <c r="T348" s="46"/>
      <c r="U348" s="46"/>
      <c r="V348" s="46"/>
      <c r="W348" s="46"/>
      <c r="X348" s="46"/>
      <c r="Y348" s="46"/>
      <c r="Z348" s="46"/>
      <c r="AA348" s="46"/>
      <c r="AB348" s="46"/>
      <c r="AC348" s="46"/>
      <c r="AD348" s="46"/>
      <c r="AE348" s="46"/>
      <c r="AF348" s="210"/>
      <c r="AG348" s="46"/>
      <c r="AH348" s="46"/>
      <c r="AI348" s="10"/>
      <c r="AJ348" s="10"/>
      <c r="AK348" s="10"/>
      <c r="AL348" s="10"/>
      <c r="AM348" s="210"/>
      <c r="AN348" s="46"/>
      <c r="AO348" s="46"/>
      <c r="AP348" s="46"/>
      <c r="AQ348" s="46"/>
      <c r="AR348" s="49"/>
      <c r="AS348" s="210"/>
      <c r="AT348" s="49"/>
      <c r="AU348" s="50"/>
      <c r="AV348" s="50"/>
      <c r="AW348" s="51"/>
      <c r="AX348" s="51"/>
      <c r="AY348" s="13"/>
      <c r="AZ348" s="13"/>
      <c r="BA348" s="13"/>
      <c r="BB348" s="13"/>
      <c r="BC348" s="13"/>
      <c r="BD348" s="13"/>
      <c r="BE348" s="13"/>
      <c r="BF348" s="13"/>
      <c r="BG348" s="13"/>
      <c r="BH348" s="13"/>
      <c r="BI348" s="13"/>
      <c r="BJ348" s="13"/>
      <c r="BL348" s="226">
        <f>IF(ISBLANK($G348),"",COUNTA($G$4:G348))</f>
        <v>345</v>
      </c>
    </row>
    <row r="349" spans="1:67" s="226" customFormat="1" ht="25" customHeight="1" x14ac:dyDescent="0.35">
      <c r="A349" s="43" t="s">
        <v>1492</v>
      </c>
      <c r="B349" s="43" t="s">
        <v>128</v>
      </c>
      <c r="C349" s="10" t="s">
        <v>129</v>
      </c>
      <c r="D349" s="227" t="s">
        <v>22</v>
      </c>
      <c r="E349" s="10" t="s">
        <v>1842</v>
      </c>
      <c r="F349" s="110" t="s">
        <v>1842</v>
      </c>
      <c r="G349" s="46">
        <v>38</v>
      </c>
      <c r="H349" s="10"/>
      <c r="I349" s="10" t="s">
        <v>205</v>
      </c>
      <c r="J349" s="10" t="s">
        <v>147</v>
      </c>
      <c r="K349" s="47">
        <v>20</v>
      </c>
      <c r="L349" s="10" t="s">
        <v>428</v>
      </c>
      <c r="M349" s="10"/>
      <c r="N349" s="46"/>
      <c r="O349" s="48"/>
      <c r="P349" s="10" t="s">
        <v>160</v>
      </c>
      <c r="Q349" s="46" t="s">
        <v>136</v>
      </c>
      <c r="R349" s="46"/>
      <c r="S349" s="46"/>
      <c r="T349" s="46"/>
      <c r="U349" s="46"/>
      <c r="V349" s="46"/>
      <c r="W349" s="46"/>
      <c r="X349" s="46"/>
      <c r="Y349" s="46"/>
      <c r="Z349" s="46"/>
      <c r="AA349" s="46"/>
      <c r="AB349" s="46"/>
      <c r="AC349" s="46"/>
      <c r="AD349" s="46"/>
      <c r="AE349" s="46"/>
      <c r="AF349" s="210"/>
      <c r="AG349" s="46"/>
      <c r="AH349" s="46"/>
      <c r="AI349" s="10"/>
      <c r="AJ349" s="10"/>
      <c r="AK349" s="10"/>
      <c r="AL349" s="10"/>
      <c r="AM349" s="210"/>
      <c r="AN349" s="46"/>
      <c r="AO349" s="46"/>
      <c r="AP349" s="46"/>
      <c r="AQ349" s="46"/>
      <c r="AR349" s="49"/>
      <c r="AS349" s="210"/>
      <c r="AT349" s="49"/>
      <c r="AU349" s="50"/>
      <c r="AV349" s="50"/>
      <c r="AW349" s="51"/>
      <c r="AX349" s="51"/>
      <c r="AY349" s="13"/>
      <c r="AZ349" s="13"/>
      <c r="BA349" s="13"/>
      <c r="BB349" s="13"/>
      <c r="BC349" s="13"/>
      <c r="BD349" s="13"/>
      <c r="BE349" s="13"/>
      <c r="BF349" s="13"/>
      <c r="BG349" s="13"/>
      <c r="BH349" s="13"/>
      <c r="BI349" s="13"/>
      <c r="BJ349" s="13"/>
      <c r="BL349" s="226">
        <f>IF(ISBLANK($G349),"",COUNTA($G$4:G349))</f>
        <v>346</v>
      </c>
    </row>
    <row r="350" spans="1:67" s="226" customFormat="1" ht="25" customHeight="1" x14ac:dyDescent="0.35">
      <c r="A350" s="43" t="s">
        <v>1494</v>
      </c>
      <c r="B350" s="43" t="s">
        <v>128</v>
      </c>
      <c r="C350" s="10" t="s">
        <v>129</v>
      </c>
      <c r="D350" s="227" t="s">
        <v>22</v>
      </c>
      <c r="E350" s="10" t="s">
        <v>1842</v>
      </c>
      <c r="F350" s="110" t="s">
        <v>1842</v>
      </c>
      <c r="G350" s="69">
        <v>39</v>
      </c>
      <c r="H350" s="10"/>
      <c r="I350" s="10" t="s">
        <v>205</v>
      </c>
      <c r="J350" s="10" t="s">
        <v>159</v>
      </c>
      <c r="K350" s="47">
        <v>20</v>
      </c>
      <c r="L350" s="10" t="s">
        <v>428</v>
      </c>
      <c r="M350" s="10"/>
      <c r="N350" s="46"/>
      <c r="O350" s="48"/>
      <c r="P350" s="10" t="s">
        <v>160</v>
      </c>
      <c r="Q350" s="46" t="s">
        <v>136</v>
      </c>
      <c r="R350" s="46"/>
      <c r="S350" s="46"/>
      <c r="T350" s="46"/>
      <c r="U350" s="46"/>
      <c r="V350" s="46"/>
      <c r="W350" s="46"/>
      <c r="X350" s="46"/>
      <c r="Y350" s="46"/>
      <c r="Z350" s="46"/>
      <c r="AA350" s="46"/>
      <c r="AB350" s="46"/>
      <c r="AC350" s="46"/>
      <c r="AD350" s="46"/>
      <c r="AE350" s="46"/>
      <c r="AF350" s="210"/>
      <c r="AG350" s="46"/>
      <c r="AH350" s="46"/>
      <c r="AI350" s="10"/>
      <c r="AJ350" s="10"/>
      <c r="AK350" s="10"/>
      <c r="AL350" s="10"/>
      <c r="AM350" s="210"/>
      <c r="AN350" s="46"/>
      <c r="AO350" s="46"/>
      <c r="AP350" s="46"/>
      <c r="AQ350" s="46"/>
      <c r="AR350" s="49"/>
      <c r="AS350" s="210"/>
      <c r="AT350" s="49"/>
      <c r="AU350" s="50"/>
      <c r="AV350" s="50"/>
      <c r="AW350" s="51"/>
      <c r="AX350" s="51"/>
      <c r="AY350" s="13"/>
      <c r="AZ350" s="13"/>
      <c r="BA350" s="13"/>
      <c r="BB350" s="13"/>
      <c r="BC350" s="13"/>
      <c r="BD350" s="13"/>
      <c r="BE350" s="13"/>
      <c r="BF350" s="13"/>
      <c r="BG350" s="13"/>
      <c r="BH350" s="13"/>
      <c r="BI350" s="13"/>
      <c r="BJ350" s="13"/>
      <c r="BL350" s="226">
        <f>IF(ISBLANK($G350),"",COUNTA($G$4:G350))</f>
        <v>347</v>
      </c>
    </row>
    <row r="351" spans="1:67" s="241" customFormat="1" ht="25" customHeight="1" x14ac:dyDescent="0.35">
      <c r="A351" s="82" t="s">
        <v>1496</v>
      </c>
      <c r="B351" s="82" t="s">
        <v>128</v>
      </c>
      <c r="C351" s="81" t="s">
        <v>129</v>
      </c>
      <c r="D351" s="229" t="s">
        <v>26</v>
      </c>
      <c r="E351" s="81" t="s">
        <v>1843</v>
      </c>
      <c r="F351" s="110" t="s">
        <v>1844</v>
      </c>
      <c r="G351" s="83" t="s">
        <v>432</v>
      </c>
      <c r="H351" s="81"/>
      <c r="I351" s="81" t="s">
        <v>131</v>
      </c>
      <c r="J351" s="81" t="s">
        <v>132</v>
      </c>
      <c r="K351" s="84" t="s">
        <v>433</v>
      </c>
      <c r="L351" s="81"/>
      <c r="M351" s="81" t="s">
        <v>133</v>
      </c>
      <c r="N351" s="83"/>
      <c r="O351" s="85"/>
      <c r="P351" s="240" t="s">
        <v>434</v>
      </c>
      <c r="Q351" s="83"/>
      <c r="R351" s="83"/>
      <c r="S351" s="83"/>
      <c r="T351" s="83"/>
      <c r="U351" s="83"/>
      <c r="V351" s="83"/>
      <c r="W351" s="83"/>
      <c r="X351" s="83"/>
      <c r="Y351" s="83"/>
      <c r="Z351" s="83"/>
      <c r="AA351" s="83"/>
      <c r="AB351" s="83"/>
      <c r="AC351" s="83"/>
      <c r="AD351" s="83" t="s">
        <v>140</v>
      </c>
      <c r="AE351" s="83">
        <v>500</v>
      </c>
      <c r="AF351" s="210"/>
      <c r="AG351" s="83"/>
      <c r="AH351" s="46"/>
      <c r="AI351" s="10"/>
      <c r="AJ351" s="10"/>
      <c r="AK351" s="10"/>
      <c r="AL351" s="10"/>
      <c r="AM351" s="210"/>
      <c r="AN351" s="83"/>
      <c r="AO351" s="83"/>
      <c r="AP351" s="83"/>
      <c r="AQ351" s="83"/>
      <c r="AR351" s="87"/>
      <c r="AS351" s="210"/>
      <c r="AT351" s="87"/>
      <c r="AU351" s="88"/>
      <c r="AV351" s="88"/>
      <c r="AW351" s="89"/>
      <c r="AX351" s="89"/>
      <c r="AY351" s="90"/>
      <c r="AZ351" s="90"/>
      <c r="BA351" s="90"/>
      <c r="BB351" s="90"/>
      <c r="BC351" s="90"/>
      <c r="BD351" s="90"/>
      <c r="BE351" s="90"/>
      <c r="BF351" s="90"/>
      <c r="BG351" s="90"/>
      <c r="BH351" s="90"/>
      <c r="BI351" s="90"/>
      <c r="BJ351" s="90"/>
      <c r="BL351" s="226">
        <f>IF(ISBLANK($G351),"",COUNTA($G$4:G351))</f>
        <v>348</v>
      </c>
      <c r="BM351" s="226"/>
      <c r="BN351" s="226"/>
      <c r="BO351" s="226"/>
    </row>
    <row r="352" spans="1:67" s="241" customFormat="1" ht="25" customHeight="1" x14ac:dyDescent="0.35">
      <c r="A352" s="82" t="s">
        <v>1496</v>
      </c>
      <c r="B352" s="82" t="s">
        <v>128</v>
      </c>
      <c r="C352" s="81" t="s">
        <v>129</v>
      </c>
      <c r="D352" s="229" t="s">
        <v>26</v>
      </c>
      <c r="E352" s="81" t="s">
        <v>1843</v>
      </c>
      <c r="F352" s="110" t="s">
        <v>1844</v>
      </c>
      <c r="G352" s="83" t="s">
        <v>432</v>
      </c>
      <c r="H352" s="81"/>
      <c r="I352" s="81" t="s">
        <v>131</v>
      </c>
      <c r="J352" s="81" t="s">
        <v>132</v>
      </c>
      <c r="K352" s="84" t="s">
        <v>435</v>
      </c>
      <c r="L352" s="81"/>
      <c r="M352" s="81" t="s">
        <v>133</v>
      </c>
      <c r="N352" s="83"/>
      <c r="O352" s="85"/>
      <c r="P352" s="240" t="s">
        <v>434</v>
      </c>
      <c r="Q352" s="83"/>
      <c r="R352" s="83"/>
      <c r="S352" s="83"/>
      <c r="T352" s="83"/>
      <c r="U352" s="83"/>
      <c r="V352" s="83"/>
      <c r="W352" s="83"/>
      <c r="X352" s="83"/>
      <c r="Y352" s="83"/>
      <c r="Z352" s="83"/>
      <c r="AA352" s="83"/>
      <c r="AB352" s="83"/>
      <c r="AC352" s="83"/>
      <c r="AD352" s="83" t="s">
        <v>140</v>
      </c>
      <c r="AE352" s="83">
        <v>700</v>
      </c>
      <c r="AF352" s="210"/>
      <c r="AG352" s="83"/>
      <c r="AH352" s="46"/>
      <c r="AI352" s="10"/>
      <c r="AJ352" s="10"/>
      <c r="AK352" s="10"/>
      <c r="AL352" s="10"/>
      <c r="AM352" s="210"/>
      <c r="AN352" s="83"/>
      <c r="AO352" s="83"/>
      <c r="AP352" s="83"/>
      <c r="AQ352" s="83"/>
      <c r="AR352" s="87"/>
      <c r="AS352" s="210"/>
      <c r="AT352" s="87"/>
      <c r="AU352" s="88"/>
      <c r="AV352" s="88"/>
      <c r="AW352" s="89"/>
      <c r="AX352" s="89"/>
      <c r="AY352" s="90"/>
      <c r="AZ352" s="90"/>
      <c r="BA352" s="90"/>
      <c r="BB352" s="90"/>
      <c r="BC352" s="90"/>
      <c r="BD352" s="90"/>
      <c r="BE352" s="90"/>
      <c r="BF352" s="90"/>
      <c r="BG352" s="90"/>
      <c r="BH352" s="90"/>
      <c r="BI352" s="90"/>
      <c r="BJ352" s="90"/>
      <c r="BL352" s="226">
        <f>IF(ISBLANK($G352),"",COUNTA($G$4:G352))</f>
        <v>349</v>
      </c>
      <c r="BM352" s="226"/>
      <c r="BN352" s="226"/>
      <c r="BO352" s="226"/>
    </row>
    <row r="353" spans="1:67" s="243" customFormat="1" ht="25" customHeight="1" x14ac:dyDescent="0.35">
      <c r="A353" s="85" t="s">
        <v>1496</v>
      </c>
      <c r="B353" s="82" t="s">
        <v>128</v>
      </c>
      <c r="C353" s="81" t="s">
        <v>129</v>
      </c>
      <c r="D353" s="229" t="s">
        <v>26</v>
      </c>
      <c r="E353" s="242" t="s">
        <v>1843</v>
      </c>
      <c r="F353" s="235" t="s">
        <v>1844</v>
      </c>
      <c r="G353" s="83" t="s">
        <v>432</v>
      </c>
      <c r="H353" s="85"/>
      <c r="I353" s="85" t="s">
        <v>131</v>
      </c>
      <c r="J353" s="85" t="s">
        <v>132</v>
      </c>
      <c r="K353" s="85">
        <v>10000</v>
      </c>
      <c r="L353" s="85"/>
      <c r="M353" s="81" t="s">
        <v>133</v>
      </c>
      <c r="N353" s="85"/>
      <c r="O353" s="85"/>
      <c r="P353" s="240" t="s">
        <v>434</v>
      </c>
      <c r="Q353" s="85"/>
      <c r="R353" s="85"/>
      <c r="S353" s="85"/>
      <c r="T353" s="85"/>
      <c r="U353" s="85"/>
      <c r="V353" s="85"/>
      <c r="W353" s="85"/>
      <c r="X353" s="85"/>
      <c r="Y353" s="85"/>
      <c r="Z353" s="85"/>
      <c r="AA353" s="85"/>
      <c r="AB353" s="85"/>
      <c r="AC353" s="85"/>
      <c r="AD353" s="83" t="s">
        <v>140</v>
      </c>
      <c r="AE353" s="85">
        <v>1000</v>
      </c>
      <c r="AF353" s="210"/>
      <c r="AG353" s="83"/>
      <c r="AH353" s="46"/>
      <c r="AI353" s="48"/>
      <c r="AJ353" s="48"/>
      <c r="AK353" s="48"/>
      <c r="AL353" s="48"/>
      <c r="AM353" s="210"/>
      <c r="AN353" s="85"/>
      <c r="AO353" s="85"/>
      <c r="AP353" s="85"/>
      <c r="AQ353" s="85"/>
      <c r="AR353" s="85"/>
      <c r="AS353" s="210"/>
      <c r="AT353" s="85"/>
      <c r="AU353" s="85"/>
      <c r="AV353" s="85"/>
      <c r="AW353" s="85"/>
      <c r="AX353" s="85"/>
      <c r="AY353" s="85"/>
      <c r="AZ353" s="85"/>
      <c r="BA353" s="85"/>
      <c r="BB353" s="85"/>
      <c r="BC353" s="85"/>
      <c r="BD353" s="85"/>
      <c r="BE353" s="85"/>
      <c r="BF353" s="85"/>
      <c r="BG353" s="85"/>
      <c r="BH353" s="85"/>
      <c r="BI353" s="85"/>
      <c r="BJ353" s="85"/>
      <c r="BL353" s="226">
        <f>IF(ISBLANK($G353),"",COUNTA($G$4:G353))</f>
        <v>350</v>
      </c>
      <c r="BM353" s="226"/>
      <c r="BN353" s="226"/>
      <c r="BO353" s="226"/>
    </row>
    <row r="354" spans="1:67" s="243" customFormat="1" ht="25" customHeight="1" x14ac:dyDescent="0.35">
      <c r="A354" s="85" t="s">
        <v>1498</v>
      </c>
      <c r="B354" s="82" t="s">
        <v>128</v>
      </c>
      <c r="C354" s="81" t="s">
        <v>129</v>
      </c>
      <c r="D354" s="229" t="s">
        <v>26</v>
      </c>
      <c r="E354" s="242" t="s">
        <v>1845</v>
      </c>
      <c r="F354" s="235" t="s">
        <v>1846</v>
      </c>
      <c r="G354" s="83" t="s">
        <v>432</v>
      </c>
      <c r="H354" s="85"/>
      <c r="I354" s="85" t="s">
        <v>131</v>
      </c>
      <c r="J354" s="85" t="s">
        <v>132</v>
      </c>
      <c r="K354" s="85" t="s">
        <v>433</v>
      </c>
      <c r="L354" s="85"/>
      <c r="M354" s="81" t="s">
        <v>133</v>
      </c>
      <c r="N354" s="85"/>
      <c r="O354" s="85"/>
      <c r="P354" s="240" t="s">
        <v>434</v>
      </c>
      <c r="Q354" s="85"/>
      <c r="R354" s="85"/>
      <c r="S354" s="85"/>
      <c r="T354" s="85"/>
      <c r="U354" s="85"/>
      <c r="V354" s="85"/>
      <c r="W354" s="85"/>
      <c r="X354" s="85"/>
      <c r="Y354" s="85"/>
      <c r="Z354" s="85"/>
      <c r="AA354" s="85"/>
      <c r="AB354" s="85"/>
      <c r="AC354" s="85"/>
      <c r="AD354" s="83" t="s">
        <v>140</v>
      </c>
      <c r="AE354" s="85">
        <v>500</v>
      </c>
      <c r="AF354" s="210"/>
      <c r="AG354" s="83"/>
      <c r="AH354" s="46"/>
      <c r="AI354" s="48"/>
      <c r="AJ354" s="48"/>
      <c r="AK354" s="48"/>
      <c r="AL354" s="48"/>
      <c r="AM354" s="210"/>
      <c r="AN354" s="85"/>
      <c r="AO354" s="85"/>
      <c r="AP354" s="85"/>
      <c r="AQ354" s="85"/>
      <c r="AR354" s="85"/>
      <c r="AS354" s="210"/>
      <c r="AT354" s="85"/>
      <c r="AU354" s="85"/>
      <c r="AV354" s="85"/>
      <c r="AW354" s="85"/>
      <c r="AX354" s="85"/>
      <c r="AY354" s="85"/>
      <c r="AZ354" s="85"/>
      <c r="BA354" s="85"/>
      <c r="BB354" s="85"/>
      <c r="BC354" s="85"/>
      <c r="BD354" s="85"/>
      <c r="BE354" s="85"/>
      <c r="BF354" s="85"/>
      <c r="BG354" s="85"/>
      <c r="BH354" s="85"/>
      <c r="BI354" s="85"/>
      <c r="BJ354" s="85"/>
      <c r="BL354" s="226">
        <f>IF(ISBLANK($G354),"",COUNTA($G$4:G354))</f>
        <v>351</v>
      </c>
      <c r="BM354" s="226"/>
      <c r="BN354" s="226"/>
      <c r="BO354" s="226"/>
    </row>
    <row r="355" spans="1:67" s="243" customFormat="1" ht="25" customHeight="1" x14ac:dyDescent="0.35">
      <c r="A355" s="85" t="s">
        <v>1498</v>
      </c>
      <c r="B355" s="82" t="s">
        <v>128</v>
      </c>
      <c r="C355" s="81" t="s">
        <v>129</v>
      </c>
      <c r="D355" s="229" t="s">
        <v>26</v>
      </c>
      <c r="E355" s="242" t="s">
        <v>1845</v>
      </c>
      <c r="F355" s="235" t="s">
        <v>1846</v>
      </c>
      <c r="G355" s="83" t="s">
        <v>432</v>
      </c>
      <c r="H355" s="85"/>
      <c r="I355" s="85" t="s">
        <v>131</v>
      </c>
      <c r="J355" s="85" t="s">
        <v>132</v>
      </c>
      <c r="K355" s="85" t="s">
        <v>435</v>
      </c>
      <c r="L355" s="85"/>
      <c r="M355" s="81" t="s">
        <v>133</v>
      </c>
      <c r="N355" s="85"/>
      <c r="O355" s="85"/>
      <c r="P355" s="240" t="s">
        <v>434</v>
      </c>
      <c r="Q355" s="85"/>
      <c r="R355" s="85"/>
      <c r="S355" s="85"/>
      <c r="T355" s="85"/>
      <c r="U355" s="85"/>
      <c r="V355" s="85"/>
      <c r="W355" s="85"/>
      <c r="X355" s="85"/>
      <c r="Y355" s="85"/>
      <c r="Z355" s="85"/>
      <c r="AA355" s="85"/>
      <c r="AB355" s="85"/>
      <c r="AC355" s="85"/>
      <c r="AD355" s="83" t="s">
        <v>140</v>
      </c>
      <c r="AE355" s="85">
        <v>700</v>
      </c>
      <c r="AF355" s="210"/>
      <c r="AG355" s="83"/>
      <c r="AH355" s="46"/>
      <c r="AI355" s="48"/>
      <c r="AJ355" s="48"/>
      <c r="AK355" s="48"/>
      <c r="AL355" s="48"/>
      <c r="AM355" s="210"/>
      <c r="AN355" s="85"/>
      <c r="AO355" s="85"/>
      <c r="AP355" s="85"/>
      <c r="AQ355" s="85"/>
      <c r="AR355" s="85"/>
      <c r="AS355" s="210"/>
      <c r="AT355" s="85"/>
      <c r="AU355" s="85"/>
      <c r="AV355" s="85"/>
      <c r="AW355" s="85"/>
      <c r="AX355" s="85"/>
      <c r="AY355" s="85"/>
      <c r="AZ355" s="85"/>
      <c r="BA355" s="85"/>
      <c r="BB355" s="85"/>
      <c r="BC355" s="85"/>
      <c r="BD355" s="85"/>
      <c r="BE355" s="85"/>
      <c r="BF355" s="85"/>
      <c r="BG355" s="85"/>
      <c r="BH355" s="85"/>
      <c r="BI355" s="85"/>
      <c r="BJ355" s="85"/>
      <c r="BL355" s="226">
        <f>IF(ISBLANK($G355),"",COUNTA($G$4:G355))</f>
        <v>352</v>
      </c>
      <c r="BM355" s="226"/>
      <c r="BN355" s="226"/>
      <c r="BO355" s="226"/>
    </row>
    <row r="356" spans="1:67" s="243" customFormat="1" ht="25" customHeight="1" x14ac:dyDescent="0.35">
      <c r="A356" s="85" t="s">
        <v>1498</v>
      </c>
      <c r="B356" s="82" t="s">
        <v>128</v>
      </c>
      <c r="C356" s="81" t="s">
        <v>129</v>
      </c>
      <c r="D356" s="229" t="s">
        <v>26</v>
      </c>
      <c r="E356" s="242" t="s">
        <v>1845</v>
      </c>
      <c r="F356" s="235" t="s">
        <v>1846</v>
      </c>
      <c r="G356" s="83" t="s">
        <v>432</v>
      </c>
      <c r="H356" s="85"/>
      <c r="I356" s="85" t="s">
        <v>131</v>
      </c>
      <c r="J356" s="85" t="s">
        <v>132</v>
      </c>
      <c r="K356" s="85">
        <v>10000</v>
      </c>
      <c r="L356" s="85"/>
      <c r="M356" s="81" t="s">
        <v>133</v>
      </c>
      <c r="N356" s="85"/>
      <c r="O356" s="85"/>
      <c r="P356" s="240" t="s">
        <v>434</v>
      </c>
      <c r="Q356" s="85"/>
      <c r="R356" s="85"/>
      <c r="S356" s="85"/>
      <c r="T356" s="85"/>
      <c r="U356" s="85"/>
      <c r="V356" s="85"/>
      <c r="W356" s="85"/>
      <c r="X356" s="85"/>
      <c r="Y356" s="85"/>
      <c r="Z356" s="85"/>
      <c r="AA356" s="85"/>
      <c r="AB356" s="85"/>
      <c r="AC356" s="85"/>
      <c r="AD356" s="83" t="s">
        <v>140</v>
      </c>
      <c r="AE356" s="85">
        <v>1000</v>
      </c>
      <c r="AF356" s="210"/>
      <c r="AG356" s="83"/>
      <c r="AH356" s="46"/>
      <c r="AI356" s="48"/>
      <c r="AJ356" s="48"/>
      <c r="AK356" s="48"/>
      <c r="AL356" s="48"/>
      <c r="AM356" s="210"/>
      <c r="AN356" s="85"/>
      <c r="AO356" s="85"/>
      <c r="AP356" s="85"/>
      <c r="AQ356" s="85"/>
      <c r="AR356" s="85"/>
      <c r="AS356" s="210"/>
      <c r="AT356" s="85"/>
      <c r="AU356" s="85"/>
      <c r="AV356" s="85"/>
      <c r="AW356" s="85"/>
      <c r="AX356" s="85"/>
      <c r="AY356" s="85"/>
      <c r="AZ356" s="85"/>
      <c r="BA356" s="85"/>
      <c r="BB356" s="85"/>
      <c r="BC356" s="85"/>
      <c r="BD356" s="85"/>
      <c r="BE356" s="85"/>
      <c r="BF356" s="85"/>
      <c r="BG356" s="85"/>
      <c r="BH356" s="85"/>
      <c r="BI356" s="85"/>
      <c r="BJ356" s="85"/>
      <c r="BL356" s="226">
        <f>IF(ISBLANK($G356),"",COUNTA($G$4:G356))</f>
        <v>353</v>
      </c>
      <c r="BM356" s="226"/>
      <c r="BN356" s="226"/>
      <c r="BO356" s="226"/>
    </row>
    <row r="357" spans="1:67" ht="25" customHeight="1" x14ac:dyDescent="0.35">
      <c r="A357" s="48" t="s">
        <v>1500</v>
      </c>
      <c r="B357" s="43" t="s">
        <v>128</v>
      </c>
      <c r="C357" s="10" t="s">
        <v>129</v>
      </c>
      <c r="D357" s="227" t="s">
        <v>39</v>
      </c>
      <c r="E357" s="8" t="s">
        <v>1847</v>
      </c>
      <c r="F357" s="235" t="s">
        <v>1848</v>
      </c>
      <c r="G357" s="60" t="s">
        <v>436</v>
      </c>
      <c r="H357" s="48"/>
      <c r="I357" s="48" t="s">
        <v>131</v>
      </c>
      <c r="J357" s="48" t="s">
        <v>132</v>
      </c>
      <c r="K357" s="48" t="s">
        <v>437</v>
      </c>
      <c r="L357" s="48"/>
      <c r="M357" s="10" t="s">
        <v>133</v>
      </c>
      <c r="N357" s="48"/>
      <c r="O357" s="48"/>
      <c r="P357" s="244" t="s">
        <v>438</v>
      </c>
      <c r="Q357" s="48"/>
      <c r="R357" s="48"/>
      <c r="S357" s="48"/>
      <c r="T357" s="48"/>
      <c r="U357" s="48"/>
      <c r="V357" s="48"/>
      <c r="W357" s="48"/>
      <c r="X357" s="48"/>
      <c r="Y357" s="48"/>
      <c r="Z357" s="48"/>
      <c r="AA357" s="48"/>
      <c r="AB357" s="48"/>
      <c r="AC357" s="48"/>
      <c r="AD357" s="46" t="s">
        <v>140</v>
      </c>
      <c r="AE357" s="48">
        <v>2000</v>
      </c>
      <c r="AF357" s="210"/>
      <c r="AG357" s="46"/>
      <c r="AH357" s="46"/>
      <c r="AI357" s="48"/>
      <c r="AJ357" s="48"/>
      <c r="AK357" s="48"/>
      <c r="AL357" s="48"/>
      <c r="AM357" s="210"/>
      <c r="AN357" s="48"/>
      <c r="AO357" s="48"/>
      <c r="AP357" s="48"/>
      <c r="AQ357" s="48"/>
      <c r="AR357" s="48"/>
      <c r="AS357" s="210"/>
      <c r="AT357" s="48"/>
      <c r="AU357" s="48"/>
      <c r="AV357" s="48"/>
      <c r="AW357" s="48"/>
      <c r="AX357" s="48"/>
      <c r="AY357" s="48"/>
      <c r="AZ357" s="48"/>
      <c r="BA357" s="48"/>
      <c r="BB357" s="48"/>
      <c r="BC357" s="48"/>
      <c r="BD357" s="48"/>
      <c r="BE357" s="48"/>
      <c r="BF357" s="48"/>
      <c r="BG357" s="48"/>
      <c r="BH357" s="48"/>
      <c r="BI357" s="48"/>
      <c r="BJ357" s="48"/>
      <c r="BL357" s="226">
        <f>IF(ISBLANK($G357),"",COUNTA($G$4:G357))</f>
        <v>354</v>
      </c>
      <c r="BM357" s="226"/>
      <c r="BN357" s="226"/>
      <c r="BO357" s="226"/>
    </row>
    <row r="358" spans="1:67" ht="25" customHeight="1" x14ac:dyDescent="0.35">
      <c r="A358" s="48" t="s">
        <v>1500</v>
      </c>
      <c r="B358" s="43" t="s">
        <v>128</v>
      </c>
      <c r="C358" s="10" t="s">
        <v>129</v>
      </c>
      <c r="D358" s="227" t="s">
        <v>39</v>
      </c>
      <c r="E358" s="8" t="s">
        <v>1847</v>
      </c>
      <c r="F358" s="235" t="s">
        <v>1848</v>
      </c>
      <c r="G358" s="60" t="s">
        <v>439</v>
      </c>
      <c r="H358" s="48"/>
      <c r="I358" s="48" t="s">
        <v>131</v>
      </c>
      <c r="J358" s="48" t="s">
        <v>132</v>
      </c>
      <c r="K358" s="48" t="s">
        <v>440</v>
      </c>
      <c r="L358" s="48"/>
      <c r="M358" s="10" t="s">
        <v>133</v>
      </c>
      <c r="N358" s="48"/>
      <c r="O358" s="48"/>
      <c r="P358" s="244" t="s">
        <v>441</v>
      </c>
      <c r="Q358" s="48"/>
      <c r="R358" s="48"/>
      <c r="S358" s="48"/>
      <c r="T358" s="48"/>
      <c r="U358" s="48"/>
      <c r="V358" s="48"/>
      <c r="W358" s="48"/>
      <c r="X358" s="48"/>
      <c r="Y358" s="48"/>
      <c r="Z358" s="48"/>
      <c r="AA358" s="48"/>
      <c r="AB358" s="48"/>
      <c r="AC358" s="48"/>
      <c r="AD358" s="46" t="s">
        <v>140</v>
      </c>
      <c r="AE358" s="48">
        <v>4000</v>
      </c>
      <c r="AF358" s="210"/>
      <c r="AG358" s="46"/>
      <c r="AH358" s="46"/>
      <c r="AI358" s="48"/>
      <c r="AJ358" s="48"/>
      <c r="AK358" s="48"/>
      <c r="AL358" s="48"/>
      <c r="AM358" s="210"/>
      <c r="AN358" s="48"/>
      <c r="AO358" s="48"/>
      <c r="AP358" s="48"/>
      <c r="AQ358" s="48"/>
      <c r="AR358" s="48"/>
      <c r="AS358" s="210"/>
      <c r="AT358" s="48"/>
      <c r="AU358" s="48"/>
      <c r="AV358" s="48"/>
      <c r="AW358" s="48"/>
      <c r="AX358" s="48"/>
      <c r="AY358" s="48"/>
      <c r="AZ358" s="48"/>
      <c r="BA358" s="48"/>
      <c r="BB358" s="48"/>
      <c r="BC358" s="48"/>
      <c r="BD358" s="48"/>
      <c r="BE358" s="48"/>
      <c r="BF358" s="48"/>
      <c r="BG358" s="48"/>
      <c r="BH358" s="48"/>
      <c r="BI358" s="48"/>
      <c r="BJ358" s="48"/>
      <c r="BL358" s="226">
        <f>IF(ISBLANK($G358),"",COUNTA($G$4:G358))</f>
        <v>355</v>
      </c>
      <c r="BM358" s="226"/>
      <c r="BN358" s="226"/>
      <c r="BO358" s="226"/>
    </row>
    <row r="359" spans="1:67" ht="25" customHeight="1" x14ac:dyDescent="0.35">
      <c r="A359" s="48" t="s">
        <v>1500</v>
      </c>
      <c r="B359" s="43" t="s">
        <v>128</v>
      </c>
      <c r="C359" s="10" t="s">
        <v>129</v>
      </c>
      <c r="D359" s="227" t="s">
        <v>39</v>
      </c>
      <c r="E359" s="8" t="s">
        <v>1847</v>
      </c>
      <c r="F359" s="235" t="s">
        <v>1848</v>
      </c>
      <c r="G359" s="60" t="s">
        <v>442</v>
      </c>
      <c r="H359" s="48"/>
      <c r="I359" s="48" t="s">
        <v>131</v>
      </c>
      <c r="J359" s="48" t="s">
        <v>132</v>
      </c>
      <c r="K359" s="48" t="s">
        <v>443</v>
      </c>
      <c r="L359" s="48"/>
      <c r="M359" s="10" t="s">
        <v>133</v>
      </c>
      <c r="N359" s="48"/>
      <c r="O359" s="48"/>
      <c r="P359" s="48" t="s">
        <v>444</v>
      </c>
      <c r="Q359" s="48"/>
      <c r="R359" s="48"/>
      <c r="S359" s="48"/>
      <c r="T359" s="48"/>
      <c r="U359" s="48"/>
      <c r="V359" s="48"/>
      <c r="W359" s="48"/>
      <c r="X359" s="48"/>
      <c r="Y359" s="48"/>
      <c r="Z359" s="48"/>
      <c r="AA359" s="48"/>
      <c r="AB359" s="48"/>
      <c r="AC359" s="48"/>
      <c r="AD359" s="46" t="s">
        <v>140</v>
      </c>
      <c r="AE359" s="48">
        <v>10000</v>
      </c>
      <c r="AF359" s="210"/>
      <c r="AG359" s="46"/>
      <c r="AH359" s="46"/>
      <c r="AI359" s="48"/>
      <c r="AJ359" s="48"/>
      <c r="AK359" s="48"/>
      <c r="AL359" s="48"/>
      <c r="AM359" s="210"/>
      <c r="AN359" s="48"/>
      <c r="AO359" s="48"/>
      <c r="AP359" s="48"/>
      <c r="AQ359" s="48"/>
      <c r="AR359" s="48"/>
      <c r="AS359" s="210"/>
      <c r="AT359" s="48"/>
      <c r="AU359" s="48"/>
      <c r="AV359" s="48"/>
      <c r="AW359" s="48"/>
      <c r="AX359" s="48"/>
      <c r="AY359" s="48"/>
      <c r="AZ359" s="48"/>
      <c r="BA359" s="48"/>
      <c r="BB359" s="48"/>
      <c r="BC359" s="48"/>
      <c r="BD359" s="48"/>
      <c r="BE359" s="48"/>
      <c r="BF359" s="48"/>
      <c r="BG359" s="48"/>
      <c r="BH359" s="48"/>
      <c r="BI359" s="48"/>
      <c r="BJ359" s="48"/>
      <c r="BL359" s="226">
        <f>IF(ISBLANK($G359),"",COUNTA($G$4:G359))</f>
        <v>356</v>
      </c>
      <c r="BM359" s="226"/>
      <c r="BN359" s="226"/>
      <c r="BO359" s="226"/>
    </row>
    <row r="360" spans="1:67" ht="25" customHeight="1" x14ac:dyDescent="0.35">
      <c r="A360" s="48" t="s">
        <v>1502</v>
      </c>
      <c r="B360" s="43" t="s">
        <v>128</v>
      </c>
      <c r="C360" s="10" t="s">
        <v>129</v>
      </c>
      <c r="D360" s="227" t="s">
        <v>39</v>
      </c>
      <c r="E360" s="8" t="s">
        <v>1849</v>
      </c>
      <c r="F360" s="235" t="s">
        <v>1850</v>
      </c>
      <c r="G360" s="60" t="s">
        <v>436</v>
      </c>
      <c r="H360" s="48"/>
      <c r="I360" s="48" t="s">
        <v>131</v>
      </c>
      <c r="J360" s="48" t="s">
        <v>132</v>
      </c>
      <c r="K360" s="48" t="s">
        <v>437</v>
      </c>
      <c r="L360" s="48"/>
      <c r="M360" s="10" t="s">
        <v>133</v>
      </c>
      <c r="N360" s="48"/>
      <c r="O360" s="48"/>
      <c r="P360" s="244" t="s">
        <v>438</v>
      </c>
      <c r="Q360" s="48"/>
      <c r="R360" s="48"/>
      <c r="S360" s="48"/>
      <c r="T360" s="48"/>
      <c r="U360" s="48"/>
      <c r="V360" s="48"/>
      <c r="W360" s="48"/>
      <c r="X360" s="48"/>
      <c r="Y360" s="48"/>
      <c r="Z360" s="48"/>
      <c r="AA360" s="48"/>
      <c r="AB360" s="48"/>
      <c r="AC360" s="48"/>
      <c r="AD360" s="46" t="s">
        <v>140</v>
      </c>
      <c r="AE360" s="48">
        <v>2000</v>
      </c>
      <c r="AF360" s="210"/>
      <c r="AG360" s="46"/>
      <c r="AH360" s="46"/>
      <c r="AI360" s="48"/>
      <c r="AJ360" s="48"/>
      <c r="AK360" s="48"/>
      <c r="AL360" s="48"/>
      <c r="AM360" s="210"/>
      <c r="AN360" s="48"/>
      <c r="AO360" s="48"/>
      <c r="AP360" s="48"/>
      <c r="AQ360" s="48"/>
      <c r="AR360" s="48"/>
      <c r="AS360" s="210"/>
      <c r="AT360" s="48"/>
      <c r="AU360" s="48"/>
      <c r="AV360" s="48"/>
      <c r="AW360" s="48"/>
      <c r="AX360" s="48"/>
      <c r="AY360" s="48"/>
      <c r="AZ360" s="48"/>
      <c r="BA360" s="48"/>
      <c r="BB360" s="48"/>
      <c r="BC360" s="48"/>
      <c r="BD360" s="48"/>
      <c r="BE360" s="48"/>
      <c r="BF360" s="48"/>
      <c r="BG360" s="48"/>
      <c r="BH360" s="48"/>
      <c r="BI360" s="48"/>
      <c r="BJ360" s="48"/>
      <c r="BL360" s="226">
        <f>IF(ISBLANK($G360),"",COUNTA($G$4:G360))</f>
        <v>357</v>
      </c>
      <c r="BM360" s="226"/>
      <c r="BN360" s="226"/>
      <c r="BO360" s="226"/>
    </row>
    <row r="361" spans="1:67" ht="25" customHeight="1" x14ac:dyDescent="0.35">
      <c r="A361" s="48" t="s">
        <v>1502</v>
      </c>
      <c r="B361" s="43" t="s">
        <v>128</v>
      </c>
      <c r="C361" s="10" t="s">
        <v>129</v>
      </c>
      <c r="D361" s="227" t="s">
        <v>39</v>
      </c>
      <c r="E361" s="8" t="s">
        <v>1849</v>
      </c>
      <c r="F361" s="235" t="s">
        <v>1850</v>
      </c>
      <c r="G361" s="60" t="s">
        <v>439</v>
      </c>
      <c r="H361" s="48"/>
      <c r="I361" s="48" t="s">
        <v>131</v>
      </c>
      <c r="J361" s="48" t="s">
        <v>132</v>
      </c>
      <c r="K361" s="48" t="s">
        <v>440</v>
      </c>
      <c r="L361" s="48"/>
      <c r="M361" s="10" t="s">
        <v>133</v>
      </c>
      <c r="N361" s="48"/>
      <c r="O361" s="48"/>
      <c r="P361" s="244" t="s">
        <v>441</v>
      </c>
      <c r="Q361" s="48"/>
      <c r="R361" s="48"/>
      <c r="S361" s="48"/>
      <c r="T361" s="48"/>
      <c r="U361" s="48"/>
      <c r="V361" s="48"/>
      <c r="W361" s="48"/>
      <c r="X361" s="48"/>
      <c r="Y361" s="48"/>
      <c r="Z361" s="48"/>
      <c r="AA361" s="48"/>
      <c r="AB361" s="48"/>
      <c r="AC361" s="48"/>
      <c r="AD361" s="46" t="s">
        <v>140</v>
      </c>
      <c r="AE361" s="48">
        <v>4000</v>
      </c>
      <c r="AF361" s="210"/>
      <c r="AG361" s="46"/>
      <c r="AH361" s="46"/>
      <c r="AI361" s="48"/>
      <c r="AJ361" s="48"/>
      <c r="AK361" s="48"/>
      <c r="AL361" s="48"/>
      <c r="AM361" s="210"/>
      <c r="AN361" s="48"/>
      <c r="AO361" s="48"/>
      <c r="AP361" s="48"/>
      <c r="AQ361" s="48"/>
      <c r="AR361" s="48"/>
      <c r="AS361" s="210"/>
      <c r="AT361" s="48"/>
      <c r="AU361" s="48"/>
      <c r="AV361" s="48"/>
      <c r="AW361" s="48"/>
      <c r="AX361" s="48"/>
      <c r="AY361" s="48"/>
      <c r="AZ361" s="48"/>
      <c r="BA361" s="48"/>
      <c r="BB361" s="48"/>
      <c r="BC361" s="48"/>
      <c r="BD361" s="48"/>
      <c r="BE361" s="48"/>
      <c r="BF361" s="48"/>
      <c r="BG361" s="48"/>
      <c r="BH361" s="48"/>
      <c r="BI361" s="48"/>
      <c r="BJ361" s="48"/>
      <c r="BL361" s="226">
        <f>IF(ISBLANK($G361),"",COUNTA($G$4:G361))</f>
        <v>358</v>
      </c>
      <c r="BM361" s="226"/>
      <c r="BN361" s="226"/>
      <c r="BO361" s="226"/>
    </row>
    <row r="362" spans="1:67" ht="25" customHeight="1" x14ac:dyDescent="0.35">
      <c r="A362" s="48" t="s">
        <v>1502</v>
      </c>
      <c r="B362" s="43" t="s">
        <v>128</v>
      </c>
      <c r="C362" s="10" t="s">
        <v>129</v>
      </c>
      <c r="D362" s="227" t="s">
        <v>39</v>
      </c>
      <c r="E362" s="8" t="s">
        <v>1849</v>
      </c>
      <c r="F362" s="235" t="s">
        <v>1850</v>
      </c>
      <c r="G362" s="60" t="s">
        <v>442</v>
      </c>
      <c r="H362" s="48"/>
      <c r="I362" s="48" t="s">
        <v>131</v>
      </c>
      <c r="J362" s="48" t="s">
        <v>132</v>
      </c>
      <c r="K362" s="48" t="s">
        <v>443</v>
      </c>
      <c r="L362" s="48"/>
      <c r="M362" s="10" t="s">
        <v>133</v>
      </c>
      <c r="N362" s="48"/>
      <c r="O362" s="48"/>
      <c r="P362" s="48" t="s">
        <v>444</v>
      </c>
      <c r="Q362" s="48"/>
      <c r="R362" s="48"/>
      <c r="S362" s="48"/>
      <c r="T362" s="48"/>
      <c r="U362" s="48"/>
      <c r="V362" s="48"/>
      <c r="W362" s="48"/>
      <c r="X362" s="48"/>
      <c r="Y362" s="48"/>
      <c r="Z362" s="48"/>
      <c r="AA362" s="48"/>
      <c r="AB362" s="48"/>
      <c r="AC362" s="48"/>
      <c r="AD362" s="46" t="s">
        <v>140</v>
      </c>
      <c r="AE362" s="48">
        <v>10000</v>
      </c>
      <c r="AF362" s="210"/>
      <c r="AG362" s="46"/>
      <c r="AH362" s="46"/>
      <c r="AI362" s="48"/>
      <c r="AJ362" s="48"/>
      <c r="AK362" s="48"/>
      <c r="AL362" s="48"/>
      <c r="AM362" s="210"/>
      <c r="AN362" s="48"/>
      <c r="AO362" s="48"/>
      <c r="AP362" s="48"/>
      <c r="AQ362" s="48"/>
      <c r="AR362" s="48"/>
      <c r="AS362" s="210"/>
      <c r="AT362" s="48"/>
      <c r="AU362" s="48"/>
      <c r="AV362" s="48"/>
      <c r="AW362" s="48"/>
      <c r="AX362" s="48"/>
      <c r="AY362" s="48"/>
      <c r="AZ362" s="48"/>
      <c r="BA362" s="48"/>
      <c r="BB362" s="48"/>
      <c r="BC362" s="48"/>
      <c r="BD362" s="48"/>
      <c r="BE362" s="48"/>
      <c r="BF362" s="48"/>
      <c r="BG362" s="48"/>
      <c r="BH362" s="48"/>
      <c r="BI362" s="48"/>
      <c r="BJ362" s="48"/>
      <c r="BL362" s="226">
        <f>IF(ISBLANK($G362),"",COUNTA($G$4:G362))</f>
        <v>359</v>
      </c>
      <c r="BM362" s="226"/>
      <c r="BN362" s="226"/>
      <c r="BO362" s="226"/>
    </row>
    <row r="363" spans="1:67" s="143" customFormat="1" ht="25" customHeight="1" x14ac:dyDescent="0.35">
      <c r="A363" s="108" t="s">
        <v>1504</v>
      </c>
      <c r="B363" s="108" t="s">
        <v>128</v>
      </c>
      <c r="C363" s="108" t="s">
        <v>129</v>
      </c>
      <c r="D363" s="227" t="s">
        <v>43</v>
      </c>
      <c r="E363" s="245" t="s">
        <v>1593</v>
      </c>
      <c r="F363" s="235" t="s">
        <v>1594</v>
      </c>
      <c r="G363" s="109">
        <v>15</v>
      </c>
      <c r="H363" s="108" t="s">
        <v>130</v>
      </c>
      <c r="I363" s="108" t="s">
        <v>131</v>
      </c>
      <c r="J363" s="108" t="s">
        <v>132</v>
      </c>
      <c r="K363" s="108">
        <v>1000</v>
      </c>
      <c r="L363" s="235" t="s">
        <v>1562</v>
      </c>
      <c r="M363" s="108" t="s">
        <v>133</v>
      </c>
      <c r="N363" s="108"/>
      <c r="O363" s="108"/>
      <c r="P363" s="108" t="s">
        <v>447</v>
      </c>
      <c r="Q363" s="108" t="s">
        <v>136</v>
      </c>
      <c r="R363" s="108"/>
      <c r="S363" s="108"/>
      <c r="T363" s="108"/>
      <c r="U363" s="108"/>
      <c r="V363" s="108"/>
      <c r="W363" s="108"/>
      <c r="X363" s="108" t="s">
        <v>137</v>
      </c>
      <c r="Y363" s="108"/>
      <c r="Z363" s="108"/>
      <c r="AA363" s="108" t="s">
        <v>154</v>
      </c>
      <c r="AB363" s="108">
        <v>3</v>
      </c>
      <c r="AC363" s="108" t="s">
        <v>139</v>
      </c>
      <c r="AD363" s="108" t="s">
        <v>140</v>
      </c>
      <c r="AE363" s="108">
        <f t="shared" ref="AE363:AE366" si="13">10%*K363</f>
        <v>100</v>
      </c>
      <c r="AF363" s="210"/>
      <c r="AG363" s="110"/>
      <c r="AH363" s="110"/>
      <c r="AI363" s="108"/>
      <c r="AJ363" s="108"/>
      <c r="AK363" s="108"/>
      <c r="AL363" s="108"/>
      <c r="AM363" s="210"/>
      <c r="AN363" s="108" t="s">
        <v>142</v>
      </c>
      <c r="AO363" s="108" t="s">
        <v>143</v>
      </c>
      <c r="AP363" s="108">
        <v>1</v>
      </c>
      <c r="AQ363" s="108"/>
      <c r="AR363" s="108"/>
      <c r="AS363" s="210"/>
      <c r="AT363" s="108"/>
      <c r="AU363" s="108"/>
      <c r="AV363" s="108"/>
      <c r="AW363" s="108"/>
      <c r="AX363" s="108"/>
      <c r="AY363" s="108"/>
      <c r="AZ363" s="108"/>
      <c r="BA363" s="108"/>
      <c r="BB363" s="108"/>
      <c r="BC363" s="108"/>
      <c r="BD363" s="108"/>
      <c r="BE363" s="108" t="s">
        <v>449</v>
      </c>
      <c r="BF363" s="108" t="s">
        <v>450</v>
      </c>
      <c r="BG363" s="108" t="s">
        <v>451</v>
      </c>
      <c r="BH363" s="108" t="s">
        <v>452</v>
      </c>
      <c r="BI363" s="108" t="s">
        <v>453</v>
      </c>
      <c r="BJ363" s="108" t="s">
        <v>454</v>
      </c>
      <c r="BL363" s="226">
        <f>IF(ISBLANK($G363),"",COUNTA($G$4:G363))</f>
        <v>360</v>
      </c>
      <c r="BM363" s="226"/>
      <c r="BN363" s="226"/>
      <c r="BO363" s="226"/>
    </row>
    <row r="364" spans="1:67" s="143" customFormat="1" ht="25" customHeight="1" x14ac:dyDescent="0.35">
      <c r="A364" s="108" t="s">
        <v>1506</v>
      </c>
      <c r="B364" s="108" t="s">
        <v>128</v>
      </c>
      <c r="C364" s="108" t="s">
        <v>129</v>
      </c>
      <c r="D364" s="227" t="s">
        <v>43</v>
      </c>
      <c r="E364" s="245" t="s">
        <v>1593</v>
      </c>
      <c r="F364" s="235" t="s">
        <v>1594</v>
      </c>
      <c r="G364" s="109">
        <v>16</v>
      </c>
      <c r="H364" s="108" t="s">
        <v>130</v>
      </c>
      <c r="I364" s="108" t="s">
        <v>131</v>
      </c>
      <c r="J364" s="108" t="s">
        <v>147</v>
      </c>
      <c r="K364" s="108">
        <v>1000</v>
      </c>
      <c r="L364" s="235" t="s">
        <v>1563</v>
      </c>
      <c r="M364" s="108" t="s">
        <v>133</v>
      </c>
      <c r="N364" s="108"/>
      <c r="O364" s="108"/>
      <c r="P364" s="108" t="s">
        <v>144</v>
      </c>
      <c r="Q364" s="108" t="s">
        <v>136</v>
      </c>
      <c r="R364" s="108"/>
      <c r="S364" s="108"/>
      <c r="T364" s="108"/>
      <c r="U364" s="108"/>
      <c r="V364" s="108"/>
      <c r="W364" s="108"/>
      <c r="X364" s="108" t="s">
        <v>137</v>
      </c>
      <c r="Y364" s="108"/>
      <c r="Z364" s="108"/>
      <c r="AA364" s="108" t="s">
        <v>154</v>
      </c>
      <c r="AB364" s="108">
        <v>3</v>
      </c>
      <c r="AC364" s="108" t="s">
        <v>139</v>
      </c>
      <c r="AD364" s="108" t="s">
        <v>140</v>
      </c>
      <c r="AE364" s="108">
        <f t="shared" si="13"/>
        <v>100</v>
      </c>
      <c r="AF364" s="210"/>
      <c r="AG364" s="110"/>
      <c r="AH364" s="110"/>
      <c r="AI364" s="108"/>
      <c r="AJ364" s="108"/>
      <c r="AK364" s="108"/>
      <c r="AL364" s="108"/>
      <c r="AM364" s="210"/>
      <c r="AN364" s="108" t="s">
        <v>142</v>
      </c>
      <c r="AO364" s="108" t="s">
        <v>143</v>
      </c>
      <c r="AP364" s="108">
        <v>1</v>
      </c>
      <c r="AQ364" s="108"/>
      <c r="AR364" s="108"/>
      <c r="AS364" s="210"/>
      <c r="AT364" s="108"/>
      <c r="AU364" s="108"/>
      <c r="AV364" s="108"/>
      <c r="AW364" s="108"/>
      <c r="AX364" s="108"/>
      <c r="AY364" s="108"/>
      <c r="AZ364" s="108"/>
      <c r="BA364" s="108"/>
      <c r="BB364" s="108"/>
      <c r="BC364" s="108"/>
      <c r="BD364" s="108"/>
      <c r="BE364" s="108" t="s">
        <v>449</v>
      </c>
      <c r="BF364" s="108" t="s">
        <v>450</v>
      </c>
      <c r="BG364" s="108" t="s">
        <v>451</v>
      </c>
      <c r="BH364" s="108" t="s">
        <v>452</v>
      </c>
      <c r="BI364" s="108" t="s">
        <v>453</v>
      </c>
      <c r="BJ364" s="108" t="s">
        <v>454</v>
      </c>
      <c r="BL364" s="226">
        <f>IF(ISBLANK($G364),"",COUNTA($G$4:G364))</f>
        <v>361</v>
      </c>
      <c r="BM364" s="226"/>
      <c r="BN364" s="226"/>
      <c r="BO364" s="226"/>
    </row>
    <row r="365" spans="1:67" s="143" customFormat="1" ht="25" customHeight="1" x14ac:dyDescent="0.35">
      <c r="A365" s="108" t="s">
        <v>1508</v>
      </c>
      <c r="B365" s="108" t="s">
        <v>128</v>
      </c>
      <c r="C365" s="108" t="s">
        <v>129</v>
      </c>
      <c r="D365" s="227" t="s">
        <v>41</v>
      </c>
      <c r="E365" s="245" t="s">
        <v>1851</v>
      </c>
      <c r="F365" s="235" t="s">
        <v>1852</v>
      </c>
      <c r="G365" s="109">
        <v>36</v>
      </c>
      <c r="H365" s="108" t="s">
        <v>130</v>
      </c>
      <c r="I365" s="108" t="s">
        <v>205</v>
      </c>
      <c r="J365" s="108" t="s">
        <v>147</v>
      </c>
      <c r="K365" s="108">
        <v>50</v>
      </c>
      <c r="L365" s="108"/>
      <c r="M365" s="108" t="s">
        <v>133</v>
      </c>
      <c r="N365" s="108"/>
      <c r="O365" s="108"/>
      <c r="P365" s="108" t="s">
        <v>149</v>
      </c>
      <c r="Q365" s="108"/>
      <c r="R365" s="108"/>
      <c r="S365" s="108"/>
      <c r="T365" s="108"/>
      <c r="U365" s="108"/>
      <c r="V365" s="108"/>
      <c r="W365" s="108"/>
      <c r="X365" s="108" t="s">
        <v>137</v>
      </c>
      <c r="Y365" s="108"/>
      <c r="Z365" s="108"/>
      <c r="AA365" s="108" t="s">
        <v>154</v>
      </c>
      <c r="AB365" s="108">
        <v>3</v>
      </c>
      <c r="AC365" s="108" t="s">
        <v>139</v>
      </c>
      <c r="AD365" s="108" t="s">
        <v>140</v>
      </c>
      <c r="AE365" s="108">
        <f t="shared" si="13"/>
        <v>5</v>
      </c>
      <c r="AF365" s="210"/>
      <c r="AG365" s="110"/>
      <c r="AH365" s="110"/>
      <c r="AI365" s="108"/>
      <c r="AJ365" s="108"/>
      <c r="AK365" s="108"/>
      <c r="AL365" s="108"/>
      <c r="AM365" s="210"/>
      <c r="AN365" s="108" t="s">
        <v>142</v>
      </c>
      <c r="AO365" s="108" t="s">
        <v>143</v>
      </c>
      <c r="AP365" s="108">
        <v>1</v>
      </c>
      <c r="AQ365" s="108"/>
      <c r="AR365" s="108"/>
      <c r="AS365" s="210"/>
      <c r="AT365" s="108"/>
      <c r="AU365" s="108"/>
      <c r="AV365" s="108"/>
      <c r="AW365" s="108"/>
      <c r="AX365" s="108"/>
      <c r="AY365" s="108"/>
      <c r="AZ365" s="108"/>
      <c r="BA365" s="108"/>
      <c r="BB365" s="108"/>
      <c r="BC365" s="108"/>
      <c r="BD365" s="108"/>
      <c r="BE365" s="108"/>
      <c r="BF365" s="108"/>
      <c r="BG365" s="108"/>
      <c r="BH365" s="108"/>
      <c r="BI365" s="108"/>
      <c r="BJ365" s="108"/>
      <c r="BL365" s="226">
        <f>IF(ISBLANK($G365),"",COUNTA($G$4:G365))</f>
        <v>362</v>
      </c>
      <c r="BM365" s="226"/>
      <c r="BN365" s="226"/>
      <c r="BO365" s="226"/>
    </row>
    <row r="366" spans="1:67" s="143" customFormat="1" ht="25" customHeight="1" x14ac:dyDescent="0.35">
      <c r="A366" s="108" t="s">
        <v>1510</v>
      </c>
      <c r="B366" s="108" t="s">
        <v>128</v>
      </c>
      <c r="C366" s="108" t="s">
        <v>129</v>
      </c>
      <c r="D366" s="227" t="s">
        <v>41</v>
      </c>
      <c r="E366" s="245" t="s">
        <v>1853</v>
      </c>
      <c r="F366" s="235" t="s">
        <v>1854</v>
      </c>
      <c r="G366" s="109">
        <v>37</v>
      </c>
      <c r="H366" s="108" t="s">
        <v>130</v>
      </c>
      <c r="I366" s="108" t="s">
        <v>205</v>
      </c>
      <c r="J366" s="108" t="s">
        <v>159</v>
      </c>
      <c r="K366" s="108">
        <v>50</v>
      </c>
      <c r="L366" s="108"/>
      <c r="M366" s="108" t="s">
        <v>133</v>
      </c>
      <c r="N366" s="108"/>
      <c r="O366" s="108"/>
      <c r="P366" s="108" t="s">
        <v>149</v>
      </c>
      <c r="Q366" s="108"/>
      <c r="R366" s="108"/>
      <c r="S366" s="108"/>
      <c r="T366" s="108"/>
      <c r="U366" s="108"/>
      <c r="V366" s="108"/>
      <c r="W366" s="108"/>
      <c r="X366" s="108" t="s">
        <v>137</v>
      </c>
      <c r="Y366" s="108"/>
      <c r="Z366" s="108"/>
      <c r="AA366" s="108" t="s">
        <v>154</v>
      </c>
      <c r="AB366" s="108">
        <v>3</v>
      </c>
      <c r="AC366" s="108" t="s">
        <v>139</v>
      </c>
      <c r="AD366" s="108" t="s">
        <v>140</v>
      </c>
      <c r="AE366" s="108">
        <f t="shared" si="13"/>
        <v>5</v>
      </c>
      <c r="AF366" s="210"/>
      <c r="AG366" s="110"/>
      <c r="AH366" s="110"/>
      <c r="AI366" s="108"/>
      <c r="AJ366" s="108"/>
      <c r="AK366" s="108"/>
      <c r="AL366" s="108"/>
      <c r="AM366" s="210"/>
      <c r="AN366" s="108" t="s">
        <v>142</v>
      </c>
      <c r="AO366" s="108" t="s">
        <v>143</v>
      </c>
      <c r="AP366" s="108">
        <v>1</v>
      </c>
      <c r="AQ366" s="108"/>
      <c r="AR366" s="108"/>
      <c r="AS366" s="210"/>
      <c r="AT366" s="108"/>
      <c r="AU366" s="108"/>
      <c r="AV366" s="108"/>
      <c r="AW366" s="108"/>
      <c r="AX366" s="108"/>
      <c r="AY366" s="108"/>
      <c r="AZ366" s="108"/>
      <c r="BA366" s="108"/>
      <c r="BB366" s="108"/>
      <c r="BC366" s="108"/>
      <c r="BD366" s="108"/>
      <c r="BE366" s="108"/>
      <c r="BF366" s="108"/>
      <c r="BG366" s="108"/>
      <c r="BH366" s="108"/>
      <c r="BI366" s="108"/>
      <c r="BJ366" s="108"/>
      <c r="BL366" s="226">
        <f>IF(ISBLANK($G366),"",COUNTA($G$4:G366))</f>
        <v>363</v>
      </c>
      <c r="BM366" s="226"/>
      <c r="BN366" s="226"/>
      <c r="BO366" s="226"/>
    </row>
    <row r="367" spans="1:67" ht="25" customHeight="1" x14ac:dyDescent="0.35">
      <c r="A367" s="48"/>
      <c r="B367" s="48"/>
      <c r="C367" s="48"/>
      <c r="D367" s="48"/>
      <c r="E367" s="8"/>
      <c r="F367" s="108"/>
      <c r="G367" s="60"/>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210"/>
      <c r="AG367" s="2"/>
      <c r="AH367" s="46"/>
      <c r="AI367" s="48"/>
      <c r="AJ367" s="48"/>
      <c r="AK367" s="48"/>
      <c r="AL367" s="48"/>
      <c r="AM367" s="210"/>
      <c r="AN367" s="48"/>
      <c r="AO367" s="48"/>
      <c r="AP367" s="48"/>
      <c r="AQ367" s="48"/>
      <c r="AR367" s="48"/>
      <c r="AS367" s="210"/>
      <c r="AT367" s="48"/>
      <c r="AU367" s="48"/>
      <c r="AV367" s="48"/>
      <c r="AW367" s="48"/>
      <c r="AX367" s="48"/>
      <c r="AY367" s="48"/>
      <c r="AZ367" s="48"/>
      <c r="BA367" s="48"/>
      <c r="BB367" s="48"/>
      <c r="BC367" s="48"/>
      <c r="BD367" s="48"/>
      <c r="BE367" s="48"/>
      <c r="BF367" s="48"/>
      <c r="BG367" s="48"/>
      <c r="BH367" s="48"/>
      <c r="BI367" s="48"/>
      <c r="BJ367" s="48"/>
    </row>
  </sheetData>
  <autoFilter ref="A3:BJ366" xr:uid="{00000000-0001-0000-0300-000000000000}"/>
  <mergeCells count="6">
    <mergeCell ref="AY2:AZ2"/>
    <mergeCell ref="R1:AH1"/>
    <mergeCell ref="I2:N2"/>
    <mergeCell ref="W2:AH2"/>
    <mergeCell ref="AN2:AR2"/>
    <mergeCell ref="AT2:AX2"/>
  </mergeCells>
  <conditionalFormatting sqref="E4:F9">
    <cfRule type="expression" dxfId="11" priority="12" stopIfTrue="1">
      <formula>IF($L4=1,1,0)</formula>
    </cfRule>
  </conditionalFormatting>
  <conditionalFormatting sqref="E159:F164">
    <cfRule type="expression" dxfId="10" priority="8" stopIfTrue="1">
      <formula>IF($L159=1,1,0)</formula>
    </cfRule>
  </conditionalFormatting>
  <conditionalFormatting sqref="E169:F170">
    <cfRule type="expression" dxfId="9" priority="11" stopIfTrue="1">
      <formula>IF($L169=1,1,0)</formula>
    </cfRule>
  </conditionalFormatting>
  <conditionalFormatting sqref="E187:F188">
    <cfRule type="expression" dxfId="8" priority="10" stopIfTrue="1">
      <formula>IF($L187=1,1,0)</formula>
    </cfRule>
  </conditionalFormatting>
  <conditionalFormatting sqref="E225:F226">
    <cfRule type="expression" dxfId="7" priority="9" stopIfTrue="1">
      <formula>IF($L225=1,1,0)</formula>
    </cfRule>
  </conditionalFormatting>
  <conditionalFormatting sqref="E251:F252">
    <cfRule type="expression" dxfId="6" priority="7" stopIfTrue="1">
      <formula>IF($L251=1,1,0)</formula>
    </cfRule>
  </conditionalFormatting>
  <conditionalFormatting sqref="E259:F260">
    <cfRule type="expression" dxfId="5" priority="6" stopIfTrue="1">
      <formula>IF($L259=1,1,0)</formula>
    </cfRule>
  </conditionalFormatting>
  <conditionalFormatting sqref="E265:F268">
    <cfRule type="expression" dxfId="4" priority="5" stopIfTrue="1">
      <formula>IF($L265=1,1,0)</formula>
    </cfRule>
  </conditionalFormatting>
  <conditionalFormatting sqref="E271:F272">
    <cfRule type="expression" dxfId="3" priority="4" stopIfTrue="1">
      <formula>IF($L271=1,1,0)</formula>
    </cfRule>
  </conditionalFormatting>
  <conditionalFormatting sqref="BL3">
    <cfRule type="containsText" dxfId="2" priority="1" operator="containsText" text="TBC">
      <formula>NOT(ISERROR(SEARCH("TBC",BL3)))</formula>
    </cfRule>
    <cfRule type="containsText" dxfId="1" priority="2" operator="containsText" text="NO GO">
      <formula>NOT(ISERROR(SEARCH("NO GO",BL3)))</formula>
    </cfRule>
    <cfRule type="containsText" dxfId="0" priority="3" operator="containsText" text="N/A">
      <formula>NOT(ISERROR(SEARCH("N/A",BL3)))</formula>
    </cfRule>
  </conditionalFormatting>
  <dataValidations count="8">
    <dataValidation type="list" allowBlank="1" showInputMessage="1" showErrorMessage="1" sqref="X277:X278 H62:H81 H84:H86 H88:H89 V13:V17 R13:R17 T13:T17 AE24 AN277:AP278 O171:O1048576 AN4:AP167 H92:H136 AS368:AS1048576 AQ4:AQ24 X4:X167 V20:V23 B4:C362 R20:R21 T20:T23 AG4:AL1048576 AM368:AM1048576 AE18:AE19 AF368:AF1048576" xr:uid="{ACCC2225-ECFC-4B1D-9D45-EDB06740D230}">
      <formula1>#REF!</formula1>
    </dataValidation>
    <dataValidation type="list" allowBlank="1" showInputMessage="1" showErrorMessage="1" sqref="Y277:Y278 Y4:Y170" xr:uid="{77B71880-2221-4917-A985-0DB5844921E0}">
      <formula1>INDIRECT(SUBSTITUTE(B4," ","_"))</formula1>
    </dataValidation>
    <dataValidation type="list" allowBlank="1" showInputMessage="1" showErrorMessage="1" sqref="T72:T77 T114:T117 T42:T45 R42:R45 R38:R39 T60:T65 T32:T35 T38:T39 R32:R35 T56:T57 T80:T81 R72:R77 T102:T103 R80:R83 R102:R103 R166:R167 R60:R65 R114:R117 R18:R19 T18:T19 T88:T89 T4:T12 R4:R12 R122:R160 T122:T160 T106:T112 R106:R112 R87:R91 R48:R57 T48:T53 T24:T29 R22:R29" xr:uid="{BD9F7573-01B9-4C19-B12F-B480DD9AEF73}">
      <formula1>INDIRECT($BE4)</formula1>
    </dataValidation>
    <dataValidation type="list" allowBlank="1" showInputMessage="1" showErrorMessage="1" sqref="V72:V77 V114:V117 V42:V45 V60:V65 V32:V35 V38:V39 V56:V57 V80:V81 V102:V103 V18:V19 V88:V89 V4:V12 V122:V160 V106:V112 V48:V53 V24:V29" xr:uid="{17DE263E-40EB-4C4C-9399-604D28E8F392}">
      <formula1>INDIRECT($BF4)</formula1>
    </dataValidation>
    <dataValidation type="list" allowBlank="1" showInputMessage="1" showErrorMessage="1" sqref="Z277:Z278 Z4:Z167" xr:uid="{1FC838C7-D5C0-4944-BF36-480DDD4DF896}">
      <formula1>INDIRECT($BG4)</formula1>
    </dataValidation>
    <dataValidation type="list" allowBlank="1" showInputMessage="1" showErrorMessage="1" sqref="AA277:AA278 AA4:AA167" xr:uid="{57292EB2-B7FD-48BA-B1A1-8AA815BAA89F}">
      <formula1>INDIRECT($BH4)</formula1>
    </dataValidation>
    <dataValidation type="list" allowBlank="1" showInputMessage="1" showErrorMessage="1" sqref="AC12:AC23 AC28:AC31 AC36:AC37 AC277:AC278 AD28:AD29 AD42:AD45 AD60:AD61 AC32:AD35 AC38:AD39 AC56:AD57 AD18:AD19 AC149:AD160 AD137:AD148 AC161:AC167 AC4:AC9 AD351:AD362 AC58:AC148 AD48:AD53 AC40:AC55 AC24:AD27 AC10:AE11" xr:uid="{4204E1ED-81E5-483C-8C00-25667F4A5086}">
      <formula1>INDIRECT($BI4)</formula1>
    </dataValidation>
    <dataValidation type="list" allowBlank="1" showInputMessage="1" showErrorMessage="1" sqref="C4:C362" xr:uid="{69B3AACE-0B0B-411F-97F9-7A4C0B8B05B7}">
      <formula1>"Edge,Gateway"</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32E0054E23FCB41B8057CA58E291EC4" ma:contentTypeVersion="12" ma:contentTypeDescription="Create a new document." ma:contentTypeScope="" ma:versionID="f82d5ae92da4be4cc6bc10cef8b02bf9">
  <xsd:schema xmlns:xsd="http://www.w3.org/2001/XMLSchema" xmlns:xs="http://www.w3.org/2001/XMLSchema" xmlns:p="http://schemas.microsoft.com/office/2006/metadata/properties" xmlns:ns2="d11ebf95-778d-4448-8ea7-223ca2829058" xmlns:ns3="a4f735c3-d233-4412-9c63-fed71336a48b" targetNamespace="http://schemas.microsoft.com/office/2006/metadata/properties" ma:root="true" ma:fieldsID="045edfcdf0c0ffe75bdcfebcbc76c817" ns2:_="" ns3:_="">
    <xsd:import namespace="d11ebf95-778d-4448-8ea7-223ca2829058"/>
    <xsd:import namespace="a4f735c3-d233-4412-9c63-fed71336a48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ebf95-778d-4448-8ea7-223ca28290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f735c3-d233-4412-9c63-fed71336a48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b489f96f-e6fa-4029-ae6a-d77b8c1c390c}" ma:internalName="TaxCatchAll" ma:showField="CatchAllData" ma:web="a4f735c3-d233-4412-9c63-fed71336a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7E3E14-5CA2-45BD-ADA9-9A4621581844}">
  <ds:schemaRefs>
    <ds:schemaRef ds:uri="http://schemas.microsoft.com/sharepoint/v3/contenttype/forms"/>
  </ds:schemaRefs>
</ds:datastoreItem>
</file>

<file path=customXml/itemProps2.xml><?xml version="1.0" encoding="utf-8"?>
<ds:datastoreItem xmlns:ds="http://schemas.openxmlformats.org/officeDocument/2006/customXml" ds:itemID="{E7EDA1E7-4906-4CF0-A7BE-DFBA974D88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ebf95-778d-4448-8ea7-223ca2829058"/>
    <ds:schemaRef ds:uri="a4f735c3-d233-4412-9c63-fed71336a4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eb276ac-6e9f-498e-8e31-019ee666decd}" enabled="0" method="" siteId="{beb276ac-6e9f-498e-8e31-019ee666decd}" removed="1"/>
  <clbl:label id="{ec8933c6-cfb2-4dd9-bfc9-621cde1dea8f}" enabled="0" method="" siteId="{ec8933c6-cfb2-4dd9-bfc9-621cde1dea8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Budgetary Pricing (Phase 2)</vt:lpstr>
      <vt:lpstr>Deal Structure (Phase 2)</vt:lpstr>
      <vt:lpstr>(RAW) Quotation - CS (Phase 2)</vt:lpstr>
      <vt:lpstr>(RAW) BOM - CS</vt:lpstr>
      <vt:lpstr>APAC BOM</vt:lpstr>
      <vt:lpstr>Site Addresses (Phase 2)</vt:lpstr>
      <vt:lpstr>'APAC BOM'!Print_Area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Grayson Ang</dc:creator>
  <cp:lastModifiedBy>De Yi Lee</cp:lastModifiedBy>
  <dcterms:created xsi:type="dcterms:W3CDTF">2023-12-27T10:47:33Z</dcterms:created>
  <dcterms:modified xsi:type="dcterms:W3CDTF">2024-04-19T06:02:48Z</dcterms:modified>
</cp:coreProperties>
</file>